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tabRatio="225" activeTab="0"/>
  </bookViews>
  <sheets>
    <sheet name="прил. 5" sheetId="1" r:id="rId1"/>
    <sheet name="прил.7 " sheetId="2" r:id="rId2"/>
    <sheet name="прил.9" sheetId="3" r:id="rId3"/>
    <sheet name="прил11" sheetId="4" r:id="rId4"/>
  </sheets>
  <definedNames>
    <definedName name="_xlnm.Print_Titles" localSheetId="2">'прил.9'!$11:$11</definedName>
    <definedName name="_xlnm.Print_Area" localSheetId="2">'прил.9'!$A$1:$H$236</definedName>
  </definedNames>
  <calcPr fullCalcOnLoad="1"/>
</workbook>
</file>

<file path=xl/sharedStrings.xml><?xml version="1.0" encoding="utf-8"?>
<sst xmlns="http://schemas.openxmlformats.org/spreadsheetml/2006/main" count="3262" uniqueCount="631">
  <si>
    <t>001</t>
  </si>
  <si>
    <t>Наименование</t>
  </si>
  <si>
    <t xml:space="preserve">к решению Собрания депутатов поселка Глушково </t>
  </si>
  <si>
    <t>"поселок Глушково" Глушковского района Курской области</t>
  </si>
  <si>
    <t>к решению Собрания депутатов поселка Глушково</t>
  </si>
  <si>
    <t>Администрация поселка Глушково Глушковского района Курской области</t>
  </si>
  <si>
    <t>ВСЕГО ДОХОДОВ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</si>
  <si>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</si>
  <si>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</si>
  <si>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</si>
  <si>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</si>
  <si>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</si>
  <si>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 xml:space="preserve"> 2 02 04000 00 0000 151</t>
  </si>
  <si>
    <t>2 02 03999 10 0000 151</t>
  </si>
  <si>
    <t>Субвенция на содержание работников</t>
  </si>
  <si>
    <t>Субвенция на  предоставление  гражданам субсидий на оплату ЖКУ</t>
  </si>
  <si>
    <t>в том числе</t>
  </si>
  <si>
    <t>Прочие субвенции бюджетам поселений</t>
  </si>
  <si>
    <t>Прочие субвенции</t>
  </si>
  <si>
    <t xml:space="preserve"> 2 02 03999 00 0000 151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</si>
  <si>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</si>
  <si>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</si>
  <si>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</si>
  <si>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</si>
  <si>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</si>
  <si>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</si>
  <si>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2 02 02999 10 0000 151</t>
  </si>
  <si>
    <t>Прочие субсидии бюджетам поселений</t>
  </si>
  <si>
    <t>Прочие субсидии</t>
  </si>
  <si>
    <t xml:space="preserve"> 2 02 02999 00 0000 151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</si>
  <si>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</si>
  <si>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2 02 02077 10 0000 151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</si>
  <si>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</si>
  <si>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2 02 02077 00 0000 151</t>
  </si>
  <si>
    <t>Субсидии бюджетам поселений на реализацию федеральных целевых программ</t>
  </si>
  <si>
    <t xml:space="preserve"> 2 02 02051 10 0000 151</t>
  </si>
  <si>
    <t>Субсидии бюджетам на реализацию федеральных целевых программ</t>
  </si>
  <si>
    <t xml:space="preserve"> 2 02 02051 00 0000 151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</si>
  <si>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</si>
  <si>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</si>
  <si>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>Дотации бюджетам городскких поселений на выравнивание бюджетной обеспеченности</t>
  </si>
  <si>
    <t xml:space="preserve"> 2 02 15001 13 0000 151</t>
  </si>
  <si>
    <t>Дотации на выравнивание бюджетной обеспеченности</t>
  </si>
  <si>
    <t xml:space="preserve"> 2 02 15001 00 0000 151</t>
  </si>
  <si>
    <t>Дотации бюджетам поселений на выравнивание бюджетной обеспеченности</t>
  </si>
  <si>
    <t xml:space="preserve"> 2 02 01001 10 0000 151</t>
  </si>
  <si>
    <t xml:space="preserve"> 2 02 01001 00 0000 151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</si>
  <si>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</si>
  <si>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</si>
  <si>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</si>
  <si>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</si>
  <si>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 xml:space="preserve"> 2 00 00000 00 0000 000</t>
  </si>
  <si>
    <t>Невыясненные поступления, зачисляемые в бюджеты поселений</t>
  </si>
  <si>
    <t xml:space="preserve"> 1 17 01050 10 0000 180</t>
  </si>
  <si>
    <t>Невыясненные поступления</t>
  </si>
  <si>
    <t xml:space="preserve"> 1 17 01000 00 0000 180</t>
  </si>
  <si>
    <t>ПРОЧИЕ НЕНАЛОГОВЫЕ ДОХОДЫ</t>
  </si>
  <si>
    <t xml:space="preserve"> 1 17 00000 00 0000 000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</si>
  <si>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</si>
  <si>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1 14 06025 10 0000 430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</si>
  <si>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</si>
  <si>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</si>
  <si>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</si>
  <si>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1 14 06013 13 0000 430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</si>
  <si>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</si>
  <si>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1 14 06010 00 0000 430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</si>
  <si>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</si>
  <si>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1 14 06000 00 0000 430</t>
  </si>
  <si>
    <t>ДОХОДЫ ОТ ПРОДАЖИ МАТЕРИАЛЬНЫХ И НЕМАТЕРИАЛЬНЫХ АКТИВОВ</t>
  </si>
  <si>
    <t xml:space="preserve"> 1 14 00000 00 0000 000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</si>
  <si>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</si>
  <si>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</si>
  <si>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Прочие доходы от оказания платных услуг (работ)</t>
  </si>
  <si>
    <t xml:space="preserve"> 1 13 01995 00 0000 130</t>
  </si>
  <si>
    <t>ДОХОДЫ ОТ ОКАЗАНИЯ ПЛАТНЫХ УСЛУГ И КОМПЕНСАЦИИ ЗАТРАТ ГОСУДАРСТВА</t>
  </si>
  <si>
    <t>1 13 00000 00 0000 000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</si>
  <si>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</si>
  <si>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</si>
  <si>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</si>
  <si>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</si>
  <si>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</si>
  <si>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1 11 05025 10 0000 120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</si>
  <si>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</si>
  <si>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</si>
  <si>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</si>
  <si>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</si>
  <si>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 xml:space="preserve">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</si>
  <si>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</si>
  <si>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</si>
  <si>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</si>
  <si>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</si>
  <si>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Земельный налог (по обязательствам, возникшим до        1 января 2006 года), мобилизуемый на территориях поселений</t>
  </si>
  <si>
    <t xml:space="preserve"> 1 09 04050 10 0000 110</t>
  </si>
  <si>
    <t>Земельный налог (по обязательствам, возникшим до        1 января 2006 года)</t>
  </si>
  <si>
    <t xml:space="preserve"> 1 09 04050 00 0000 110</t>
  </si>
  <si>
    <t>Налоги на имущество</t>
  </si>
  <si>
    <t xml:space="preserve"> 1 09 04000 00 0000 110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</si>
  <si>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</si>
  <si>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</si>
  <si>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</si>
  <si>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</si>
  <si>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</si>
  <si>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</si>
  <si>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</t>
  </si>
  <si>
    <t>1 08 00000 00 0000 000</t>
  </si>
  <si>
    <t>Земельный налог с физических, обладающих земельным участком, расположенным в границах  городских  поселений</t>
  </si>
  <si>
    <t xml:space="preserve"> 1 06 06043 13 0000 110</t>
  </si>
  <si>
    <t>Земельный налог с физических лиц</t>
  </si>
  <si>
    <t xml:space="preserve"> 1 06 06040 00 0000 110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</si>
  <si>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</si>
  <si>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 1 06 06033 13 0000 110</t>
  </si>
  <si>
    <t xml:space="preserve">Земельный налог с организаций </t>
  </si>
  <si>
    <t xml:space="preserve"> 1 06 06030 00 0000 110</t>
  </si>
  <si>
    <t>Земельный налог</t>
  </si>
  <si>
    <t xml:space="preserve">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</si>
  <si>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</si>
  <si>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1 06 01030 13 0000 110</t>
  </si>
  <si>
    <t>Налог на имущество физических лиц</t>
  </si>
  <si>
    <t xml:space="preserve"> 1 06 01000 00 0000 110</t>
  </si>
  <si>
    <t>НАЛОГИ НА ИМУЩЕСТВО</t>
  </si>
  <si>
    <t xml:space="preserve"> 1 06 00000 00 0000 000</t>
  </si>
  <si>
    <t>Единый сельскохозяйственный налог (за налоговые периоды, истекшие до 1 января 2011 года)</t>
  </si>
  <si>
    <t xml:space="preserve"> 1 05 03020 01 0000 110</t>
  </si>
  <si>
    <t>Единый сельскохозяйственный налог</t>
  </si>
  <si>
    <t xml:space="preserve"> 1 05 03010 01 0000 110</t>
  </si>
  <si>
    <t xml:space="preserve"> 1 05 03000 00 0000 110</t>
  </si>
  <si>
    <t>НАЛОГИ НА СОВОКУПНЫЙ ДОХОД</t>
  </si>
  <si>
    <t xml:space="preserve">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</si>
  <si>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</si>
  <si>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</si>
  <si>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</si>
  <si>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</si>
  <si>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</si>
  <si>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</si>
  <si>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</si>
  <si>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</si>
  <si>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</si>
  <si>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</si>
  <si>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НАЛОГИ НА ТОВАРЫ (РАБОТЫ, УСЛУГИ) РЕАЛИЗУЕМЫЕ НА ТЕРРИТОРИИ РОССИЙСКОЙ ФЕДЕРАЦИИ</t>
  </si>
  <si>
    <t xml:space="preserve"> 1 03 00000 00 0000 000</t>
  </si>
  <si>
    <t xml:space="preserve"> 1 01 02030 01 0000 110</t>
  </si>
  <si>
    <t xml:space="preserve"> 1 01 02020 01 0000 110</t>
  </si>
  <si>
    <t xml:space="preserve"> 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</si>
  <si>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</si>
  <si>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</t>
  </si>
  <si>
    <t xml:space="preserve"> 1 01 02000 01 0000 110</t>
  </si>
  <si>
    <t>НАЛОГИ НА ПРИБЫЛЬ, ДОХОДЫ</t>
  </si>
  <si>
    <t xml:space="preserve"> 1 01 00000 00 0000 000</t>
  </si>
  <si>
    <t xml:space="preserve"> НАЛОГОВЫЕ И НЕНАЛОГОВЫЕ ДОХОДЫ</t>
  </si>
  <si>
    <t xml:space="preserve"> 1 00 00000 00 0000 000</t>
  </si>
  <si>
    <t>Наименование доходов</t>
  </si>
  <si>
    <t>Код бюджетной классификации Российской Федероации</t>
  </si>
  <si>
    <t xml:space="preserve">                                                                Приложение №5</t>
  </si>
  <si>
    <t>200</t>
  </si>
  <si>
    <t>C1442</t>
  </si>
  <si>
    <t>01 2 02</t>
  </si>
  <si>
    <t>01</t>
  </si>
  <si>
    <t>08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</si>
  <si>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</si>
  <si>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100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</si>
  <si>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</si>
  <si>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C1401</t>
  </si>
  <si>
    <t>Пенсионное обеспечение</t>
  </si>
  <si>
    <t>00000</t>
  </si>
  <si>
    <t>01 2 00</t>
  </si>
  <si>
    <t>СОЦИАЛЬНАЯ ПОЛИТИКА</t>
  </si>
  <si>
    <t>01 0 00</t>
  </si>
  <si>
    <t>Закупка товаров, работ и услуг для государственных (муниципальных) нужд</t>
  </si>
  <si>
    <t xml:space="preserve">Создание условий для организации досуга и обеспечения жителей поселения услугами организаций культуры </t>
  </si>
  <si>
    <t>10,0</t>
  </si>
  <si>
    <t>C1414</t>
  </si>
  <si>
    <t>08 1  01</t>
  </si>
  <si>
    <t>07</t>
  </si>
  <si>
    <t>300</t>
  </si>
  <si>
    <t>1445</t>
  </si>
  <si>
    <t>02 1</t>
  </si>
  <si>
    <t>Социальное обеспечение и иные выплаты населению</t>
  </si>
  <si>
    <t>Выплата пенсий за выслугу лет и доплат к пенсиям муниципальных служащих</t>
  </si>
  <si>
    <t>0000</t>
  </si>
  <si>
    <t>02 0</t>
  </si>
  <si>
    <t>C1406</t>
  </si>
  <si>
    <t>11</t>
  </si>
  <si>
    <t>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</t>
  </si>
  <si>
    <t>08 0 00</t>
  </si>
  <si>
    <t>ФИЗИЧЕСКАЯ КУЛЬТУРА И СПОРТ</t>
  </si>
  <si>
    <t>03</t>
  </si>
  <si>
    <t>10</t>
  </si>
  <si>
    <t>Государственная поддержка молодых семей в улучшении жилищных условий</t>
  </si>
  <si>
    <t>07 2 00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</si>
  <si>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 и коммунальными услугами граждан в поселке Глушково Глушковского района Курской области»</t>
  </si>
  <si>
    <t>07 0 00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</si>
  <si>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</si>
  <si>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</si>
  <si>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</si>
  <si>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800</t>
  </si>
  <si>
    <t>Иные бюджетные ассигнования</t>
  </si>
  <si>
    <t>Реализация мероприятий в сфере молодежной политики</t>
  </si>
  <si>
    <t>Молодежная политика и оздоровление детей</t>
  </si>
  <si>
    <t>ОБРАЗОВАНИЕ</t>
  </si>
  <si>
    <t>C1433</t>
  </si>
  <si>
    <t>071 03</t>
  </si>
  <si>
    <t>05</t>
  </si>
  <si>
    <t>07 1 00</t>
  </si>
  <si>
    <t>C1457</t>
  </si>
  <si>
    <t>07 1 01</t>
  </si>
  <si>
    <t>Мероприятия по сбору и удалению твердых и жидких бытовых отходов</t>
  </si>
  <si>
    <t>C1456</t>
  </si>
  <si>
    <t>Мероприятия по содержанию мемориальных комплексов</t>
  </si>
  <si>
    <t>07 1 05</t>
  </si>
  <si>
    <t>Озеленение</t>
  </si>
  <si>
    <t>07 1 03</t>
  </si>
  <si>
    <t>Мероприятия по благоустройству</t>
  </si>
  <si>
    <t>Благоустройство</t>
  </si>
  <si>
    <t>С1417</t>
  </si>
  <si>
    <t>07 2 03</t>
  </si>
  <si>
    <t>02</t>
  </si>
  <si>
    <t>Проведение текущего ремонта объектов водоснабжения муниципальной собственности</t>
  </si>
  <si>
    <t>С1431</t>
  </si>
  <si>
    <t>Коммунальное хозяйство</t>
  </si>
  <si>
    <t>400</t>
  </si>
  <si>
    <t>С1430</t>
  </si>
  <si>
    <t>07 1 07</t>
  </si>
  <si>
    <t>Основное мероприятие "Капитальный ремонт многоквартирных домов поселка Глушково"</t>
  </si>
  <si>
    <t>Жилищное хозяйство</t>
  </si>
  <si>
    <t>ЖИЛИЩНО-КОММУНАЛЬНОЕ ХОЯЙСТВО</t>
  </si>
  <si>
    <t>C1468</t>
  </si>
  <si>
    <t>12</t>
  </si>
  <si>
    <t>04</t>
  </si>
  <si>
    <t>Мероприятия в области земельных отношений (межевание земельных участков, проведение кадастровых работ)</t>
  </si>
  <si>
    <t>C1416</t>
  </si>
  <si>
    <t>Мероприятия по разработке документов территориального планирования и градостроительного зонирования</t>
  </si>
  <si>
    <t>1405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</si>
  <si>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</si>
  <si>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</si>
  <si>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1196</t>
  </si>
  <si>
    <t>Обеспечение условий для развития малого и среднего предпринимательства на территории Курской области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</si>
  <si>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</si>
  <si>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1480</t>
  </si>
  <si>
    <t>15 1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</si>
  <si>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</si>
  <si>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</si>
  <si>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15 0</t>
  </si>
  <si>
    <t>Муниципальная программа «Развитие экономики муниципального образования»</t>
  </si>
  <si>
    <t>C1434</t>
  </si>
  <si>
    <t>Мероприятия в области энергосбережения</t>
  </si>
  <si>
    <t>05 0 00</t>
  </si>
  <si>
    <t>Другие вопросы в области национальной экономики</t>
  </si>
  <si>
    <t>09</t>
  </si>
  <si>
    <t>Обеспечение безопасности дорожного движения на автомобильных дорогах местного значения</t>
  </si>
  <si>
    <t>11 2 03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</si>
  <si>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</si>
  <si>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11 2 03 00000</t>
  </si>
  <si>
    <t>Подпрограмма «Повышение безопасности дорожного движения поселка Глушково Глушковского района Курской области муниципальной программы "Содержание, ремонт и капитальный ремонт автомобильных дорог на 2014-2016 годы"</t>
  </si>
  <si>
    <t>1160</t>
  </si>
  <si>
    <t>C1424</t>
  </si>
  <si>
    <t>11 1 02</t>
  </si>
  <si>
    <t xml:space="preserve">Капитальный ремонт, ремонт и содержание автомобильных дорог общего пользования местного значения </t>
  </si>
  <si>
    <t>Основное мероприятие "Капитальный ремонт, ремонт и содержание автомобильных дорог общего пользования  местного  значения"</t>
  </si>
  <si>
    <t>4897,431</t>
  </si>
  <si>
    <t>C1423</t>
  </si>
  <si>
    <t>11 1 01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</si>
  <si>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</si>
  <si>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</si>
  <si>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Строительство (реконструкция) автомобильных дорог общего пользования местного значения </t>
  </si>
  <si>
    <t>Основное мероприятие "Строительство и (или) реконструкция автомобильных дорог общего пользования местного значения"</t>
  </si>
  <si>
    <t>Дорожное хозяйство (дорожные фонды)</t>
  </si>
  <si>
    <t>НАЦИОНАЛЬНАЯ ЭКОНОМИКА</t>
  </si>
  <si>
    <t>С1435</t>
  </si>
  <si>
    <t>Реализация мероприятий направленных на обеспечение правопорядка на территории муниципального образования</t>
  </si>
  <si>
    <t>14</t>
  </si>
  <si>
    <t>Основное мероприятие "Снижение уровня правонарушений на территории муниципального образования"</t>
  </si>
  <si>
    <t>12 0 00</t>
  </si>
  <si>
    <t>Другие вопросы в области национальной безопасности и правоохранительной деятельности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</si>
  <si>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</si>
  <si>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</si>
  <si>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С1415</t>
  </si>
  <si>
    <t>13 0 00</t>
  </si>
  <si>
    <t>Обеспечение пожарной безопасности</t>
  </si>
  <si>
    <t>НАЦИОНАЛЬНАЯ БЕЗОПАСНОСТЬ И ПРАВООХРАНИТЕЛЬНАЯ ДЕЯТЕЛЬНОСТЬ</t>
  </si>
  <si>
    <t>С1439</t>
  </si>
  <si>
    <t>77 2 00</t>
  </si>
  <si>
    <t>Реализация мероприятий по распространению официальной информации</t>
  </si>
  <si>
    <t>С1401</t>
  </si>
  <si>
    <t>13</t>
  </si>
  <si>
    <t>Непрограммные расходы органов местного самоуправления</t>
  </si>
  <si>
    <t>77 0 00</t>
  </si>
  <si>
    <t>Непрограммная деятельность органов местного самоуправления</t>
  </si>
  <si>
    <t>76 1 00 С1404</t>
  </si>
  <si>
    <t>5918</t>
  </si>
  <si>
    <t>77 2</t>
  </si>
  <si>
    <t>Осуществление первичного воинского учета на территориях, где отсутствуют военные комиссариаты</t>
  </si>
  <si>
    <t>П1490</t>
  </si>
  <si>
    <t>73 1 00</t>
  </si>
  <si>
    <t>Мобилизационная и вневойсковая подготовка</t>
  </si>
  <si>
    <t>НАЦИОНАЛЬНАЯ ОБОРОНА</t>
  </si>
  <si>
    <t>Расходы на обеспечение деятельности (оказание услуг) муниципальных учреждений</t>
  </si>
  <si>
    <t>С1404</t>
  </si>
  <si>
    <t>76 1 00</t>
  </si>
  <si>
    <t>Выполнение других (прочих) обязательств органа местного самоуправления</t>
  </si>
  <si>
    <t>Выполнение других обязательств Курской области</t>
  </si>
  <si>
    <t>76 0 00</t>
  </si>
  <si>
    <t>Реализация государственных функций, связанных с общегосударственным управлением</t>
  </si>
  <si>
    <t>С1437</t>
  </si>
  <si>
    <t>Мероприятия, направленные на развитие муниципальной службы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</si>
  <si>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</si>
  <si>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09 0 00</t>
  </si>
  <si>
    <t>Другие общегосударственные вопросы</t>
  </si>
  <si>
    <t>78 1</t>
  </si>
  <si>
    <t>Резервный фонд местной администрации</t>
  </si>
  <si>
    <t xml:space="preserve">Резервные фонды </t>
  </si>
  <si>
    <t>78 0</t>
  </si>
  <si>
    <t>Резервные фонды органов местного самоуправления</t>
  </si>
  <si>
    <t>Резервные фонды</t>
  </si>
  <si>
    <t>1441</t>
  </si>
  <si>
    <t>77 3</t>
  </si>
  <si>
    <t>Подготовка и проведение выборов</t>
  </si>
  <si>
    <t>Организация и проведение выборов и референдумов</t>
  </si>
  <si>
    <t>77 0</t>
  </si>
  <si>
    <t>Обеспечение проведения выборов и референдумов</t>
  </si>
  <si>
    <t>500</t>
  </si>
  <si>
    <t>1467</t>
  </si>
  <si>
    <t>74 3</t>
  </si>
  <si>
    <t>06</t>
  </si>
  <si>
    <t>Межбюджетные трансферты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</si>
  <si>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</si>
  <si>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1402</t>
  </si>
  <si>
    <t>Обеспечение деятельности и выполнение функций органов местного самоуправления</t>
  </si>
  <si>
    <t>Аппарат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</si>
  <si>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</si>
  <si>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</si>
  <si>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74 1</t>
  </si>
  <si>
    <t>Руководитель контрольно-счетного органа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</si>
  <si>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</si>
  <si>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</si>
  <si>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</si>
  <si>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</t>
  </si>
  <si>
    <t>С1402</t>
  </si>
  <si>
    <t>Обеспечение деятельности администрации муниципального образования</t>
  </si>
  <si>
    <t>73 0 00</t>
  </si>
  <si>
    <t>Обеспечение функционирования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</si>
  <si>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</si>
  <si>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71 1 00</t>
  </si>
  <si>
    <t>Глава муниципального образования</t>
  </si>
  <si>
    <t>71 0 00</t>
  </si>
  <si>
    <t>Обеспечение функционирования главы муниципального образования</t>
  </si>
  <si>
    <t>ГРБС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</si>
  <si>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</si>
  <si>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</si>
  <si>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С Е Г О</t>
  </si>
  <si>
    <t>ВР</t>
  </si>
  <si>
    <t>ЦСР</t>
  </si>
  <si>
    <t>ПР</t>
  </si>
  <si>
    <t>Рз</t>
  </si>
  <si>
    <t>Приложение №7</t>
  </si>
  <si>
    <t>700</t>
  </si>
  <si>
    <t>14 1 1465</t>
  </si>
  <si>
    <t>Обслуживание  государственного (муниципального ) долга</t>
  </si>
  <si>
    <t>Обслуживание муниципального долга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</si>
  <si>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</si>
  <si>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</si>
  <si>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14 0 0000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</si>
  <si>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</si>
  <si>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1407</t>
  </si>
  <si>
    <t xml:space="preserve">08 2 </t>
  </si>
  <si>
    <t>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</t>
  </si>
  <si>
    <t>1444</t>
  </si>
  <si>
    <t>01 1</t>
  </si>
  <si>
    <t>1443</t>
  </si>
  <si>
    <t>07 1 06</t>
  </si>
  <si>
    <t>600</t>
  </si>
  <si>
    <t>150</t>
  </si>
  <si>
    <t>Мероприятия по капитальному ремонту муниципального жилищного фонда</t>
  </si>
  <si>
    <t>Мероприятия  по разработке документов территориального планирования и градостроительного зонирования</t>
  </si>
  <si>
    <t>Основное мероприятие "Реализация комплекса мер по пожарной безопасности "</t>
  </si>
  <si>
    <t>Закупка товаров, работ и услуг для обеспечения государственных (муниципальных) нужд</t>
  </si>
  <si>
    <t>Приложение №9</t>
  </si>
  <si>
    <t>00 C1404</t>
  </si>
  <si>
    <t>76 1</t>
  </si>
  <si>
    <t>00 00000</t>
  </si>
  <si>
    <t>76 0</t>
  </si>
  <si>
    <t>00 C1402</t>
  </si>
  <si>
    <t>73 1</t>
  </si>
  <si>
    <t>73 0</t>
  </si>
  <si>
    <t>71 1</t>
  </si>
  <si>
    <t>71 0</t>
  </si>
  <si>
    <t>0000000</t>
  </si>
  <si>
    <t>13 0</t>
  </si>
  <si>
    <t>12 0</t>
  </si>
  <si>
    <t>03 C1459</t>
  </si>
  <si>
    <t>01 C1424</t>
  </si>
  <si>
    <t>09 0</t>
  </si>
  <si>
    <t xml:space="preserve">08 0 </t>
  </si>
  <si>
    <t>00 C1439</t>
  </si>
  <si>
    <t>Мероприятия по распространению официальной информации</t>
  </si>
  <si>
    <t>00 C1401</t>
  </si>
  <si>
    <t>ОХО налоги</t>
  </si>
  <si>
    <t>ОХО закупки</t>
  </si>
  <si>
    <t>ОХО (зарплата с начислениями)</t>
  </si>
  <si>
    <t>07 2 03 С 1417</t>
  </si>
  <si>
    <t>01 L0200</t>
  </si>
  <si>
    <t>072</t>
  </si>
  <si>
    <t>07 2</t>
  </si>
  <si>
    <t>08 С1431</t>
  </si>
  <si>
    <t>071</t>
  </si>
  <si>
    <t>Обеспечение мероприятий по модернизации систем коммунальной инфраструктуры</t>
  </si>
  <si>
    <t>07 С1430</t>
  </si>
  <si>
    <t>01 C1457</t>
  </si>
  <si>
    <t>07 1</t>
  </si>
  <si>
    <t>01 C1456</t>
  </si>
  <si>
    <t>Мероприятия по по содержанию мемориальных комплексов</t>
  </si>
  <si>
    <t>05 C1433</t>
  </si>
  <si>
    <t>03 C1433</t>
  </si>
  <si>
    <t xml:space="preserve">07 0 </t>
  </si>
  <si>
    <t>05 0</t>
  </si>
  <si>
    <t>01 С1468</t>
  </si>
  <si>
    <t>01 С1416</t>
  </si>
  <si>
    <t>Повышение эффективности управления муниципальным имуществом</t>
  </si>
  <si>
    <t>04 0</t>
  </si>
  <si>
    <t xml:space="preserve">                         Приложение №11</t>
  </si>
  <si>
    <t>1630,049</t>
  </si>
  <si>
    <t>1800</t>
  </si>
  <si>
    <t>20 0 00</t>
  </si>
  <si>
    <t>20 0 01</t>
  </si>
  <si>
    <t>20 0 03</t>
  </si>
  <si>
    <t>20 0 03 С1459</t>
  </si>
  <si>
    <t>Мероприятия по сбору и вывозу ТБО</t>
  </si>
  <si>
    <t>19 0 04</t>
  </si>
  <si>
    <t>С1457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</si>
  <si>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2018-2022 годы»</t>
  </si>
  <si>
    <t>20 0</t>
  </si>
  <si>
    <t>19 0 01 00000</t>
  </si>
  <si>
    <t>19 0 04 C1457</t>
  </si>
  <si>
    <t>Резервный фонд</t>
  </si>
  <si>
    <t>78 1 00 С1403</t>
  </si>
  <si>
    <t>78 0 00</t>
  </si>
  <si>
    <t>78 1 00</t>
  </si>
  <si>
    <t>С1403</t>
  </si>
  <si>
    <t>Основное мероприятие "Проведение муниципальной политики в области имущественных и земельных отношений"</t>
  </si>
  <si>
    <t>Мероприятия в области имущественных отношений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</si>
  <si>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</si>
  <si>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</si>
  <si>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Основное мероприятие " Обеспечение мероприятий по по сбору и вывозу ТБО объектов социальной сферы"</t>
  </si>
  <si>
    <t>Мероприятия по сбору и транспортированию твердых  отходов</t>
  </si>
  <si>
    <t>Основное мероприятие "Поддержание в чистоте территории муниципального образования"</t>
  </si>
  <si>
    <t>Основное мероприятие "Уличное освещение"</t>
  </si>
  <si>
    <t xml:space="preserve">  07 1 03</t>
  </si>
  <si>
    <t>Основное мероприятие "Озеленение"</t>
  </si>
  <si>
    <t>Основное мероприятие "Мероприятия по ремонту мемориальных комплексов"</t>
  </si>
  <si>
    <t>Реализация мероприятий по формированию современной городской среды</t>
  </si>
  <si>
    <t>19 0 00</t>
  </si>
  <si>
    <t>30,0</t>
  </si>
  <si>
    <t>100,0</t>
  </si>
  <si>
    <t xml:space="preserve"> 1 16 00000 00 0000 000</t>
  </si>
  <si>
    <t>ШТРАФЫ, САНКЦИИ, ВОЗМЕЩЕНИЕ УЩЕРБА</t>
  </si>
  <si>
    <t xml:space="preserve"> 1 16 90050 13 0000 140</t>
  </si>
  <si>
    <t xml:space="preserve"> 1 17 05050 13 0000 180</t>
  </si>
  <si>
    <t>Прочие неналоговые доходы бюджетов городских поселений</t>
  </si>
  <si>
    <t xml:space="preserve">     77 2 00 С1445</t>
  </si>
  <si>
    <t xml:space="preserve">     77 2 00 00000</t>
  </si>
  <si>
    <t>07 1 08</t>
  </si>
  <si>
    <t>Основное мероприятие "Обеспечение мероприятий по модернизации систем коммунальной инфраструктуры"</t>
  </si>
  <si>
    <t>200,00</t>
  </si>
  <si>
    <t>Расходы муниципального образования на обеспечение первичных  мер пожарной безопасности на территории муниципального образования</t>
  </si>
  <si>
    <t>90,0</t>
  </si>
  <si>
    <t>2518,359</t>
  </si>
  <si>
    <t>7,0</t>
  </si>
  <si>
    <t>150,0</t>
  </si>
  <si>
    <t>50,0</t>
  </si>
  <si>
    <t>0,00</t>
  </si>
  <si>
    <t>300,00</t>
  </si>
  <si>
    <t xml:space="preserve">Муниципальная программа поселка Глушково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2019-2023 годы"  </t>
  </si>
  <si>
    <t>Муниципальная программа поселка Глушково  Глушковского района Курской области"Профилактика преступлений и иных правонарушений в поселке Глушково Глушковского района Курской области  на 2019-2023 годы"</t>
  </si>
  <si>
    <t>Муниципальная программа поселка Глушково Глушковского района Курской области «Управление муниципальным имуществом и земельными ресурсами муниципального образования "поселок Глушково" Глушковского района Курской области на 2019-2023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</si>
  <si>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2019– 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</si>
  <si>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 – 2023 годы»</t>
  </si>
  <si>
    <t>01 С1467</t>
  </si>
  <si>
    <t>Проведение муниципальной политики в области земельных отношений</t>
  </si>
  <si>
    <t>50,600</t>
  </si>
  <si>
    <t>Социальное обеспечение и иные выплаты населению (молодые семьи)</t>
  </si>
  <si>
    <t>90,00</t>
  </si>
  <si>
    <t>133,341</t>
  </si>
  <si>
    <t>17 0 00 00000</t>
  </si>
  <si>
    <t>350</t>
  </si>
  <si>
    <t>99</t>
  </si>
  <si>
    <t>15</t>
  </si>
  <si>
    <t>50</t>
  </si>
  <si>
    <t>495</t>
  </si>
  <si>
    <t>2566,049</t>
  </si>
  <si>
    <t>930,0</t>
  </si>
  <si>
    <t>6,00</t>
  </si>
  <si>
    <t>1000</t>
  </si>
  <si>
    <t>170</t>
  </si>
  <si>
    <t>Муниципальная программа  поселка Глушково  Глушковского района Курской области «Развитие муниципальной службы в муниципальном образовании "поселок Глушково"  Глушковского района  Курской области на 2019-2023 годы»</t>
  </si>
  <si>
    <t>Основное мероприятие "Реализация мероприятий в сфере молодежной политики"</t>
  </si>
  <si>
    <t>Основное мероприятие "Создание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</si>
  <si>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</si>
  <si>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</si>
  <si>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</si>
  <si>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</si>
  <si>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2 02 15000 00 0000 150</t>
  </si>
  <si>
    <t xml:space="preserve"> 2 02 15001 00 0000 150</t>
  </si>
  <si>
    <t xml:space="preserve"> 2 02 15001 13 0000 150</t>
  </si>
  <si>
    <t>09 0 01</t>
  </si>
  <si>
    <t xml:space="preserve">      09 0 01 С1437</t>
  </si>
  <si>
    <t xml:space="preserve">       13 0 01</t>
  </si>
  <si>
    <t>13 0 01 С1460</t>
  </si>
  <si>
    <t>13 0 02</t>
  </si>
  <si>
    <t>Муниципальная программа поселка Глушково Глушковского района Курской области «Энергосбережение и повышение энергетической эффективности на территории муниципального образования  "поселок Глушково" Глушковского района Курской области на  2019– 2023 годы»</t>
  </si>
  <si>
    <t>05 0 01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</si>
  <si>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2019-2023 годы"
комплексного развития социальной инфраструктуры муниципального образования «поселок Глушково» Глушковского района
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</si>
  <si>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 Глушковского района Курской области на 2018-2037 годы"</t>
  </si>
  <si>
    <t>04 0 01</t>
  </si>
  <si>
    <t xml:space="preserve">        04 0 01 С1467</t>
  </si>
  <si>
    <t>17 0 00</t>
  </si>
  <si>
    <t>08 0  01</t>
  </si>
  <si>
    <t>07 2 04</t>
  </si>
  <si>
    <t>08 0 02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</si>
  <si>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</si>
  <si>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</si>
  <si>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12 0 01</t>
  </si>
  <si>
    <t>L4970</t>
  </si>
  <si>
    <t>07 2 04 L4970</t>
  </si>
  <si>
    <t>Основное мероприятие "Энергосбережение и повышение энергетической эффективности в бюджетной сфере"</t>
  </si>
  <si>
    <t>Мероприятия по обеспечению охраны окружающей среды</t>
  </si>
  <si>
    <t>С1469</t>
  </si>
  <si>
    <t xml:space="preserve">     77 2 00 С1469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</si>
  <si>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</si>
  <si>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1 03 02231 01 0000 110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</si>
  <si>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</si>
  <si>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</si>
  <si>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</si>
  <si>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</si>
  <si>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</si>
  <si>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</si>
  <si>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1 16 90000 00 0000 140</t>
  </si>
  <si>
    <t xml:space="preserve"> 1 17 05000 00 0000 180</t>
  </si>
  <si>
    <t>Прочие неналоговые доходы</t>
  </si>
  <si>
    <t>Прочие поступления от денежных взысканий (штрафов) и иных сумм в возмещение ущерба</t>
  </si>
  <si>
    <t>П1485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</si>
  <si>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</si>
  <si>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75,00</t>
  </si>
  <si>
    <t>Региональный проект "Формирование комфортной городской среды"</t>
  </si>
  <si>
    <t>17 0 F2</t>
  </si>
  <si>
    <t>55550</t>
  </si>
  <si>
    <t>00 C1485</t>
  </si>
  <si>
    <t>17 0 F2 55550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</si>
  <si>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
Глушковского района Курской области на 2018-2037 годы"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</si>
  <si>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</si>
  <si>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</si>
  <si>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 "Создание условий для обеспечения доступным и комфортным жильем граждан в муниципальном образвании "поселок Глушково"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годы»</t>
  </si>
  <si>
    <t>(тыс. руб.)</t>
  </si>
  <si>
    <t>Сумма на 2020 год</t>
  </si>
  <si>
    <t>2020</t>
  </si>
  <si>
    <t>тыс. руб.</t>
  </si>
  <si>
    <t>Физическая культура</t>
  </si>
  <si>
    <t>Реализация мероприятий по обеспечению жильем молодых семей</t>
  </si>
  <si>
    <t>на 2020 год и плановый период 2021 и 2022 годов"</t>
  </si>
  <si>
    <t>Поступления доходов  в  бюджет муниципального образования "поселок Глушково" Глушковского района Курской области на 2020 год</t>
  </si>
  <si>
    <t>Ведомственная структура расходов бюджета поселка Глушково  Глушковского района Курской области на 2020 год</t>
  </si>
  <si>
    <t>Распределение бюджетных ассигнований по целевым статьям (муниципальных программам поселка Глушково Глушковского района Курской области и непрограммным направлениям деятельности), группам видов расходов на  2020 год</t>
  </si>
  <si>
    <t>20 0 02</t>
  </si>
  <si>
    <t>3300,00</t>
  </si>
  <si>
    <t>1676,573</t>
  </si>
  <si>
    <t>1616,427</t>
  </si>
  <si>
    <t>146,855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</si>
  <si>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</si>
  <si>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</si>
  <si>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2019-2022 годы"
комплексного развития социальной инфраструктуры муниципального образования «поселок Глушково» Глушковского района
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</si>
  <si>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</si>
  <si>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5,0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</si>
  <si>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2018-2024 годы»</t>
  </si>
  <si>
    <t>20,0</t>
  </si>
  <si>
    <t>Распределение расходов бюджета муниципального образования "поселок Глушково" на 2020 год по разделам и подразделам, целевым статьям и видам расходов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</si>
  <si>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годы»</t>
  </si>
  <si>
    <t>150,00</t>
  </si>
  <si>
    <t>120,00</t>
  </si>
  <si>
    <t>Муниципальная программа «Формирование современной городской среды в поселке Глушково Глушковского района Курской области  на 2018-2024 годы»</t>
  </si>
  <si>
    <t>Другие вопросы в области охраны окружающей среды</t>
  </si>
  <si>
    <t>Охрана окружающей среды</t>
  </si>
  <si>
    <t>"О бюджете муниципального образования</t>
  </si>
  <si>
    <t xml:space="preserve"> Глушковского района Курской области  от 24 декабря 2019г. №55</t>
  </si>
  <si>
    <t xml:space="preserve">"О бюджете муниципального образования </t>
  </si>
  <si>
    <t>Глушковского района Курской области  от 24 декабря 2019г. №55</t>
  </si>
  <si>
    <t>2655,935</t>
  </si>
  <si>
    <t>03 0 00</t>
  </si>
  <si>
    <t>03 1 00</t>
  </si>
  <si>
    <t>03 1 01</t>
  </si>
  <si>
    <t>S5760</t>
  </si>
  <si>
    <t xml:space="preserve">Муниципальная программа поселка Глушково Глушковского района Курской области "Комплексное развитие территории муниципального образования «поселок Глушково» Глушковского района  Курской области на 2020- 2025 годы"
комплексного развития социальной инфраструктуры муниципального образования «поселок Глушково» Глушковского района
 Курской области на 2018- 2032 годы
</t>
  </si>
  <si>
    <t>Подпрограмма "Создание и развитие инфраструктуры поселка Глушково» муниципальной программы "Комплексное развитие территории муниципального образования "поселок Глушково" Глушковского района Курской области на 2020-2025 гг."</t>
  </si>
  <si>
    <t>Мероприятия по обеспечению комплексного развития территории муниципального образования</t>
  </si>
  <si>
    <t>1200,00</t>
  </si>
  <si>
    <t>Основное мероприитие "Современный облик поселка Глушково"</t>
  </si>
  <si>
    <t>1487,300</t>
  </si>
  <si>
    <t>03 0 00 00000</t>
  </si>
  <si>
    <t>03 1 01 S5760</t>
  </si>
  <si>
    <t>в редакции решения от 31 января 2020г. №1</t>
  </si>
  <si>
    <t>в редакции решения от 30 января 2020г. №1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</si>
  <si>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</si>
  <si>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</si>
  <si>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2 02 25497 00 0000 150</t>
  </si>
  <si>
    <t>Субсидии бюджетам на реализацию мероприятий по обеспечению жильем молодых семей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</si>
  <si>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</si>
  <si>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</t>
  </si>
  <si>
    <t xml:space="preserve"> 2 02 25555 00 0000 150</t>
  </si>
  <si>
    <t>Субсидии бюджетам на реализацию программ формирования современной городской среды</t>
  </si>
  <si>
    <t xml:space="preserve"> 2 02 25555 13 0000 150</t>
  </si>
  <si>
    <t>Субсидии бюджетам городских поселений на реализацию программ формирования современной городской среды</t>
  </si>
  <si>
    <t>93,489</t>
  </si>
  <si>
    <t>18 0 00</t>
  </si>
  <si>
    <t>Основное мероприятие "Обеспечение мероприятий по проектированию и строительству очистных сооружений"</t>
  </si>
  <si>
    <t>18 0 02</t>
  </si>
  <si>
    <t xml:space="preserve">Создание условий для развития социальной и инженерной инфраструктуры муниципальных образований 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</si>
  <si>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2020-2025 годы"
</t>
  </si>
  <si>
    <t>Основное мероприятие "Осуществление мероприятий по благоустройству общественных территорий"</t>
  </si>
  <si>
    <t>17 0 02</t>
  </si>
  <si>
    <t>Реализация мероприятий по формированию современной городской среды за счет средств бюджета муниципального образования</t>
  </si>
  <si>
    <t>C5550</t>
  </si>
  <si>
    <t>350,0</t>
  </si>
  <si>
    <t>325,0</t>
  </si>
  <si>
    <t>900,00</t>
  </si>
  <si>
    <t>338,100</t>
  </si>
  <si>
    <t>720,0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</si>
  <si>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2020- 2025 годы
комплексного развития социальной инфраструктуры муниципального образования «поселок Глушково» Глушковского района
 Курской области на 2018- 2032 годы
</t>
  </si>
  <si>
    <t>50,611</t>
  </si>
  <si>
    <t>720,00</t>
  </si>
  <si>
    <t xml:space="preserve">Осуществление благоустройства общественых территорий </t>
  </si>
  <si>
    <t>17 0 02 C5550</t>
  </si>
  <si>
    <t>18 0 00 00000</t>
  </si>
  <si>
    <t>18 0 02 С1417</t>
  </si>
  <si>
    <t>Мероприятия по проектированию и строительству очистных сооружений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</si>
</sst>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000000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Helv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color indexed="8"/>
      <name val="Calibri"/>
      <family val="2"/>
    </font>
    <font>
      <sz val="14"/>
      <name val="Helv"/>
      <family val="0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9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8" fillId="0" borderId="0" xfId="56" applyFont="1" applyFill="1" applyAlignment="1">
      <alignment vertical="top"/>
      <protection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87" fontId="33" fillId="24" borderId="10" xfId="0" applyNumberFormat="1" applyFont="1" applyFill="1" applyBorder="1" applyAlignment="1">
      <alignment horizontal="right"/>
    </xf>
    <xf numFmtId="0" fontId="34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32" fillId="24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center" vertical="center"/>
    </xf>
    <xf numFmtId="0" fontId="33" fillId="24" borderId="10" xfId="0" applyNumberFormat="1" applyFont="1" applyFill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center"/>
    </xf>
    <xf numFmtId="187" fontId="32" fillId="24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vertical="center" wrapText="1"/>
    </xf>
    <xf numFmtId="4" fontId="33" fillId="24" borderId="1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36" fillId="24" borderId="10" xfId="0" applyFont="1" applyFill="1" applyBorder="1" applyAlignment="1">
      <alignment horizontal="left" vertical="center" wrapText="1"/>
    </xf>
    <xf numFmtId="186" fontId="32" fillId="24" borderId="10" xfId="0" applyNumberFormat="1" applyFont="1" applyFill="1" applyBorder="1" applyAlignment="1">
      <alignment horizontal="right"/>
    </xf>
    <xf numFmtId="186" fontId="33" fillId="24" borderId="10" xfId="0" applyNumberFormat="1" applyFont="1" applyFill="1" applyBorder="1" applyAlignment="1">
      <alignment horizontal="right"/>
    </xf>
    <xf numFmtId="0" fontId="34" fillId="24" borderId="10" xfId="0" applyNumberFormat="1" applyFont="1" applyFill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4" fontId="32" fillId="24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4" fontId="33" fillId="24" borderId="10" xfId="0" applyNumberFormat="1" applyFont="1" applyFill="1" applyBorder="1" applyAlignment="1">
      <alignment horizontal="right" vertical="center"/>
    </xf>
    <xf numFmtId="187" fontId="33" fillId="24" borderId="10" xfId="0" applyNumberFormat="1" applyFont="1" applyFill="1" applyBorder="1" applyAlignment="1">
      <alignment horizontal="right" vertical="center"/>
    </xf>
    <xf numFmtId="187" fontId="3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2" fillId="24" borderId="10" xfId="0" applyFont="1" applyFill="1" applyBorder="1" applyAlignment="1">
      <alignment horizont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left"/>
    </xf>
    <xf numFmtId="0" fontId="29" fillId="0" borderId="0" xfId="58">
      <alignment/>
      <protection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Fill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5" borderId="12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181" fontId="20" fillId="25" borderId="10" xfId="0" applyNumberFormat="1" applyFont="1" applyFill="1" applyBorder="1" applyAlignment="1">
      <alignment horizontal="righ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49" fontId="20" fillId="25" borderId="14" xfId="0" applyNumberFormat="1" applyFont="1" applyFill="1" applyBorder="1" applyAlignment="1">
      <alignment horizontal="left" vertical="center" wrapText="1"/>
    </xf>
    <xf numFmtId="49" fontId="20" fillId="25" borderId="15" xfId="0" applyNumberFormat="1" applyFont="1" applyFill="1" applyBorder="1" applyAlignment="1">
      <alignment horizontal="right" vertical="center" wrapText="1"/>
    </xf>
    <xf numFmtId="181" fontId="21" fillId="25" borderId="10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righ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2" fontId="20" fillId="24" borderId="16" xfId="65" applyNumberFormat="1" applyFont="1" applyFill="1" applyBorder="1" applyAlignment="1">
      <alignment horizontal="left" vertical="center" wrapText="1"/>
      <protection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vertical="center" wrapText="1"/>
    </xf>
    <xf numFmtId="0" fontId="20" fillId="24" borderId="18" xfId="0" applyFont="1" applyFill="1" applyBorder="1" applyAlignment="1">
      <alignment horizontal="right" vertical="center" wrapText="1"/>
    </xf>
    <xf numFmtId="0" fontId="22" fillId="0" borderId="0" xfId="57" applyFont="1" applyFill="1" applyAlignment="1">
      <alignment vertical="center" wrapText="1"/>
      <protection/>
    </xf>
    <xf numFmtId="49" fontId="20" fillId="24" borderId="0" xfId="0" applyNumberFormat="1" applyFont="1" applyFill="1" applyBorder="1" applyAlignment="1">
      <alignment horizontal="center" vertical="center" wrapText="1"/>
    </xf>
    <xf numFmtId="49" fontId="20" fillId="24" borderId="19" xfId="0" applyNumberFormat="1" applyFont="1" applyFill="1" applyBorder="1" applyAlignment="1">
      <alignment horizontal="center" vertical="center" wrapText="1"/>
    </xf>
    <xf numFmtId="49" fontId="20" fillId="24" borderId="2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right" vertical="center" wrapText="1"/>
    </xf>
    <xf numFmtId="49" fontId="21" fillId="25" borderId="0" xfId="0" applyNumberFormat="1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49" fontId="21" fillId="24" borderId="10" xfId="65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righ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24" fillId="24" borderId="0" xfId="57" applyNumberFormat="1" applyFont="1" applyFill="1" applyAlignment="1">
      <alignment horizontal="center" vertical="center" wrapText="1"/>
      <protection/>
    </xf>
    <xf numFmtId="0" fontId="42" fillId="0" borderId="0" xfId="65" applyFont="1" applyAlignment="1">
      <alignment vertical="center" wrapText="1"/>
      <protection/>
    </xf>
    <xf numFmtId="0" fontId="42" fillId="0" borderId="0" xfId="65" applyFont="1" applyFill="1" applyAlignment="1">
      <alignment vertical="center" wrapText="1"/>
      <protection/>
    </xf>
    <xf numFmtId="181" fontId="20" fillId="24" borderId="10" xfId="0" applyNumberFormat="1" applyFont="1" applyFill="1" applyBorder="1" applyAlignment="1">
      <alignment horizontal="right" vertical="center" wrapText="1"/>
    </xf>
    <xf numFmtId="49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center" wrapText="1"/>
    </xf>
    <xf numFmtId="181" fontId="21" fillId="24" borderId="10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1" fillId="24" borderId="18" xfId="0" applyFont="1" applyFill="1" applyBorder="1" applyAlignment="1">
      <alignment horizontal="right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9" fontId="20" fillId="24" borderId="11" xfId="0" applyNumberFormat="1" applyFont="1" applyFill="1" applyBorder="1" applyAlignment="1">
      <alignment vertical="center" wrapText="1"/>
    </xf>
    <xf numFmtId="49" fontId="20" fillId="24" borderId="12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4" borderId="22" xfId="55" applyNumberFormat="1" applyFont="1" applyFill="1" applyBorder="1" applyAlignment="1">
      <alignment horizontal="center" vertical="center" wrapText="1"/>
      <protection/>
    </xf>
    <xf numFmtId="49" fontId="20" fillId="24" borderId="23" xfId="55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186" fontId="20" fillId="25" borderId="10" xfId="0" applyNumberFormat="1" applyFont="1" applyFill="1" applyBorder="1" applyAlignment="1">
      <alignment horizontal="right" vertical="center" wrapText="1"/>
    </xf>
    <xf numFmtId="49" fontId="20" fillId="24" borderId="13" xfId="55" applyNumberFormat="1" applyFont="1" applyFill="1" applyBorder="1" applyAlignment="1">
      <alignment horizontal="center" vertical="center" wrapText="1"/>
      <protection/>
    </xf>
    <xf numFmtId="49" fontId="20" fillId="24" borderId="21" xfId="55" applyNumberFormat="1" applyFont="1" applyFill="1" applyBorder="1" applyAlignment="1">
      <alignment horizontal="center" vertical="center" wrapText="1"/>
      <protection/>
    </xf>
    <xf numFmtId="0" fontId="20" fillId="24" borderId="10" xfId="43" applyFont="1" applyFill="1" applyBorder="1" applyAlignment="1" applyProtection="1">
      <alignment horizontal="left" wrapText="1"/>
      <protection/>
    </xf>
    <xf numFmtId="49" fontId="24" fillId="24" borderId="10" xfId="65" applyNumberFormat="1" applyFont="1" applyFill="1" applyBorder="1" applyAlignment="1">
      <alignment horizontal="center" vertical="center" wrapText="1"/>
      <protection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0" fontId="21" fillId="25" borderId="13" xfId="0" applyNumberFormat="1" applyFont="1" applyFill="1" applyBorder="1" applyAlignment="1">
      <alignment horizontal="left" vertical="center" wrapText="1"/>
    </xf>
    <xf numFmtId="49" fontId="20" fillId="24" borderId="16" xfId="65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left" vertical="center" wrapText="1"/>
    </xf>
    <xf numFmtId="186" fontId="21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right" vertical="center" wrapText="1"/>
    </xf>
    <xf numFmtId="49" fontId="20" fillId="24" borderId="11" xfId="65" applyNumberFormat="1" applyFont="1" applyFill="1" applyBorder="1" applyAlignment="1">
      <alignment horizontal="right" vertical="center" wrapText="1"/>
      <protection/>
    </xf>
    <xf numFmtId="49" fontId="20" fillId="24" borderId="11" xfId="65" applyNumberFormat="1" applyFont="1" applyFill="1" applyBorder="1" applyAlignment="1">
      <alignment horizontal="center" vertical="center" wrapText="1"/>
      <protection/>
    </xf>
    <xf numFmtId="49" fontId="20" fillId="24" borderId="14" xfId="0" applyNumberFormat="1" applyFont="1" applyFill="1" applyBorder="1" applyAlignment="1">
      <alignment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2" xfId="65" applyNumberFormat="1" applyFont="1" applyFill="1" applyBorder="1" applyAlignment="1">
      <alignment horizontal="center" vertical="center" wrapText="1"/>
      <protection/>
    </xf>
    <xf numFmtId="181" fontId="20" fillId="24" borderId="10" xfId="65" applyNumberFormat="1" applyFont="1" applyFill="1" applyBorder="1" applyAlignment="1">
      <alignment horizontal="right" vertical="center" wrapText="1"/>
      <protection/>
    </xf>
    <xf numFmtId="49" fontId="21" fillId="24" borderId="12" xfId="65" applyNumberFormat="1" applyFont="1" applyFill="1" applyBorder="1" applyAlignment="1">
      <alignment horizontal="center" vertical="center" wrapText="1"/>
      <protection/>
    </xf>
    <xf numFmtId="2" fontId="20" fillId="24" borderId="12" xfId="65" applyNumberFormat="1" applyFont="1" applyFill="1" applyBorder="1" applyAlignment="1">
      <alignment horizontal="left" vertical="center" wrapText="1"/>
      <protection/>
    </xf>
    <xf numFmtId="2" fontId="43" fillId="24" borderId="12" xfId="65" applyNumberFormat="1" applyFont="1" applyFill="1" applyBorder="1" applyAlignment="1">
      <alignment horizontal="left" vertical="center" wrapText="1"/>
      <protection/>
    </xf>
    <xf numFmtId="186" fontId="20" fillId="24" borderId="11" xfId="65" applyNumberFormat="1" applyFont="1" applyFill="1" applyBorder="1" applyAlignment="1">
      <alignment horizontal="right" vertical="center" wrapText="1"/>
      <protection/>
    </xf>
    <xf numFmtId="186" fontId="20" fillId="24" borderId="10" xfId="65" applyNumberFormat="1" applyFont="1" applyFill="1" applyBorder="1" applyAlignment="1">
      <alignment horizontal="right" vertical="center" wrapText="1"/>
      <protection/>
    </xf>
    <xf numFmtId="49" fontId="21" fillId="25" borderId="11" xfId="0" applyNumberFormat="1" applyFont="1" applyFill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justify"/>
    </xf>
    <xf numFmtId="0" fontId="20" fillId="25" borderId="10" xfId="0" applyFont="1" applyFill="1" applyBorder="1" applyAlignment="1">
      <alignment vertical="center" wrapText="1"/>
    </xf>
    <xf numFmtId="49" fontId="20" fillId="24" borderId="11" xfId="57" applyNumberFormat="1" applyFont="1" applyFill="1" applyBorder="1" applyAlignment="1">
      <alignment horizontal="right" vertical="center" wrapText="1"/>
      <protection/>
    </xf>
    <xf numFmtId="49" fontId="20" fillId="25" borderId="11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left" vertical="center" wrapText="1"/>
    </xf>
    <xf numFmtId="49" fontId="22" fillId="24" borderId="11" xfId="57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wrapText="1"/>
    </xf>
    <xf numFmtId="0" fontId="20" fillId="25" borderId="10" xfId="0" applyFont="1" applyFill="1" applyBorder="1" applyAlignment="1">
      <alignment horizontal="left" vertical="center" wrapText="1"/>
    </xf>
    <xf numFmtId="49" fontId="22" fillId="24" borderId="11" xfId="57" applyNumberFormat="1" applyFont="1" applyFill="1" applyBorder="1" applyAlignment="1">
      <alignment horizontal="right" vertical="center" wrapText="1"/>
      <protection/>
    </xf>
    <xf numFmtId="49" fontId="22" fillId="24" borderId="17" xfId="0" applyNumberFormat="1" applyFont="1" applyFill="1" applyBorder="1" applyAlignment="1">
      <alignment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2" fillId="24" borderId="12" xfId="65" applyNumberFormat="1" applyFont="1" applyFill="1" applyBorder="1" applyAlignment="1">
      <alignment horizontal="center" vertical="center" wrapText="1"/>
      <protection/>
    </xf>
    <xf numFmtId="49" fontId="22" fillId="24" borderId="10" xfId="65" applyNumberFormat="1" applyFont="1" applyFill="1" applyBorder="1" applyAlignment="1">
      <alignment horizontal="center" vertical="center" wrapText="1"/>
      <protection/>
    </xf>
    <xf numFmtId="49" fontId="22" fillId="24" borderId="11" xfId="65" applyNumberFormat="1" applyFont="1" applyFill="1" applyBorder="1" applyAlignment="1">
      <alignment horizontal="right" vertical="center" wrapText="1"/>
      <protection/>
    </xf>
    <xf numFmtId="49" fontId="22" fillId="24" borderId="11" xfId="65" applyNumberFormat="1" applyFont="1" applyFill="1" applyBorder="1" applyAlignment="1">
      <alignment horizontal="center" vertical="center" wrapText="1"/>
      <protection/>
    </xf>
    <xf numFmtId="2" fontId="22" fillId="24" borderId="12" xfId="65" applyNumberFormat="1" applyFont="1" applyFill="1" applyBorder="1" applyAlignment="1">
      <alignment horizontal="left" vertical="center" wrapText="1"/>
      <protection/>
    </xf>
    <xf numFmtId="49" fontId="24" fillId="24" borderId="11" xfId="57" applyNumberFormat="1" applyFont="1" applyFill="1" applyBorder="1" applyAlignment="1">
      <alignment horizontal="right" vertical="center" wrapText="1"/>
      <protection/>
    </xf>
    <xf numFmtId="49" fontId="24" fillId="24" borderId="11" xfId="57" applyNumberFormat="1" applyFont="1" applyFill="1" applyBorder="1" applyAlignment="1">
      <alignment horizontal="center" vertical="center" wrapText="1"/>
      <protection/>
    </xf>
    <xf numFmtId="49" fontId="24" fillId="24" borderId="11" xfId="65" applyNumberFormat="1" applyFont="1" applyFill="1" applyBorder="1" applyAlignment="1">
      <alignment horizontal="right" vertical="center" wrapText="1"/>
      <protection/>
    </xf>
    <xf numFmtId="49" fontId="24" fillId="24" borderId="11" xfId="65" applyNumberFormat="1" applyFont="1" applyFill="1" applyBorder="1" applyAlignment="1">
      <alignment horizontal="center" vertical="center" wrapText="1"/>
      <protection/>
    </xf>
    <xf numFmtId="49" fontId="21" fillId="24" borderId="12" xfId="0" applyNumberFormat="1" applyFont="1" applyFill="1" applyBorder="1" applyAlignment="1">
      <alignment horizontal="right" vertical="center" wrapText="1"/>
    </xf>
    <xf numFmtId="49" fontId="24" fillId="24" borderId="12" xfId="65" applyNumberFormat="1" applyFont="1" applyFill="1" applyBorder="1" applyAlignment="1">
      <alignment horizontal="center" vertical="center" wrapText="1"/>
      <protection/>
    </xf>
    <xf numFmtId="2" fontId="21" fillId="24" borderId="12" xfId="65" applyNumberFormat="1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vertical="center" wrapText="1"/>
      <protection/>
    </xf>
    <xf numFmtId="0" fontId="20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20" xfId="0" applyFont="1" applyFill="1" applyBorder="1" applyAlignment="1">
      <alignment horizontal="left" vertical="center" wrapText="1"/>
    </xf>
    <xf numFmtId="49" fontId="24" fillId="24" borderId="10" xfId="57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 vertical="center" wrapText="1"/>
    </xf>
    <xf numFmtId="0" fontId="20" fillId="24" borderId="15" xfId="0" applyFont="1" applyFill="1" applyBorder="1" applyAlignment="1">
      <alignment horizontal="right" vertical="center" wrapText="1"/>
    </xf>
    <xf numFmtId="186" fontId="21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justify"/>
    </xf>
    <xf numFmtId="0" fontId="22" fillId="0" borderId="0" xfId="65" applyFont="1" applyAlignment="1">
      <alignment vertical="center" wrapText="1"/>
      <protection/>
    </xf>
    <xf numFmtId="0" fontId="22" fillId="0" borderId="0" xfId="65" applyFont="1" applyFill="1" applyAlignment="1">
      <alignment vertical="center" wrapText="1"/>
      <protection/>
    </xf>
    <xf numFmtId="187" fontId="20" fillId="25" borderId="11" xfId="0" applyNumberFormat="1" applyFont="1" applyFill="1" applyBorder="1" applyAlignment="1">
      <alignment horizontal="right" vertical="center" wrapText="1"/>
    </xf>
    <xf numFmtId="0" fontId="42" fillId="24" borderId="0" xfId="65" applyFont="1" applyFill="1" applyAlignment="1">
      <alignment vertical="center" wrapText="1"/>
      <protection/>
    </xf>
    <xf numFmtId="0" fontId="24" fillId="24" borderId="0" xfId="57" applyFont="1" applyFill="1" applyAlignment="1">
      <alignment vertical="center" wrapText="1"/>
      <protection/>
    </xf>
    <xf numFmtId="187" fontId="20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vertical="top" wrapText="1"/>
    </xf>
    <xf numFmtId="49" fontId="20" fillId="25" borderId="11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left" wrapText="1"/>
    </xf>
    <xf numFmtId="186" fontId="20" fillId="25" borderId="11" xfId="0" applyNumberFormat="1" applyFont="1" applyFill="1" applyBorder="1" applyAlignment="1">
      <alignment horizontal="right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9" fontId="20" fillId="24" borderId="10" xfId="56" applyNumberFormat="1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49" fontId="21" fillId="25" borderId="10" xfId="56" applyNumberFormat="1" applyFont="1" applyFill="1" applyBorder="1" applyAlignment="1">
      <alignment horizontal="center" vertical="center" wrapText="1"/>
      <protection/>
    </xf>
    <xf numFmtId="181" fontId="21" fillId="25" borderId="10" xfId="56" applyNumberFormat="1" applyFont="1" applyFill="1" applyBorder="1" applyAlignment="1">
      <alignment horizontal="right" vertical="center" wrapText="1"/>
      <protection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2" fillId="0" borderId="0" xfId="57" applyFont="1" applyFill="1" applyAlignment="1">
      <alignment horizontal="center" vertical="center" wrapText="1"/>
      <protection/>
    </xf>
    <xf numFmtId="49" fontId="21" fillId="25" borderId="28" xfId="0" applyNumberFormat="1" applyFont="1" applyFill="1" applyBorder="1" applyAlignment="1">
      <alignment horizontal="center" vertical="center" wrapText="1"/>
    </xf>
    <xf numFmtId="0" fontId="24" fillId="0" borderId="0" xfId="57" applyFont="1" applyFill="1" applyAlignment="1">
      <alignment horizontal="center" vertical="center" wrapText="1"/>
      <protection/>
    </xf>
    <xf numFmtId="186" fontId="21" fillId="25" borderId="29" xfId="0" applyNumberFormat="1" applyFont="1" applyFill="1" applyBorder="1" applyAlignment="1">
      <alignment horizontal="right" vertical="center" wrapText="1"/>
    </xf>
    <xf numFmtId="49" fontId="20" fillId="25" borderId="28" xfId="0" applyNumberFormat="1" applyFont="1" applyFill="1" applyBorder="1" applyAlignment="1">
      <alignment horizontal="center" vertical="center" wrapText="1"/>
    </xf>
    <xf numFmtId="49" fontId="21" fillId="25" borderId="30" xfId="0" applyNumberFormat="1" applyFont="1" applyFill="1" applyBorder="1" applyAlignment="1">
      <alignment horizontal="center"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49" fontId="20" fillId="24" borderId="33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49" fontId="20" fillId="23" borderId="32" xfId="0" applyNumberFormat="1" applyFont="1" applyFill="1" applyBorder="1" applyAlignment="1">
      <alignment horizontal="center" vertical="center" wrapText="1"/>
    </xf>
    <xf numFmtId="0" fontId="20" fillId="23" borderId="33" xfId="0" applyFont="1" applyFill="1" applyBorder="1" applyAlignment="1">
      <alignment horizontal="center" vertical="center" wrapText="1"/>
    </xf>
    <xf numFmtId="49" fontId="20" fillId="23" borderId="33" xfId="0" applyNumberFormat="1" applyFont="1" applyFill="1" applyBorder="1" applyAlignment="1">
      <alignment horizontal="center" vertical="center" wrapText="1"/>
    </xf>
    <xf numFmtId="49" fontId="20" fillId="24" borderId="34" xfId="0" applyNumberFormat="1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right" vertical="center" wrapText="1"/>
    </xf>
    <xf numFmtId="0" fontId="20" fillId="24" borderId="35" xfId="0" applyFont="1" applyFill="1" applyBorder="1" applyAlignment="1">
      <alignment horizontal="center" vertical="center" wrapText="1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right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1" fillId="25" borderId="23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0" fontId="21" fillId="25" borderId="18" xfId="0" applyFont="1" applyFill="1" applyBorder="1" applyAlignment="1">
      <alignment horizontal="right" vertical="center" wrapText="1"/>
    </xf>
    <xf numFmtId="0" fontId="21" fillId="25" borderId="37" xfId="0" applyFont="1" applyFill="1" applyBorder="1" applyAlignment="1">
      <alignment horizontal="center" vertical="center" wrapText="1"/>
    </xf>
    <xf numFmtId="49" fontId="21" fillId="25" borderId="32" xfId="0" applyNumberFormat="1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vertical="center" wrapText="1"/>
    </xf>
    <xf numFmtId="181" fontId="20" fillId="24" borderId="10" xfId="57" applyNumberFormat="1" applyFont="1" applyFill="1" applyBorder="1" applyAlignment="1">
      <alignment horizontal="right" vertical="center" wrapText="1"/>
      <protection/>
    </xf>
    <xf numFmtId="0" fontId="20" fillId="24" borderId="0" xfId="0" applyFont="1" applyFill="1" applyAlignment="1">
      <alignment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49" fontId="20" fillId="24" borderId="17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9" fontId="20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left" vertical="center" wrapText="1"/>
    </xf>
    <xf numFmtId="49" fontId="21" fillId="25" borderId="0" xfId="0" applyNumberFormat="1" applyFont="1" applyFill="1" applyBorder="1" applyAlignment="1">
      <alignment horizontal="right" vertical="center" wrapText="1"/>
    </xf>
    <xf numFmtId="49" fontId="21" fillId="25" borderId="21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horizontal="left" vertical="center" wrapText="1"/>
    </xf>
    <xf numFmtId="49" fontId="20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horizontal="left" vertical="center" wrapText="1"/>
    </xf>
    <xf numFmtId="49" fontId="21" fillId="24" borderId="11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3" fillId="0" borderId="0" xfId="57" applyFont="1" applyFill="1">
      <alignment/>
      <protection/>
    </xf>
    <xf numFmtId="0" fontId="25" fillId="0" borderId="0" xfId="0" applyFont="1" applyAlignment="1">
      <alignment horizontal="center" vertical="center"/>
    </xf>
    <xf numFmtId="0" fontId="21" fillId="25" borderId="15" xfId="0" applyFont="1" applyFill="1" applyBorder="1" applyAlignment="1">
      <alignment horizontal="right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0" fontId="20" fillId="0" borderId="38" xfId="0" applyFont="1" applyFill="1" applyBorder="1" applyAlignment="1">
      <alignment horizontal="left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49" fontId="21" fillId="24" borderId="0" xfId="57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25" borderId="39" xfId="0" applyFont="1" applyFill="1" applyBorder="1" applyAlignment="1">
      <alignment vertical="center" wrapText="1"/>
    </xf>
    <xf numFmtId="187" fontId="21" fillId="25" borderId="10" xfId="0" applyNumberFormat="1" applyFont="1" applyFill="1" applyBorder="1" applyAlignment="1">
      <alignment horizontal="right" vertical="center" wrapText="1"/>
    </xf>
    <xf numFmtId="187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57" applyNumberFormat="1" applyFont="1" applyFill="1" applyBorder="1" applyAlignment="1">
      <alignment horizontal="center" vertical="center" wrapText="1"/>
      <protection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top" wrapText="1"/>
    </xf>
    <xf numFmtId="0" fontId="24" fillId="26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5" borderId="40" xfId="0" applyNumberFormat="1" applyFont="1" applyFill="1" applyBorder="1" applyAlignment="1">
      <alignment horizontal="center" vertical="center" wrapText="1"/>
    </xf>
    <xf numFmtId="49" fontId="22" fillId="26" borderId="11" xfId="57" applyNumberFormat="1" applyFont="1" applyFill="1" applyBorder="1" applyAlignment="1">
      <alignment horizontal="center" vertical="center" wrapText="1"/>
      <protection/>
    </xf>
    <xf numFmtId="49" fontId="22" fillId="26" borderId="12" xfId="65" applyNumberFormat="1" applyFont="1" applyFill="1" applyBorder="1" applyAlignment="1">
      <alignment horizontal="center" vertical="center" wrapText="1"/>
      <protection/>
    </xf>
    <xf numFmtId="49" fontId="22" fillId="26" borderId="10" xfId="65" applyNumberFormat="1" applyFont="1" applyFill="1" applyBorder="1" applyAlignment="1">
      <alignment horizontal="center" vertical="center" wrapText="1"/>
      <protection/>
    </xf>
    <xf numFmtId="49" fontId="20" fillId="26" borderId="10" xfId="65" applyNumberFormat="1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vertical="center" wrapText="1"/>
    </xf>
    <xf numFmtId="49" fontId="20" fillId="26" borderId="12" xfId="0" applyNumberFormat="1" applyFont="1" applyFill="1" applyBorder="1" applyAlignment="1">
      <alignment horizontal="right" vertical="center" wrapText="1"/>
    </xf>
    <xf numFmtId="49" fontId="22" fillId="26" borderId="11" xfId="65" applyNumberFormat="1" applyFont="1" applyFill="1" applyBorder="1" applyAlignment="1">
      <alignment horizontal="center" vertical="center" wrapText="1"/>
      <protection/>
    </xf>
    <xf numFmtId="2" fontId="20" fillId="26" borderId="12" xfId="65" applyNumberFormat="1" applyFont="1" applyFill="1" applyBorder="1" applyAlignment="1">
      <alignment horizontal="left" vertical="center" wrapText="1"/>
      <protection/>
    </xf>
    <xf numFmtId="49" fontId="21" fillId="26" borderId="10" xfId="0" applyNumberFormat="1" applyFont="1" applyFill="1" applyBorder="1" applyAlignment="1">
      <alignment horizontal="center" vertical="center" wrapText="1"/>
    </xf>
    <xf numFmtId="187" fontId="20" fillId="24" borderId="11" xfId="65" applyNumberFormat="1" applyFont="1" applyFill="1" applyBorder="1" applyAlignment="1">
      <alignment horizontal="right" vertical="center" wrapText="1"/>
      <protection/>
    </xf>
    <xf numFmtId="187" fontId="20" fillId="24" borderId="10" xfId="65" applyNumberFormat="1" applyFont="1" applyFill="1" applyBorder="1" applyAlignment="1">
      <alignment horizontal="right" vertical="center" wrapText="1"/>
      <protection/>
    </xf>
    <xf numFmtId="187" fontId="21" fillId="24" borderId="10" xfId="65" applyNumberFormat="1" applyFont="1" applyFill="1" applyBorder="1" applyAlignment="1">
      <alignment horizontal="right" vertical="center" wrapText="1"/>
      <protection/>
    </xf>
    <xf numFmtId="186" fontId="21" fillId="24" borderId="10" xfId="65" applyNumberFormat="1" applyFont="1" applyFill="1" applyBorder="1" applyAlignment="1">
      <alignment horizontal="right" vertical="center" wrapText="1"/>
      <protection/>
    </xf>
    <xf numFmtId="181" fontId="40" fillId="24" borderId="41" xfId="0" applyNumberFormat="1" applyFont="1" applyFill="1" applyBorder="1" applyAlignment="1">
      <alignment vertical="center"/>
    </xf>
    <xf numFmtId="0" fontId="40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vertical="center" wrapText="1"/>
    </xf>
    <xf numFmtId="0" fontId="45" fillId="24" borderId="0" xfId="0" applyFont="1" applyFill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1" fillId="24" borderId="10" xfId="0" applyFont="1" applyFill="1" applyBorder="1" applyAlignment="1">
      <alignment/>
    </xf>
    <xf numFmtId="0" fontId="46" fillId="24" borderId="10" xfId="0" applyFont="1" applyFill="1" applyBorder="1" applyAlignment="1">
      <alignment/>
    </xf>
    <xf numFmtId="0" fontId="46" fillId="24" borderId="10" xfId="0" applyFont="1" applyFill="1" applyBorder="1" applyAlignment="1">
      <alignment horizontal="left" vertical="center" wrapText="1"/>
    </xf>
    <xf numFmtId="0" fontId="23" fillId="24" borderId="0" xfId="57" applyFont="1" applyFill="1" applyBorder="1" applyAlignment="1">
      <alignment vertical="center" wrapText="1"/>
      <protection/>
    </xf>
    <xf numFmtId="49" fontId="31" fillId="24" borderId="10" xfId="0" applyNumberFormat="1" applyFont="1" applyFill="1" applyBorder="1" applyAlignment="1">
      <alignment horizontal="right" vertical="center" wrapText="1"/>
    </xf>
    <xf numFmtId="49" fontId="31" fillId="24" borderId="42" xfId="0" applyNumberFormat="1" applyFont="1" applyFill="1" applyBorder="1" applyAlignment="1">
      <alignment horizontal="center" vertical="center" wrapText="1"/>
    </xf>
    <xf numFmtId="49" fontId="31" fillId="25" borderId="30" xfId="0" applyNumberFormat="1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left" vertical="center" wrapText="1"/>
    </xf>
    <xf numFmtId="186" fontId="31" fillId="25" borderId="10" xfId="0" applyNumberFormat="1" applyFont="1" applyFill="1" applyBorder="1" applyAlignment="1">
      <alignment horizontal="right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left" vertical="center" wrapText="1"/>
    </xf>
    <xf numFmtId="49" fontId="31" fillId="24" borderId="43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vertical="center" wrapText="1"/>
    </xf>
    <xf numFmtId="0" fontId="47" fillId="24" borderId="0" xfId="57" applyFont="1" applyFill="1" applyBorder="1" applyAlignment="1">
      <alignment vertical="center" wrapText="1"/>
      <protection/>
    </xf>
    <xf numFmtId="186" fontId="46" fillId="25" borderId="29" xfId="0" applyNumberFormat="1" applyFont="1" applyFill="1" applyBorder="1" applyAlignment="1">
      <alignment horizontal="right" vertical="center" wrapText="1"/>
    </xf>
    <xf numFmtId="49" fontId="46" fillId="25" borderId="39" xfId="0" applyNumberFormat="1" applyFont="1" applyFill="1" applyBorder="1" applyAlignment="1">
      <alignment horizontal="center" vertical="center" wrapText="1"/>
    </xf>
    <xf numFmtId="49" fontId="46" fillId="25" borderId="17" xfId="0" applyNumberFormat="1" applyFont="1" applyFill="1" applyBorder="1" applyAlignment="1">
      <alignment horizontal="left" vertical="center" wrapText="1"/>
    </xf>
    <xf numFmtId="0" fontId="46" fillId="25" borderId="18" xfId="0" applyFont="1" applyFill="1" applyBorder="1" applyAlignment="1">
      <alignment horizontal="right" vertical="center" wrapText="1"/>
    </xf>
    <xf numFmtId="0" fontId="46" fillId="24" borderId="29" xfId="0" applyFont="1" applyFill="1" applyBorder="1" applyAlignment="1">
      <alignment vertical="center" wrapText="1"/>
    </xf>
    <xf numFmtId="0" fontId="48" fillId="24" borderId="0" xfId="65" applyFont="1" applyFill="1" applyBorder="1" applyAlignment="1">
      <alignment vertical="center" wrapText="1"/>
      <protection/>
    </xf>
    <xf numFmtId="49" fontId="31" fillId="24" borderId="11" xfId="65" applyNumberFormat="1" applyFont="1" applyFill="1" applyBorder="1" applyAlignment="1">
      <alignment horizontal="right" vertical="center" wrapText="1"/>
      <protection/>
    </xf>
    <xf numFmtId="49" fontId="31" fillId="24" borderId="11" xfId="65" applyNumberFormat="1" applyFont="1" applyFill="1" applyBorder="1" applyAlignment="1">
      <alignment horizontal="center" vertical="center" wrapText="1"/>
      <protection/>
    </xf>
    <xf numFmtId="49" fontId="31" fillId="24" borderId="17" xfId="0" applyNumberFormat="1" applyFont="1" applyFill="1" applyBorder="1" applyAlignment="1">
      <alignment vertical="center" wrapText="1"/>
    </xf>
    <xf numFmtId="49" fontId="31" fillId="24" borderId="18" xfId="0" applyNumberFormat="1" applyFont="1" applyFill="1" applyBorder="1" applyAlignment="1">
      <alignment horizontal="right" vertical="center" wrapText="1"/>
    </xf>
    <xf numFmtId="2" fontId="31" fillId="24" borderId="10" xfId="65" applyNumberFormat="1" applyFont="1" applyFill="1" applyBorder="1" applyAlignment="1">
      <alignment horizontal="left" vertical="center" wrapText="1"/>
      <protection/>
    </xf>
    <xf numFmtId="49" fontId="46" fillId="24" borderId="11" xfId="65" applyNumberFormat="1" applyFont="1" applyFill="1" applyBorder="1" applyAlignment="1">
      <alignment horizontal="center" vertical="center" wrapText="1"/>
      <protection/>
    </xf>
    <xf numFmtId="49" fontId="46" fillId="24" borderId="17" xfId="0" applyNumberFormat="1" applyFont="1" applyFill="1" applyBorder="1" applyAlignment="1">
      <alignment vertical="center" wrapText="1"/>
    </xf>
    <xf numFmtId="49" fontId="46" fillId="24" borderId="18" xfId="0" applyNumberFormat="1" applyFont="1" applyFill="1" applyBorder="1" applyAlignment="1">
      <alignment horizontal="right" vertical="center" wrapText="1"/>
    </xf>
    <xf numFmtId="2" fontId="46" fillId="24" borderId="10" xfId="65" applyNumberFormat="1" applyFont="1" applyFill="1" applyBorder="1" applyAlignment="1">
      <alignment horizontal="left" vertical="center" wrapText="1"/>
      <protection/>
    </xf>
    <xf numFmtId="181" fontId="46" fillId="25" borderId="10" xfId="0" applyNumberFormat="1" applyFont="1" applyFill="1" applyBorder="1" applyAlignment="1">
      <alignment horizontal="right" vertical="center" wrapText="1"/>
    </xf>
    <xf numFmtId="49" fontId="46" fillId="25" borderId="10" xfId="0" applyNumberFormat="1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center" vertical="center" wrapText="1"/>
    </xf>
    <xf numFmtId="49" fontId="46" fillId="25" borderId="12" xfId="0" applyNumberFormat="1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left" vertical="center" wrapText="1"/>
    </xf>
    <xf numFmtId="0" fontId="23" fillId="24" borderId="0" xfId="65" applyFont="1" applyFill="1" applyBorder="1" applyAlignment="1">
      <alignment vertical="center" wrapText="1"/>
      <protection/>
    </xf>
    <xf numFmtId="49" fontId="46" fillId="24" borderId="11" xfId="0" applyNumberFormat="1" applyFont="1" applyFill="1" applyBorder="1" applyAlignment="1">
      <alignment vertical="center" wrapText="1"/>
    </xf>
    <xf numFmtId="49" fontId="46" fillId="24" borderId="12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right" vertical="center" wrapText="1"/>
    </xf>
    <xf numFmtId="181" fontId="31" fillId="24" borderId="10" xfId="0" applyNumberFormat="1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horizontal="justify"/>
    </xf>
    <xf numFmtId="0" fontId="31" fillId="24" borderId="45" xfId="0" applyFont="1" applyFill="1" applyBorder="1" applyAlignment="1">
      <alignment horizontal="left" vertical="center" wrapText="1"/>
    </xf>
    <xf numFmtId="181" fontId="31" fillId="25" borderId="10" xfId="0" applyNumberFormat="1" applyFont="1" applyFill="1" applyBorder="1" applyAlignment="1">
      <alignment horizontal="right" vertical="center" wrapText="1"/>
    </xf>
    <xf numFmtId="0" fontId="47" fillId="24" borderId="0" xfId="57" applyFont="1" applyFill="1" applyBorder="1" applyAlignment="1">
      <alignment horizontal="center" vertical="center" wrapText="1"/>
      <protection/>
    </xf>
    <xf numFmtId="181" fontId="46" fillId="24" borderId="10" xfId="0" applyNumberFormat="1" applyFont="1" applyFill="1" applyBorder="1" applyAlignment="1">
      <alignment horizontal="right" vertical="center" wrapText="1"/>
    </xf>
    <xf numFmtId="49" fontId="46" fillId="24" borderId="10" xfId="0" applyNumberFormat="1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left" vertical="center" wrapText="1"/>
    </xf>
    <xf numFmtId="49" fontId="46" fillId="25" borderId="12" xfId="0" applyNumberFormat="1" applyFont="1" applyFill="1" applyBorder="1" applyAlignment="1">
      <alignment horizontal="right" vertical="center" wrapText="1"/>
    </xf>
    <xf numFmtId="0" fontId="46" fillId="24" borderId="10" xfId="0" applyFont="1" applyFill="1" applyBorder="1" applyAlignment="1">
      <alignment vertical="center" wrapText="1"/>
    </xf>
    <xf numFmtId="49" fontId="31" fillId="25" borderId="15" xfId="0" applyNumberFormat="1" applyFont="1" applyFill="1" applyBorder="1" applyAlignment="1">
      <alignment horizontal="right" vertical="center" wrapText="1"/>
    </xf>
    <xf numFmtId="49" fontId="47" fillId="25" borderId="10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justify"/>
    </xf>
    <xf numFmtId="186" fontId="46" fillId="25" borderId="10" xfId="0" applyNumberFormat="1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vertical="center" wrapText="1"/>
    </xf>
    <xf numFmtId="49" fontId="31" fillId="24" borderId="12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vertical="center" wrapText="1"/>
    </xf>
    <xf numFmtId="181" fontId="31" fillId="24" borderId="10" xfId="57" applyNumberFormat="1" applyFont="1" applyFill="1" applyBorder="1" applyAlignment="1">
      <alignment horizontal="right" vertical="center" wrapText="1"/>
      <protection/>
    </xf>
    <xf numFmtId="49" fontId="47" fillId="24" borderId="11" xfId="57" applyNumberFormat="1" applyFont="1" applyFill="1" applyBorder="1" applyAlignment="1">
      <alignment horizontal="center" vertical="center" wrapText="1"/>
      <protection/>
    </xf>
    <xf numFmtId="49" fontId="31" fillId="24" borderId="11" xfId="0" applyNumberFormat="1" applyFont="1" applyFill="1" applyBorder="1" applyAlignment="1">
      <alignment horizontal="center" vertical="center" wrapText="1"/>
    </xf>
    <xf numFmtId="49" fontId="46" fillId="24" borderId="11" xfId="0" applyNumberFormat="1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horizontal="right" vertical="center" wrapText="1"/>
    </xf>
    <xf numFmtId="0" fontId="31" fillId="24" borderId="43" xfId="0" applyFont="1" applyFill="1" applyBorder="1" applyAlignment="1">
      <alignment horizontal="left" vertical="center" wrapText="1"/>
    </xf>
    <xf numFmtId="49" fontId="46" fillId="24" borderId="10" xfId="0" applyNumberFormat="1" applyFont="1" applyFill="1" applyBorder="1" applyAlignment="1">
      <alignment horizontal="right" vertical="center" wrapText="1"/>
    </xf>
    <xf numFmtId="0" fontId="46" fillId="24" borderId="44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left" vertical="center" wrapText="1"/>
    </xf>
    <xf numFmtId="0" fontId="46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0" fontId="31" fillId="24" borderId="44" xfId="0" applyFont="1" applyFill="1" applyBorder="1" applyAlignment="1">
      <alignment wrapText="1"/>
    </xf>
    <xf numFmtId="49" fontId="31" fillId="24" borderId="14" xfId="0" applyNumberFormat="1" applyFont="1" applyFill="1" applyBorder="1" applyAlignment="1">
      <alignment vertical="center" wrapText="1"/>
    </xf>
    <xf numFmtId="49" fontId="31" fillId="24" borderId="15" xfId="0" applyNumberFormat="1" applyFont="1" applyFill="1" applyBorder="1" applyAlignment="1">
      <alignment horizontal="right" vertical="center" wrapText="1"/>
    </xf>
    <xf numFmtId="0" fontId="31" fillId="25" borderId="10" xfId="0" applyFont="1" applyFill="1" applyBorder="1" applyAlignment="1">
      <alignment vertical="center" wrapText="1"/>
    </xf>
    <xf numFmtId="186" fontId="31" fillId="24" borderId="10" xfId="65" applyNumberFormat="1" applyFont="1" applyFill="1" applyBorder="1" applyAlignment="1">
      <alignment horizontal="right" vertical="center" wrapText="1"/>
      <protection/>
    </xf>
    <xf numFmtId="0" fontId="49" fillId="24" borderId="10" xfId="0" applyFont="1" applyFill="1" applyBorder="1" applyAlignment="1">
      <alignment horizontal="left" vertical="center" wrapText="1"/>
    </xf>
    <xf numFmtId="181" fontId="31" fillId="24" borderId="10" xfId="65" applyNumberFormat="1" applyFont="1" applyFill="1" applyBorder="1" applyAlignment="1">
      <alignment horizontal="right" vertical="center" wrapText="1"/>
      <protection/>
    </xf>
    <xf numFmtId="2" fontId="49" fillId="24" borderId="10" xfId="65" applyNumberFormat="1" applyFont="1" applyFill="1" applyBorder="1" applyAlignment="1">
      <alignment horizontal="left" vertical="center" wrapText="1"/>
      <protection/>
    </xf>
    <xf numFmtId="186" fontId="31" fillId="24" borderId="11" xfId="65" applyNumberFormat="1" applyFont="1" applyFill="1" applyBorder="1" applyAlignment="1">
      <alignment horizontal="right" vertical="center" wrapText="1"/>
      <protection/>
    </xf>
    <xf numFmtId="49" fontId="23" fillId="24" borderId="11" xfId="65" applyNumberFormat="1" applyFont="1" applyFill="1" applyBorder="1" applyAlignment="1">
      <alignment horizontal="center" vertical="center" wrapText="1"/>
      <protection/>
    </xf>
    <xf numFmtId="186" fontId="46" fillId="24" borderId="10" xfId="0" applyNumberFormat="1" applyFont="1" applyFill="1" applyBorder="1" applyAlignment="1">
      <alignment horizontal="right" vertical="center" wrapText="1"/>
    </xf>
    <xf numFmtId="49" fontId="47" fillId="25" borderId="11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4" borderId="15" xfId="0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vertical="center" wrapText="1"/>
    </xf>
    <xf numFmtId="49" fontId="31" fillId="24" borderId="14" xfId="0" applyNumberFormat="1" applyFont="1" applyFill="1" applyBorder="1" applyAlignment="1">
      <alignment horizontal="left" vertical="center" wrapText="1"/>
    </xf>
    <xf numFmtId="186" fontId="31" fillId="24" borderId="10" xfId="0" applyNumberFormat="1" applyFont="1" applyFill="1" applyBorder="1" applyAlignment="1">
      <alignment horizontal="right" vertical="center" wrapText="1"/>
    </xf>
    <xf numFmtId="187" fontId="31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wrapText="1"/>
    </xf>
    <xf numFmtId="0" fontId="46" fillId="25" borderId="10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/>
    </xf>
    <xf numFmtId="0" fontId="36" fillId="24" borderId="0" xfId="0" applyFont="1" applyFill="1" applyAlignment="1">
      <alignment horizontal="left"/>
    </xf>
    <xf numFmtId="0" fontId="36" fillId="24" borderId="0" xfId="0" applyFont="1" applyFill="1" applyAlignment="1">
      <alignment/>
    </xf>
    <xf numFmtId="49" fontId="46" fillId="25" borderId="10" xfId="0" applyNumberFormat="1" applyFont="1" applyFill="1" applyBorder="1" applyAlignment="1">
      <alignment horizontal="right" vertical="center" wrapText="1"/>
    </xf>
    <xf numFmtId="186" fontId="31" fillId="24" borderId="10" xfId="65" applyNumberFormat="1" applyFont="1" applyFill="1" applyBorder="1" applyAlignment="1">
      <alignment vertical="center" wrapText="1"/>
      <protection/>
    </xf>
    <xf numFmtId="186" fontId="46" fillId="24" borderId="10" xfId="65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 wrapText="1"/>
    </xf>
    <xf numFmtId="0" fontId="21" fillId="24" borderId="10" xfId="0" applyFont="1" applyFill="1" applyBorder="1" applyAlignment="1">
      <alignment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26" borderId="10" xfId="57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horizontal="center" vertical="center" wrapText="1"/>
    </xf>
    <xf numFmtId="187" fontId="21" fillId="24" borderId="11" xfId="0" applyNumberFormat="1" applyFont="1" applyFill="1" applyBorder="1" applyAlignment="1">
      <alignment horizontal="right" vertical="center" wrapText="1"/>
    </xf>
    <xf numFmtId="187" fontId="24" fillId="24" borderId="11" xfId="65" applyNumberFormat="1" applyFont="1" applyFill="1" applyBorder="1" applyAlignment="1">
      <alignment horizontal="right" vertical="center" wrapText="1"/>
      <protection/>
    </xf>
    <xf numFmtId="187" fontId="22" fillId="24" borderId="11" xfId="65" applyNumberFormat="1" applyFont="1" applyFill="1" applyBorder="1" applyAlignment="1">
      <alignment horizontal="right" vertical="center" wrapText="1"/>
      <protection/>
    </xf>
    <xf numFmtId="187" fontId="21" fillId="25" borderId="0" xfId="0" applyNumberFormat="1" applyFont="1" applyFill="1" applyBorder="1" applyAlignment="1">
      <alignment horizontal="right" vertical="center" wrapText="1"/>
    </xf>
    <xf numFmtId="187" fontId="20" fillId="24" borderId="11" xfId="0" applyNumberFormat="1" applyFont="1" applyFill="1" applyBorder="1" applyAlignment="1">
      <alignment horizontal="right" vertical="center" wrapText="1"/>
    </xf>
    <xf numFmtId="187" fontId="21" fillId="0" borderId="10" xfId="0" applyNumberFormat="1" applyFont="1" applyBorder="1" applyAlignment="1">
      <alignment horizontal="right"/>
    </xf>
    <xf numFmtId="187" fontId="20" fillId="0" borderId="10" xfId="0" applyNumberFormat="1" applyFont="1" applyBorder="1" applyAlignment="1">
      <alignment horizontal="right"/>
    </xf>
    <xf numFmtId="187" fontId="20" fillId="24" borderId="17" xfId="0" applyNumberFormat="1" applyFont="1" applyFill="1" applyBorder="1" applyAlignment="1">
      <alignment horizontal="right" vertical="center" wrapText="1"/>
    </xf>
    <xf numFmtId="187" fontId="20" fillId="24" borderId="16" xfId="0" applyNumberFormat="1" applyFont="1" applyFill="1" applyBorder="1" applyAlignment="1">
      <alignment horizontal="right" vertical="center" wrapText="1"/>
    </xf>
    <xf numFmtId="187" fontId="20" fillId="24" borderId="10" xfId="57" applyNumberFormat="1" applyFont="1" applyFill="1" applyBorder="1" applyAlignment="1">
      <alignment horizontal="right" vertical="center" wrapText="1"/>
      <protection/>
    </xf>
    <xf numFmtId="187" fontId="22" fillId="26" borderId="10" xfId="57" applyNumberFormat="1" applyFont="1" applyFill="1" applyBorder="1" applyAlignment="1">
      <alignment vertical="center" wrapText="1"/>
      <protection/>
    </xf>
    <xf numFmtId="187" fontId="21" fillId="25" borderId="29" xfId="0" applyNumberFormat="1" applyFont="1" applyFill="1" applyBorder="1" applyAlignment="1">
      <alignment horizontal="right" vertical="center" wrapText="1"/>
    </xf>
    <xf numFmtId="187" fontId="24" fillId="25" borderId="11" xfId="0" applyNumberFormat="1" applyFont="1" applyFill="1" applyBorder="1" applyAlignment="1">
      <alignment horizontal="right" vertical="center" wrapText="1"/>
    </xf>
    <xf numFmtId="187" fontId="24" fillId="25" borderId="10" xfId="0" applyNumberFormat="1" applyFont="1" applyFill="1" applyBorder="1" applyAlignment="1">
      <alignment horizontal="right" vertical="center" wrapText="1"/>
    </xf>
    <xf numFmtId="187" fontId="22" fillId="24" borderId="10" xfId="0" applyNumberFormat="1" applyFont="1" applyFill="1" applyBorder="1" applyAlignment="1">
      <alignment horizontal="right" vertical="center" wrapText="1"/>
    </xf>
    <xf numFmtId="187" fontId="20" fillId="25" borderId="29" xfId="0" applyNumberFormat="1" applyFont="1" applyFill="1" applyBorder="1" applyAlignment="1">
      <alignment horizontal="right" vertical="center" wrapText="1"/>
    </xf>
    <xf numFmtId="187" fontId="21" fillId="24" borderId="10" xfId="0" applyNumberFormat="1" applyFont="1" applyFill="1" applyBorder="1" applyAlignment="1">
      <alignment horizontal="right" vertical="center" wrapText="1"/>
    </xf>
    <xf numFmtId="187" fontId="21" fillId="25" borderId="10" xfId="56" applyNumberFormat="1" applyFont="1" applyFill="1" applyBorder="1" applyAlignment="1">
      <alignment horizontal="right" vertical="center" wrapText="1"/>
      <protection/>
    </xf>
    <xf numFmtId="187" fontId="24" fillId="24" borderId="11" xfId="57" applyNumberFormat="1" applyFont="1" applyFill="1" applyBorder="1" applyAlignment="1">
      <alignment horizontal="right" vertical="center" wrapText="1"/>
      <protection/>
    </xf>
    <xf numFmtId="187" fontId="22" fillId="24" borderId="11" xfId="57" applyNumberFormat="1" applyFont="1" applyFill="1" applyBorder="1" applyAlignment="1">
      <alignment horizontal="right" vertical="center" wrapText="1"/>
      <protection/>
    </xf>
    <xf numFmtId="187" fontId="20" fillId="24" borderId="11" xfId="57" applyNumberFormat="1" applyFont="1" applyFill="1" applyBorder="1" applyAlignment="1">
      <alignment horizontal="right" vertical="center" wrapText="1"/>
      <protection/>
    </xf>
    <xf numFmtId="187" fontId="22" fillId="24" borderId="10" xfId="6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justify"/>
    </xf>
    <xf numFmtId="0" fontId="20" fillId="24" borderId="26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wrapText="1"/>
    </xf>
    <xf numFmtId="49" fontId="22" fillId="26" borderId="15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 vertical="center"/>
    </xf>
    <xf numFmtId="2" fontId="22" fillId="26" borderId="12" xfId="65" applyNumberFormat="1" applyFont="1" applyFill="1" applyBorder="1" applyAlignment="1">
      <alignment horizontal="left" vertical="center" wrapText="1"/>
      <protection/>
    </xf>
    <xf numFmtId="49" fontId="20" fillId="26" borderId="14" xfId="0" applyNumberFormat="1" applyFont="1" applyFill="1" applyBorder="1" applyAlignment="1">
      <alignment vertical="center" wrapText="1"/>
    </xf>
    <xf numFmtId="49" fontId="22" fillId="26" borderId="14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justify" vertical="top"/>
    </xf>
    <xf numFmtId="0" fontId="22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justify"/>
    </xf>
    <xf numFmtId="49" fontId="22" fillId="26" borderId="11" xfId="0" applyNumberFormat="1" applyFont="1" applyFill="1" applyBorder="1" applyAlignment="1">
      <alignment vertical="center" wrapText="1"/>
    </xf>
    <xf numFmtId="187" fontId="21" fillId="24" borderId="11" xfId="65" applyNumberFormat="1" applyFont="1" applyFill="1" applyBorder="1" applyAlignment="1">
      <alignment horizontal="right" vertical="center" wrapText="1"/>
      <protection/>
    </xf>
    <xf numFmtId="0" fontId="56" fillId="0" borderId="10" xfId="0" applyFont="1" applyBorder="1" applyAlignment="1">
      <alignment vertical="top" wrapText="1"/>
    </xf>
    <xf numFmtId="49" fontId="20" fillId="26" borderId="15" xfId="0" applyNumberFormat="1" applyFont="1" applyFill="1" applyBorder="1" applyAlignment="1">
      <alignment horizontal="right" vertical="center" wrapText="1"/>
    </xf>
    <xf numFmtId="49" fontId="24" fillId="26" borderId="10" xfId="65" applyNumberFormat="1" applyFont="1" applyFill="1" applyBorder="1" applyAlignment="1">
      <alignment horizontal="center" vertical="center" wrapText="1"/>
      <protection/>
    </xf>
    <xf numFmtId="49" fontId="24" fillId="26" borderId="12" xfId="65" applyNumberFormat="1" applyFont="1" applyFill="1" applyBorder="1" applyAlignment="1">
      <alignment horizontal="center" vertical="center" wrapText="1"/>
      <protection/>
    </xf>
    <xf numFmtId="49" fontId="21" fillId="26" borderId="15" xfId="0" applyNumberFormat="1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/>
    </xf>
    <xf numFmtId="0" fontId="22" fillId="26" borderId="10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justify"/>
    </xf>
    <xf numFmtId="49" fontId="24" fillId="26" borderId="11" xfId="65" applyNumberFormat="1" applyFont="1" applyFill="1" applyBorder="1" applyAlignment="1">
      <alignment horizontal="center" vertical="center" wrapText="1"/>
      <protection/>
    </xf>
    <xf numFmtId="186" fontId="21" fillId="24" borderId="11" xfId="65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left" vertical="center" wrapText="1"/>
    </xf>
    <xf numFmtId="0" fontId="30" fillId="24" borderId="10" xfId="0" applyFont="1" applyFill="1" applyBorder="1" applyAlignment="1">
      <alignment/>
    </xf>
    <xf numFmtId="2" fontId="20" fillId="24" borderId="11" xfId="65" applyNumberFormat="1" applyFont="1" applyFill="1" applyBorder="1" applyAlignment="1">
      <alignment horizontal="right" vertical="center" wrapText="1"/>
      <protection/>
    </xf>
    <xf numFmtId="0" fontId="57" fillId="0" borderId="46" xfId="0" applyFont="1" applyBorder="1" applyAlignment="1">
      <alignment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4" borderId="33" xfId="55" applyNumberFormat="1" applyFont="1" applyFill="1" applyBorder="1" applyAlignment="1">
      <alignment horizontal="center" vertical="center" wrapText="1"/>
      <protection/>
    </xf>
    <xf numFmtId="49" fontId="20" fillId="24" borderId="32" xfId="55" applyNumberFormat="1" applyFont="1" applyFill="1" applyBorder="1" applyAlignment="1">
      <alignment horizontal="center" vertical="center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vertical="center" wrapText="1"/>
    </xf>
    <xf numFmtId="49" fontId="21" fillId="24" borderId="10" xfId="55" applyNumberFormat="1" applyFont="1" applyFill="1" applyBorder="1" applyAlignment="1">
      <alignment horizontal="center" vertical="center" wrapText="1"/>
      <protection/>
    </xf>
    <xf numFmtId="49" fontId="20" fillId="24" borderId="47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right" vertical="center" wrapText="1"/>
    </xf>
    <xf numFmtId="4" fontId="21" fillId="25" borderId="10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/>
    </xf>
    <xf numFmtId="181" fontId="20" fillId="25" borderId="10" xfId="56" applyNumberFormat="1" applyFont="1" applyFill="1" applyBorder="1" applyAlignment="1">
      <alignment horizontal="right" vertical="center" wrapText="1"/>
      <protection/>
    </xf>
    <xf numFmtId="49" fontId="21" fillId="24" borderId="10" xfId="56" applyNumberFormat="1" applyFont="1" applyFill="1" applyBorder="1" applyAlignment="1">
      <alignment horizontal="center" vertical="center" wrapText="1"/>
      <protection/>
    </xf>
    <xf numFmtId="186" fontId="20" fillId="25" borderId="29" xfId="0" applyNumberFormat="1" applyFont="1" applyFill="1" applyBorder="1" applyAlignment="1">
      <alignment horizontal="right" vertical="center" wrapText="1"/>
    </xf>
    <xf numFmtId="49" fontId="24" fillId="26" borderId="14" xfId="0" applyNumberFormat="1" applyFont="1" applyFill="1" applyBorder="1" applyAlignment="1">
      <alignment horizontal="left" vertical="center" wrapText="1"/>
    </xf>
    <xf numFmtId="49" fontId="24" fillId="26" borderId="15" xfId="0" applyNumberFormat="1" applyFont="1" applyFill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right" vertical="center" wrapText="1"/>
    </xf>
    <xf numFmtId="49" fontId="24" fillId="26" borderId="11" xfId="0" applyNumberFormat="1" applyFont="1" applyFill="1" applyBorder="1" applyAlignment="1">
      <alignment vertical="center" wrapText="1"/>
    </xf>
    <xf numFmtId="49" fontId="24" fillId="26" borderId="14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horizontal="right"/>
    </xf>
    <xf numFmtId="4" fontId="20" fillId="24" borderId="11" xfId="65" applyNumberFormat="1" applyFont="1" applyFill="1" applyBorder="1" applyAlignment="1">
      <alignment horizontal="right" vertical="center" wrapText="1"/>
      <protection/>
    </xf>
    <xf numFmtId="0" fontId="58" fillId="0" borderId="10" xfId="0" applyFont="1" applyBorder="1" applyAlignment="1">
      <alignment wrapText="1"/>
    </xf>
    <xf numFmtId="4" fontId="31" fillId="24" borderId="11" xfId="65" applyNumberFormat="1" applyFont="1" applyFill="1" applyBorder="1" applyAlignment="1">
      <alignment horizontal="right" vertical="center" wrapText="1"/>
      <protection/>
    </xf>
    <xf numFmtId="0" fontId="31" fillId="24" borderId="29" xfId="43" applyFont="1" applyFill="1" applyBorder="1" applyAlignment="1" applyProtection="1">
      <alignment horizontal="left" wrapText="1"/>
      <protection/>
    </xf>
    <xf numFmtId="49" fontId="46" fillId="25" borderId="27" xfId="0" applyNumberFormat="1" applyFont="1" applyFill="1" applyBorder="1" applyAlignment="1">
      <alignment horizontal="right" vertical="center" wrapText="1"/>
    </xf>
    <xf numFmtId="49" fontId="46" fillId="25" borderId="26" xfId="0" applyNumberFormat="1" applyFont="1" applyFill="1" applyBorder="1" applyAlignment="1">
      <alignment horizontal="left" vertical="center" wrapText="1"/>
    </xf>
    <xf numFmtId="49" fontId="46" fillId="25" borderId="29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right" vertical="center" wrapText="1"/>
    </xf>
    <xf numFmtId="0" fontId="31" fillId="26" borderId="10" xfId="0" applyFont="1" applyFill="1" applyBorder="1" applyAlignment="1">
      <alignment vertical="center" wrapText="1"/>
    </xf>
    <xf numFmtId="2" fontId="31" fillId="25" borderId="10" xfId="0" applyNumberFormat="1" applyFont="1" applyFill="1" applyBorder="1" applyAlignment="1">
      <alignment horizontal="right" vertical="center" wrapText="1"/>
    </xf>
    <xf numFmtId="2" fontId="31" fillId="25" borderId="11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wrapText="1"/>
    </xf>
    <xf numFmtId="187" fontId="46" fillId="24" borderId="10" xfId="0" applyNumberFormat="1" applyFont="1" applyFill="1" applyBorder="1" applyAlignment="1">
      <alignment/>
    </xf>
    <xf numFmtId="187" fontId="31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4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31" fillId="26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187" fontId="21" fillId="25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6" borderId="18" xfId="0" applyFont="1" applyFill="1" applyBorder="1" applyAlignment="1">
      <alignment horizontal="right" vertical="center" wrapText="1"/>
    </xf>
    <xf numFmtId="49" fontId="20" fillId="26" borderId="17" xfId="0" applyNumberFormat="1" applyFont="1" applyFill="1" applyBorder="1" applyAlignment="1">
      <alignment vertical="center" wrapText="1"/>
    </xf>
    <xf numFmtId="0" fontId="55" fillId="26" borderId="10" xfId="0" applyFont="1" applyFill="1" applyBorder="1" applyAlignment="1">
      <alignment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vertical="center" wrapText="1"/>
    </xf>
    <xf numFmtId="0" fontId="46" fillId="25" borderId="13" xfId="0" applyFont="1" applyFill="1" applyBorder="1" applyAlignment="1">
      <alignment horizontal="left" vertical="center" wrapText="1"/>
    </xf>
    <xf numFmtId="0" fontId="47" fillId="25" borderId="10" xfId="0" applyFont="1" applyFill="1" applyBorder="1" applyAlignment="1">
      <alignment vertical="center" wrapText="1"/>
    </xf>
    <xf numFmtId="0" fontId="31" fillId="24" borderId="18" xfId="0" applyFont="1" applyFill="1" applyBorder="1" applyAlignment="1">
      <alignment horizontal="center" vertical="center" wrapText="1"/>
    </xf>
    <xf numFmtId="49" fontId="31" fillId="24" borderId="17" xfId="0" applyNumberFormat="1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49" fontId="31" fillId="26" borderId="17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49" fontId="23" fillId="26" borderId="11" xfId="65" applyNumberFormat="1" applyFont="1" applyFill="1" applyBorder="1" applyAlignment="1">
      <alignment horizontal="center" vertical="center" wrapText="1"/>
      <protection/>
    </xf>
    <xf numFmtId="2" fontId="0" fillId="24" borderId="10" xfId="0" applyNumberFormat="1" applyFill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20" fillId="24" borderId="35" xfId="0" applyFont="1" applyFill="1" applyBorder="1" applyAlignment="1">
      <alignment horizontal="left" vertical="center" wrapText="1"/>
    </xf>
    <xf numFmtId="49" fontId="46" fillId="24" borderId="48" xfId="0" applyNumberFormat="1" applyFont="1" applyFill="1" applyBorder="1" applyAlignment="1">
      <alignment horizontal="right" vertical="center" wrapText="1"/>
    </xf>
    <xf numFmtId="2" fontId="24" fillId="26" borderId="12" xfId="65" applyNumberFormat="1" applyFont="1" applyFill="1" applyBorder="1" applyAlignment="1">
      <alignment horizontal="left" vertical="center" wrapText="1"/>
      <protection/>
    </xf>
    <xf numFmtId="0" fontId="22" fillId="26" borderId="15" xfId="0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top" wrapText="1"/>
    </xf>
    <xf numFmtId="0" fontId="47" fillId="26" borderId="10" xfId="0" applyFont="1" applyFill="1" applyBorder="1" applyAlignment="1">
      <alignment horizontal="justify"/>
    </xf>
    <xf numFmtId="49" fontId="25" fillId="25" borderId="12" xfId="0" applyNumberFormat="1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181" fontId="20" fillId="24" borderId="29" xfId="57" applyNumberFormat="1" applyFont="1" applyFill="1" applyBorder="1" applyAlignment="1">
      <alignment horizontal="right" vertical="center" wrapText="1"/>
      <protection/>
    </xf>
    <xf numFmtId="0" fontId="20" fillId="24" borderId="38" xfId="0" applyFont="1" applyFill="1" applyBorder="1" applyAlignment="1">
      <alignment horizontal="left" vertical="center" wrapText="1"/>
    </xf>
    <xf numFmtId="4" fontId="20" fillId="24" borderId="10" xfId="65" applyNumberFormat="1" applyFont="1" applyFill="1" applyBorder="1" applyAlignment="1">
      <alignment horizontal="right" vertical="center" wrapText="1"/>
      <protection/>
    </xf>
    <xf numFmtId="187" fontId="22" fillId="26" borderId="29" xfId="57" applyNumberFormat="1" applyFont="1" applyFill="1" applyBorder="1" applyAlignment="1">
      <alignment vertical="center" wrapText="1"/>
      <protection/>
    </xf>
    <xf numFmtId="4" fontId="31" fillId="24" borderId="10" xfId="0" applyNumberFormat="1" applyFont="1" applyFill="1" applyBorder="1" applyAlignment="1">
      <alignment horizontal="right" vertical="center" wrapText="1"/>
    </xf>
    <xf numFmtId="0" fontId="31" fillId="24" borderId="38" xfId="0" applyFont="1" applyFill="1" applyBorder="1" applyAlignment="1">
      <alignment horizontal="left" vertical="center" wrapText="1"/>
    </xf>
    <xf numFmtId="49" fontId="21" fillId="24" borderId="11" xfId="57" applyNumberFormat="1" applyFont="1" applyFill="1" applyBorder="1" applyAlignment="1">
      <alignment horizontal="right" vertical="center" wrapText="1"/>
      <protection/>
    </xf>
    <xf numFmtId="0" fontId="20" fillId="24" borderId="10" xfId="0" applyFont="1" applyFill="1" applyBorder="1" applyAlignment="1">
      <alignment/>
    </xf>
    <xf numFmtId="187" fontId="31" fillId="25" borderId="10" xfId="0" applyNumberFormat="1" applyFont="1" applyFill="1" applyBorder="1" applyAlignment="1">
      <alignment horizontal="right" vertical="center" wrapText="1"/>
    </xf>
    <xf numFmtId="0" fontId="50" fillId="24" borderId="0" xfId="0" applyFont="1" applyFill="1" applyAlignment="1">
      <alignment horizontal="center" vertical="center" wrapText="1"/>
    </xf>
    <xf numFmtId="0" fontId="24" fillId="26" borderId="16" xfId="0" applyFont="1" applyFill="1" applyBorder="1" applyAlignment="1">
      <alignment vertical="top" wrapText="1"/>
    </xf>
    <xf numFmtId="0" fontId="20" fillId="24" borderId="17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22" fillId="27" borderId="10" xfId="0" applyNumberFormat="1" applyFont="1" applyFill="1" applyBorder="1" applyAlignment="1">
      <alignment horizontal="center" vertical="center" wrapText="1"/>
    </xf>
    <xf numFmtId="181" fontId="39" fillId="24" borderId="41" xfId="0" applyNumberFormat="1" applyFont="1" applyFill="1" applyBorder="1" applyAlignment="1">
      <alignment horizontal="center" vertical="center"/>
    </xf>
    <xf numFmtId="0" fontId="52" fillId="24" borderId="0" xfId="0" applyFont="1" applyFill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49" fontId="52" fillId="26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1" fillId="26" borderId="10" xfId="0" applyFont="1" applyFill="1" applyBorder="1" applyAlignment="1">
      <alignment vertical="center" wrapText="1"/>
    </xf>
    <xf numFmtId="0" fontId="21" fillId="24" borderId="26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0" xfId="43" applyFont="1" applyFill="1" applyBorder="1" applyAlignment="1" applyProtection="1">
      <alignment horizontal="left" wrapText="1"/>
      <protection/>
    </xf>
    <xf numFmtId="49" fontId="21" fillId="24" borderId="0" xfId="65" applyNumberFormat="1" applyFont="1" applyFill="1" applyBorder="1" applyAlignment="1">
      <alignment horizontal="center" vertical="center" wrapText="1"/>
      <protection/>
    </xf>
    <xf numFmtId="49" fontId="21" fillId="24" borderId="21" xfId="55" applyNumberFormat="1" applyFont="1" applyFill="1" applyBorder="1" applyAlignment="1">
      <alignment horizontal="center" vertical="center" wrapText="1"/>
      <protection/>
    </xf>
    <xf numFmtId="49" fontId="21" fillId="24" borderId="13" xfId="55" applyNumberFormat="1" applyFont="1" applyFill="1" applyBorder="1" applyAlignment="1">
      <alignment horizontal="center" vertical="center" wrapText="1"/>
      <protection/>
    </xf>
    <xf numFmtId="0" fontId="21" fillId="25" borderId="0" xfId="0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right" vertical="center" wrapText="1"/>
    </xf>
    <xf numFmtId="2" fontId="53" fillId="26" borderId="12" xfId="65" applyNumberFormat="1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wrapText="1"/>
    </xf>
    <xf numFmtId="0" fontId="21" fillId="26" borderId="12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right" vertical="center" wrapText="1"/>
    </xf>
    <xf numFmtId="187" fontId="31" fillId="24" borderId="10" xfId="65" applyNumberFormat="1" applyFont="1" applyFill="1" applyBorder="1" applyAlignment="1">
      <alignment horizontal="right" vertical="center" wrapText="1"/>
      <protection/>
    </xf>
    <xf numFmtId="187" fontId="31" fillId="24" borderId="11" xfId="65" applyNumberFormat="1" applyFont="1" applyFill="1" applyBorder="1" applyAlignment="1">
      <alignment horizontal="right" vertical="center" wrapText="1"/>
      <protection/>
    </xf>
    <xf numFmtId="0" fontId="31" fillId="25" borderId="10" xfId="0" applyFont="1" applyFill="1" applyBorder="1" applyAlignment="1">
      <alignment horizontal="left" vertical="center" wrapText="1"/>
    </xf>
    <xf numFmtId="0" fontId="31" fillId="24" borderId="13" xfId="0" applyFont="1" applyFill="1" applyBorder="1" applyAlignment="1">
      <alignment horizontal="left" wrapText="1"/>
    </xf>
    <xf numFmtId="49" fontId="22" fillId="26" borderId="28" xfId="65" applyNumberFormat="1" applyFont="1" applyFill="1" applyBorder="1" applyAlignment="1">
      <alignment horizontal="center" vertical="center" wrapText="1"/>
      <protection/>
    </xf>
    <xf numFmtId="49" fontId="24" fillId="26" borderId="28" xfId="65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56" fillId="0" borderId="0" xfId="0" applyFont="1" applyAlignment="1">
      <alignment/>
    </xf>
    <xf numFmtId="0" fontId="20" fillId="24" borderId="12" xfId="0" applyFont="1" applyFill="1" applyBorder="1" applyAlignment="1">
      <alignment vertical="center" wrapText="1"/>
    </xf>
    <xf numFmtId="49" fontId="20" fillId="25" borderId="31" xfId="0" applyNumberFormat="1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right" vertical="center" wrapText="1"/>
    </xf>
    <xf numFmtId="49" fontId="24" fillId="27" borderId="11" xfId="0" applyNumberFormat="1" applyFont="1" applyFill="1" applyBorder="1" applyAlignment="1">
      <alignment horizontal="left" vertical="center" wrapText="1"/>
    </xf>
    <xf numFmtId="2" fontId="22" fillId="26" borderId="10" xfId="0" applyNumberFormat="1" applyFont="1" applyFill="1" applyBorder="1" applyAlignment="1">
      <alignment vertical="center" wrapText="1"/>
    </xf>
    <xf numFmtId="0" fontId="22" fillId="27" borderId="12" xfId="0" applyFont="1" applyFill="1" applyBorder="1" applyAlignment="1">
      <alignment horizontal="right" vertical="center" wrapText="1"/>
    </xf>
    <xf numFmtId="49" fontId="22" fillId="27" borderId="11" xfId="0" applyNumberFormat="1" applyFont="1" applyFill="1" applyBorder="1" applyAlignment="1">
      <alignment horizontal="left" vertical="center" wrapText="1"/>
    </xf>
    <xf numFmtId="0" fontId="39" fillId="25" borderId="10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20" fillId="26" borderId="10" xfId="0" applyFont="1" applyFill="1" applyBorder="1" applyAlignment="1">
      <alignment horizontal="justify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0" fillId="27" borderId="15" xfId="0" applyNumberFormat="1" applyFont="1" applyFill="1" applyBorder="1" applyAlignment="1">
      <alignment horizontal="right" vertical="center" wrapText="1"/>
    </xf>
    <xf numFmtId="49" fontId="20" fillId="27" borderId="14" xfId="0" applyNumberFormat="1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49" fontId="55" fillId="26" borderId="10" xfId="0" applyNumberFormat="1" applyFont="1" applyFill="1" applyBorder="1" applyAlignment="1">
      <alignment wrapText="1"/>
    </xf>
    <xf numFmtId="49" fontId="21" fillId="26" borderId="10" xfId="65" applyNumberFormat="1" applyFont="1" applyFill="1" applyBorder="1" applyAlignment="1">
      <alignment horizontal="center" vertical="center" wrapText="1"/>
      <protection/>
    </xf>
    <xf numFmtId="0" fontId="21" fillId="26" borderId="10" xfId="0" applyFont="1" applyFill="1" applyBorder="1" applyAlignment="1">
      <alignment horizontal="justify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center" vertical="center" wrapText="1"/>
    </xf>
    <xf numFmtId="49" fontId="21" fillId="27" borderId="15" xfId="0" applyNumberFormat="1" applyFont="1" applyFill="1" applyBorder="1" applyAlignment="1">
      <alignment horizontal="right" vertical="center" wrapText="1"/>
    </xf>
    <xf numFmtId="49" fontId="21" fillId="27" borderId="14" xfId="0" applyNumberFormat="1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wrapText="1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0" fillId="27" borderId="12" xfId="0" applyNumberFormat="1" applyFont="1" applyFill="1" applyBorder="1" applyAlignment="1">
      <alignment horizontal="center" vertical="center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20" fillId="25" borderId="48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4" borderId="12" xfId="57" applyFont="1" applyFill="1" applyBorder="1" applyAlignment="1">
      <alignment horizontal="center" vertical="center" wrapText="1"/>
      <protection/>
    </xf>
    <xf numFmtId="0" fontId="20" fillId="24" borderId="11" xfId="57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20" fillId="28" borderId="48" xfId="0" applyFont="1" applyFill="1" applyBorder="1" applyAlignment="1">
      <alignment horizontal="right" vertical="top" wrapText="1"/>
    </xf>
    <xf numFmtId="0" fontId="20" fillId="28" borderId="11" xfId="0" applyFont="1" applyFill="1" applyBorder="1" applyAlignment="1">
      <alignment horizontal="right" vertical="top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49" fontId="31" fillId="27" borderId="12" xfId="0" applyNumberFormat="1" applyFont="1" applyFill="1" applyBorder="1" applyAlignment="1">
      <alignment horizontal="center" vertical="center" wrapText="1"/>
    </xf>
    <xf numFmtId="49" fontId="31" fillId="27" borderId="11" xfId="0" applyNumberFormat="1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/>
    </xf>
    <xf numFmtId="0" fontId="46" fillId="24" borderId="11" xfId="0" applyFont="1" applyFill="1" applyBorder="1" applyAlignment="1">
      <alignment horizontal="center"/>
    </xf>
    <xf numFmtId="49" fontId="46" fillId="25" borderId="12" xfId="0" applyNumberFormat="1" applyFont="1" applyFill="1" applyBorder="1" applyAlignment="1">
      <alignment horizontal="center" vertical="center" wrapText="1"/>
    </xf>
    <xf numFmtId="49" fontId="46" fillId="27" borderId="11" xfId="0" applyNumberFormat="1" applyFont="1" applyFill="1" applyBorder="1" applyAlignment="1">
      <alignment horizontal="center" vertical="center" wrapText="1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1" fillId="26" borderId="11" xfId="0" applyNumberFormat="1" applyFont="1" applyFill="1" applyBorder="1" applyAlignment="1">
      <alignment horizontal="center" vertical="center" wrapText="1"/>
    </xf>
    <xf numFmtId="0" fontId="31" fillId="24" borderId="12" xfId="57" applyFont="1" applyFill="1" applyBorder="1" applyAlignment="1">
      <alignment horizontal="center" vertical="center" wrapText="1"/>
      <protection/>
    </xf>
    <xf numFmtId="0" fontId="31" fillId="24" borderId="11" xfId="57" applyFont="1" applyFill="1" applyBorder="1" applyAlignment="1">
      <alignment horizontal="center" vertical="center" wrapText="1"/>
      <protection/>
    </xf>
    <xf numFmtId="0" fontId="50" fillId="24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" xfId="55"/>
    <cellStyle name="Обычный_Прил.1,2,3-2009" xfId="56"/>
    <cellStyle name="Обычный_Прил.7,8 Расходы_2009" xfId="57"/>
    <cellStyle name="Обычный_Приложение 4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24.00390625" style="6" customWidth="1"/>
    <col min="2" max="2" width="48.7109375" style="7" customWidth="1"/>
    <col min="3" max="3" width="17.00390625" style="7" customWidth="1"/>
    <col min="4" max="4" width="12.7109375" style="7" hidden="1" customWidth="1"/>
    <col min="5" max="16384" width="9.140625" style="6" customWidth="1"/>
  </cols>
  <sheetData>
    <row r="1" spans="1:4" ht="12.75">
      <c r="A1" s="43"/>
      <c r="B1" s="648" t="s">
        <v>152</v>
      </c>
      <c r="C1" s="648"/>
      <c r="D1" s="648"/>
    </row>
    <row r="2" spans="1:6" s="1" customFormat="1" ht="15.75" customHeight="1">
      <c r="A2" s="650" t="s">
        <v>2</v>
      </c>
      <c r="B2" s="650"/>
      <c r="C2" s="650"/>
      <c r="D2" s="650"/>
      <c r="E2" s="3"/>
      <c r="F2" s="3"/>
    </row>
    <row r="3" spans="1:6" s="1" customFormat="1" ht="15.75" customHeight="1">
      <c r="A3" s="650" t="s">
        <v>580</v>
      </c>
      <c r="B3" s="650"/>
      <c r="C3" s="650"/>
      <c r="D3" s="650"/>
      <c r="E3" s="3"/>
      <c r="F3" s="3"/>
    </row>
    <row r="4" spans="1:6" s="2" customFormat="1" ht="16.5" customHeight="1">
      <c r="A4" s="651" t="s">
        <v>581</v>
      </c>
      <c r="B4" s="651"/>
      <c r="C4" s="651"/>
      <c r="D4" s="651"/>
      <c r="E4" s="4"/>
      <c r="F4" s="4"/>
    </row>
    <row r="5" spans="1:6" s="2" customFormat="1" ht="16.5" customHeight="1">
      <c r="A5" s="42"/>
      <c r="B5" s="651" t="s">
        <v>3</v>
      </c>
      <c r="C5" s="651"/>
      <c r="D5" s="651"/>
      <c r="E5" s="4"/>
      <c r="F5" s="4"/>
    </row>
    <row r="6" spans="1:6" s="2" customFormat="1" ht="18" customHeight="1">
      <c r="A6" s="651" t="s">
        <v>556</v>
      </c>
      <c r="B6" s="651"/>
      <c r="C6" s="651"/>
      <c r="D6" s="651"/>
      <c r="E6" s="4"/>
      <c r="F6" s="4"/>
    </row>
    <row r="7" spans="1:6" s="2" customFormat="1" ht="18" customHeight="1">
      <c r="A7" s="5"/>
      <c r="B7" s="651" t="s">
        <v>596</v>
      </c>
      <c r="C7" s="651"/>
      <c r="D7" s="4"/>
      <c r="E7" s="4"/>
      <c r="F7" s="4"/>
    </row>
    <row r="8" spans="1:3" s="7" customFormat="1" ht="32.25" customHeight="1">
      <c r="A8" s="649" t="s">
        <v>557</v>
      </c>
      <c r="B8" s="649"/>
      <c r="C8" s="649"/>
    </row>
    <row r="9" spans="1:3" s="37" customFormat="1" ht="5.25" customHeight="1">
      <c r="A9" s="41"/>
      <c r="B9" s="40"/>
      <c r="C9" s="40"/>
    </row>
    <row r="10" spans="1:3" s="37" customFormat="1" ht="13.5" customHeight="1">
      <c r="A10" s="39"/>
      <c r="B10" s="38"/>
      <c r="C10" s="38" t="s">
        <v>550</v>
      </c>
    </row>
    <row r="11" spans="1:4" ht="38.25">
      <c r="A11" s="36" t="s">
        <v>151</v>
      </c>
      <c r="B11" s="35" t="s">
        <v>150</v>
      </c>
      <c r="C11" s="34" t="s">
        <v>551</v>
      </c>
      <c r="D11" s="11">
        <v>8502881.13</v>
      </c>
    </row>
    <row r="12" spans="1:4" ht="12.75">
      <c r="A12" s="33">
        <v>1</v>
      </c>
      <c r="B12" s="33">
        <v>2</v>
      </c>
      <c r="C12" s="33"/>
      <c r="D12" s="11">
        <v>5510235.74</v>
      </c>
    </row>
    <row r="13" spans="1:4" ht="12.75">
      <c r="A13" s="15" t="s">
        <v>149</v>
      </c>
      <c r="B13" s="25" t="s">
        <v>148</v>
      </c>
      <c r="C13" s="24">
        <f>C14+C31+C35+C43+C46+C50+C58+C61+C67+C21+C70+C73</f>
        <v>18521.694</v>
      </c>
      <c r="D13" s="18" t="e">
        <f>D14+D31+D35+D43+D46+D50+D58+D61+D67+D21</f>
        <v>#REF!</v>
      </c>
    </row>
    <row r="14" spans="1:4" ht="12.75">
      <c r="A14" s="15" t="s">
        <v>147</v>
      </c>
      <c r="B14" s="25" t="s">
        <v>146</v>
      </c>
      <c r="C14" s="8">
        <f>C15</f>
        <v>7786.13</v>
      </c>
      <c r="D14" s="18">
        <f>D15</f>
        <v>5409863.26</v>
      </c>
    </row>
    <row r="15" spans="1:4" ht="12.75" customHeight="1">
      <c r="A15" s="13" t="s">
        <v>145</v>
      </c>
      <c r="B15" s="12" t="s">
        <v>144</v>
      </c>
      <c r="C15" s="16">
        <f>SUM(C18:C20)</f>
        <v>7786.13</v>
      </c>
      <c r="D15" s="27">
        <f>D18</f>
        <v>5409863.26</v>
      </c>
    </row>
    <row r="16" spans="1:4" ht="17.25" customHeight="1" hidden="1">
      <c r="A16" s="13" t="s">
        <v>142</v>
      </c>
      <c r="B16" s="12" t="s">
        <v>143</v>
      </c>
      <c r="C16" s="16"/>
      <c r="D16" s="11"/>
    </row>
    <row r="17" spans="1:4" ht="7.5" customHeight="1" hidden="1">
      <c r="A17" s="13"/>
      <c r="B17" s="12"/>
      <c r="C17" s="16">
        <f>C18+C19</f>
        <v>7741.849</v>
      </c>
      <c r="D17" s="11">
        <v>5504333.04</v>
      </c>
    </row>
    <row r="18" spans="1:4" ht="66.75" customHeight="1">
      <c r="A18" s="13" t="s">
        <v>142</v>
      </c>
      <c r="B18" s="541" t="s">
        <v>495</v>
      </c>
      <c r="C18" s="16">
        <v>7683.18</v>
      </c>
      <c r="D18" s="11">
        <v>5409863.26</v>
      </c>
    </row>
    <row r="19" spans="1:4" ht="104.25" customHeight="1">
      <c r="A19" s="13" t="s">
        <v>141</v>
      </c>
      <c r="B19" s="541" t="s">
        <v>496</v>
      </c>
      <c r="C19" s="16">
        <v>58.669</v>
      </c>
      <c r="D19" s="11">
        <v>94469.78</v>
      </c>
    </row>
    <row r="20" spans="1:4" ht="40.5" customHeight="1">
      <c r="A20" s="13" t="s">
        <v>140</v>
      </c>
      <c r="B20" s="540" t="s">
        <v>497</v>
      </c>
      <c r="C20" s="16">
        <v>44.281</v>
      </c>
      <c r="D20" s="11">
        <v>5000</v>
      </c>
    </row>
    <row r="21" spans="1:4" ht="39.75" customHeight="1">
      <c r="A21" s="15" t="s">
        <v>139</v>
      </c>
      <c r="B21" s="25" t="s">
        <v>138</v>
      </c>
      <c r="C21" s="30">
        <f>C22</f>
        <v>985.715</v>
      </c>
      <c r="D21" s="29">
        <f>D22</f>
        <v>0</v>
      </c>
    </row>
    <row r="22" spans="1:4" ht="28.5" customHeight="1">
      <c r="A22" s="15" t="s">
        <v>137</v>
      </c>
      <c r="B22" s="14" t="s">
        <v>136</v>
      </c>
      <c r="C22" s="8">
        <f>C23+C25+C27+C29</f>
        <v>985.715</v>
      </c>
      <c r="D22" s="18">
        <f>D23+D25+D27+D29</f>
        <v>0</v>
      </c>
    </row>
    <row r="23" spans="1:4" ht="66.75" customHeight="1">
      <c r="A23" s="13" t="s">
        <v>135</v>
      </c>
      <c r="B23" s="541" t="s">
        <v>134</v>
      </c>
      <c r="C23" s="16">
        <f>C24</f>
        <v>357.196</v>
      </c>
      <c r="D23" s="11"/>
    </row>
    <row r="24" spans="1:4" ht="106.5" customHeight="1">
      <c r="A24" s="13" t="s">
        <v>527</v>
      </c>
      <c r="B24" s="540" t="s">
        <v>526</v>
      </c>
      <c r="C24" s="16">
        <v>357.196</v>
      </c>
      <c r="D24" s="11"/>
    </row>
    <row r="25" spans="1:4" ht="79.5" customHeight="1">
      <c r="A25" s="13" t="s">
        <v>133</v>
      </c>
      <c r="B25" s="541" t="s">
        <v>132</v>
      </c>
      <c r="C25" s="16">
        <f>C26</f>
        <v>2.358</v>
      </c>
      <c r="D25" s="11"/>
    </row>
    <row r="26" spans="1:4" ht="120.75" customHeight="1">
      <c r="A26" s="13" t="s">
        <v>528</v>
      </c>
      <c r="B26" s="541" t="s">
        <v>529</v>
      </c>
      <c r="C26" s="16">
        <v>2.358</v>
      </c>
      <c r="D26" s="11"/>
    </row>
    <row r="27" spans="1:4" ht="64.5" customHeight="1">
      <c r="A27" s="13" t="s">
        <v>131</v>
      </c>
      <c r="B27" s="541" t="s">
        <v>130</v>
      </c>
      <c r="C27" s="16">
        <f>C28</f>
        <v>692.607</v>
      </c>
      <c r="D27" s="11"/>
    </row>
    <row r="28" spans="1:4" ht="108" customHeight="1">
      <c r="A28" s="13" t="s">
        <v>530</v>
      </c>
      <c r="B28" s="540" t="s">
        <v>531</v>
      </c>
      <c r="C28" s="16">
        <v>692.607</v>
      </c>
      <c r="D28" s="11"/>
    </row>
    <row r="29" spans="1:4" ht="68.25" customHeight="1">
      <c r="A29" s="13" t="s">
        <v>129</v>
      </c>
      <c r="B29" s="541" t="s">
        <v>128</v>
      </c>
      <c r="C29" s="16">
        <f>C30</f>
        <v>-66.446</v>
      </c>
      <c r="D29" s="11"/>
    </row>
    <row r="30" spans="1:4" ht="110.25" customHeight="1">
      <c r="A30" s="13" t="s">
        <v>532</v>
      </c>
      <c r="B30" s="540" t="s">
        <v>533</v>
      </c>
      <c r="C30" s="16">
        <v>-66.446</v>
      </c>
      <c r="D30" s="11"/>
    </row>
    <row r="31" spans="1:4" ht="12.75">
      <c r="A31" s="15" t="s">
        <v>127</v>
      </c>
      <c r="B31" s="25" t="s">
        <v>126</v>
      </c>
      <c r="C31" s="8">
        <f>C32</f>
        <v>17.026</v>
      </c>
      <c r="D31" s="18">
        <f>D32</f>
        <v>7666.3</v>
      </c>
    </row>
    <row r="32" spans="1:4" s="32" customFormat="1" ht="12.75">
      <c r="A32" s="15" t="s">
        <v>125</v>
      </c>
      <c r="B32" s="14" t="s">
        <v>123</v>
      </c>
      <c r="C32" s="8">
        <f>C33+C34</f>
        <v>17.026</v>
      </c>
      <c r="D32" s="18">
        <f>D33+D34</f>
        <v>7666.3</v>
      </c>
    </row>
    <row r="33" spans="1:4" ht="12" customHeight="1">
      <c r="A33" s="13" t="s">
        <v>124</v>
      </c>
      <c r="B33" s="12" t="s">
        <v>123</v>
      </c>
      <c r="C33" s="16">
        <v>17.026</v>
      </c>
      <c r="D33" s="11">
        <v>4153</v>
      </c>
    </row>
    <row r="34" spans="1:4" ht="0.75" customHeight="1" hidden="1">
      <c r="A34" s="13" t="s">
        <v>122</v>
      </c>
      <c r="B34" s="12" t="s">
        <v>121</v>
      </c>
      <c r="C34" s="16"/>
      <c r="D34" s="11">
        <v>3513.3</v>
      </c>
    </row>
    <row r="35" spans="1:4" ht="13.5" customHeight="1">
      <c r="A35" s="15" t="s">
        <v>120</v>
      </c>
      <c r="B35" s="25" t="s">
        <v>119</v>
      </c>
      <c r="C35" s="8">
        <f>C36+C38</f>
        <v>6866.356</v>
      </c>
      <c r="D35" s="18">
        <f>D36+D38</f>
        <v>2126965.59</v>
      </c>
    </row>
    <row r="36" spans="1:4" ht="12.75">
      <c r="A36" s="13" t="s">
        <v>118</v>
      </c>
      <c r="B36" s="12" t="s">
        <v>117</v>
      </c>
      <c r="C36" s="16">
        <f>C37</f>
        <v>771.985</v>
      </c>
      <c r="D36" s="27">
        <f>D37</f>
        <v>881752.14</v>
      </c>
    </row>
    <row r="37" spans="1:4" ht="41.25" customHeight="1">
      <c r="A37" s="13" t="s">
        <v>116</v>
      </c>
      <c r="B37" s="12" t="s">
        <v>115</v>
      </c>
      <c r="C37" s="16">
        <v>771.985</v>
      </c>
      <c r="D37" s="11">
        <v>881752.14</v>
      </c>
    </row>
    <row r="38" spans="1:4" ht="12.75">
      <c r="A38" s="13" t="s">
        <v>114</v>
      </c>
      <c r="B38" s="12" t="s">
        <v>113</v>
      </c>
      <c r="C38" s="16">
        <f>C39+C41</f>
        <v>6094.371</v>
      </c>
      <c r="D38" s="27">
        <f>D39+D41</f>
        <v>1245213.45</v>
      </c>
    </row>
    <row r="39" spans="1:4" ht="12.75">
      <c r="A39" s="13" t="s">
        <v>112</v>
      </c>
      <c r="B39" s="12" t="s">
        <v>111</v>
      </c>
      <c r="C39" s="16">
        <f>C40</f>
        <v>3345.597</v>
      </c>
      <c r="D39" s="27">
        <f>D40</f>
        <v>766641.95</v>
      </c>
    </row>
    <row r="40" spans="1:4" ht="40.5" customHeight="1">
      <c r="A40" s="13" t="s">
        <v>110</v>
      </c>
      <c r="B40" s="12" t="s">
        <v>109</v>
      </c>
      <c r="C40" s="16">
        <v>3345.597</v>
      </c>
      <c r="D40" s="11">
        <v>766641.95</v>
      </c>
    </row>
    <row r="41" spans="1:4" ht="15" customHeight="1">
      <c r="A41" s="13" t="s">
        <v>108</v>
      </c>
      <c r="B41" s="12" t="s">
        <v>107</v>
      </c>
      <c r="C41" s="23">
        <f>C42</f>
        <v>2748.774</v>
      </c>
      <c r="D41" s="27">
        <f>D42</f>
        <v>478571.5</v>
      </c>
    </row>
    <row r="42" spans="1:4" ht="38.25" customHeight="1">
      <c r="A42" s="13" t="s">
        <v>106</v>
      </c>
      <c r="B42" s="12" t="s">
        <v>105</v>
      </c>
      <c r="C42" s="16">
        <v>2748.774</v>
      </c>
      <c r="D42" s="11">
        <v>478571.5</v>
      </c>
    </row>
    <row r="43" spans="1:4" ht="12.75" customHeight="1" hidden="1">
      <c r="A43" s="15" t="s">
        <v>104</v>
      </c>
      <c r="B43" s="14" t="s">
        <v>103</v>
      </c>
      <c r="C43" s="8">
        <f>C44</f>
        <v>0</v>
      </c>
      <c r="D43" s="11">
        <v>29660</v>
      </c>
    </row>
    <row r="44" spans="1:4" ht="38.25" customHeight="1" hidden="1">
      <c r="A44" s="13" t="s">
        <v>102</v>
      </c>
      <c r="B44" s="12" t="s">
        <v>101</v>
      </c>
      <c r="C44" s="16">
        <f>C45</f>
        <v>0</v>
      </c>
      <c r="D44" s="11">
        <v>29660</v>
      </c>
    </row>
    <row r="45" spans="1:4" ht="65.25" customHeight="1" hidden="1">
      <c r="A45" s="13" t="s">
        <v>100</v>
      </c>
      <c r="B45" s="12" t="s">
        <v>99</v>
      </c>
      <c r="C45" s="31"/>
      <c r="D45" s="11">
        <v>29660</v>
      </c>
    </row>
    <row r="46" spans="1:4" ht="0.75" customHeight="1" hidden="1">
      <c r="A46" s="15" t="s">
        <v>98</v>
      </c>
      <c r="B46" s="14" t="s">
        <v>97</v>
      </c>
      <c r="C46" s="8">
        <f>C47</f>
        <v>0</v>
      </c>
      <c r="D46" s="11">
        <v>5552.17</v>
      </c>
    </row>
    <row r="47" spans="1:4" ht="12.75" customHeight="1" hidden="1">
      <c r="A47" s="13" t="s">
        <v>96</v>
      </c>
      <c r="B47" s="12" t="s">
        <v>95</v>
      </c>
      <c r="C47" s="16">
        <f>C48</f>
        <v>0</v>
      </c>
      <c r="D47" s="11">
        <v>5552.17</v>
      </c>
    </row>
    <row r="48" spans="1:4" ht="25.5" customHeight="1" hidden="1">
      <c r="A48" s="13" t="s">
        <v>94</v>
      </c>
      <c r="B48" s="12" t="s">
        <v>93</v>
      </c>
      <c r="C48" s="16">
        <f>C49</f>
        <v>0</v>
      </c>
      <c r="D48" s="11">
        <v>5552.17</v>
      </c>
    </row>
    <row r="49" spans="1:4" ht="25.5" customHeight="1" hidden="1">
      <c r="A49" s="13" t="s">
        <v>92</v>
      </c>
      <c r="B49" s="12" t="s">
        <v>91</v>
      </c>
      <c r="C49" s="16"/>
      <c r="D49" s="11">
        <v>5552.17</v>
      </c>
    </row>
    <row r="50" spans="1:4" ht="41.25" customHeight="1">
      <c r="A50" s="15" t="s">
        <v>90</v>
      </c>
      <c r="B50" s="25" t="s">
        <v>89</v>
      </c>
      <c r="C50" s="30">
        <f>C51</f>
        <v>2837.467</v>
      </c>
      <c r="D50" s="29">
        <f>D51</f>
        <v>773878.08</v>
      </c>
    </row>
    <row r="51" spans="1:4" ht="80.25" customHeight="1">
      <c r="A51" s="13" t="s">
        <v>88</v>
      </c>
      <c r="B51" s="12" t="s">
        <v>87</v>
      </c>
      <c r="C51" s="16">
        <f>C52+C56+C54</f>
        <v>2837.467</v>
      </c>
      <c r="D51" s="27">
        <f>D52+D56</f>
        <v>773878.08</v>
      </c>
    </row>
    <row r="52" spans="1:4" ht="65.25" customHeight="1">
      <c r="A52" s="13" t="s">
        <v>86</v>
      </c>
      <c r="B52" s="12" t="s">
        <v>82</v>
      </c>
      <c r="C52" s="16">
        <f>C53</f>
        <v>1085.372</v>
      </c>
      <c r="D52" s="27">
        <f>D53</f>
        <v>650278.25</v>
      </c>
    </row>
    <row r="53" spans="1:4" ht="82.5" customHeight="1">
      <c r="A53" s="13" t="s">
        <v>85</v>
      </c>
      <c r="B53" s="12" t="s">
        <v>84</v>
      </c>
      <c r="C53" s="16">
        <v>1085.372</v>
      </c>
      <c r="D53" s="11">
        <v>650278.25</v>
      </c>
    </row>
    <row r="54" spans="1:4" ht="63.75" customHeight="1" hidden="1">
      <c r="A54" s="13" t="s">
        <v>83</v>
      </c>
      <c r="B54" s="12" t="s">
        <v>82</v>
      </c>
      <c r="C54" s="16"/>
      <c r="D54" s="11"/>
    </row>
    <row r="55" spans="1:4" ht="76.5" customHeight="1" hidden="1">
      <c r="A55" s="13" t="s">
        <v>81</v>
      </c>
      <c r="B55" s="12" t="s">
        <v>80</v>
      </c>
      <c r="C55" s="16"/>
      <c r="D55" s="11"/>
    </row>
    <row r="56" spans="1:4" ht="81" customHeight="1">
      <c r="A56" s="13" t="s">
        <v>79</v>
      </c>
      <c r="B56" s="12" t="s">
        <v>78</v>
      </c>
      <c r="C56" s="16">
        <f>C57</f>
        <v>1752.095</v>
      </c>
      <c r="D56" s="27">
        <f>D57</f>
        <v>123599.83</v>
      </c>
    </row>
    <row r="57" spans="1:4" ht="66.75" customHeight="1">
      <c r="A57" s="13" t="s">
        <v>77</v>
      </c>
      <c r="B57" s="12" t="s">
        <v>76</v>
      </c>
      <c r="C57" s="16">
        <v>1752.095</v>
      </c>
      <c r="D57" s="11">
        <v>123599.83</v>
      </c>
    </row>
    <row r="58" spans="1:4" ht="25.5" customHeight="1" hidden="1">
      <c r="A58" s="15" t="s">
        <v>75</v>
      </c>
      <c r="B58" s="14" t="s">
        <v>74</v>
      </c>
      <c r="C58" s="8">
        <f>C59</f>
        <v>0</v>
      </c>
      <c r="D58" s="11">
        <v>9169</v>
      </c>
    </row>
    <row r="59" spans="1:4" ht="12.75" customHeight="1" hidden="1">
      <c r="A59" s="13" t="s">
        <v>73</v>
      </c>
      <c r="B59" s="28" t="s">
        <v>72</v>
      </c>
      <c r="C59" s="16">
        <f>C60</f>
        <v>0</v>
      </c>
      <c r="D59" s="11">
        <v>9169</v>
      </c>
    </row>
    <row r="60" spans="1:4" ht="25.5" customHeight="1" hidden="1">
      <c r="A60" s="13" t="s">
        <v>71</v>
      </c>
      <c r="B60" s="26" t="s">
        <v>70</v>
      </c>
      <c r="C60" s="16"/>
      <c r="D60" s="11">
        <v>9169</v>
      </c>
    </row>
    <row r="61" spans="1:4" ht="28.5" customHeight="1">
      <c r="A61" s="15" t="s">
        <v>69</v>
      </c>
      <c r="B61" s="25" t="s">
        <v>68</v>
      </c>
      <c r="C61" s="8">
        <f>C62</f>
        <v>20</v>
      </c>
      <c r="D61" s="18" t="e">
        <f>D62</f>
        <v>#REF!</v>
      </c>
    </row>
    <row r="62" spans="1:4" ht="38.25">
      <c r="A62" s="13" t="s">
        <v>67</v>
      </c>
      <c r="B62" s="12" t="s">
        <v>66</v>
      </c>
      <c r="C62" s="16">
        <f>C63</f>
        <v>20</v>
      </c>
      <c r="D62" s="27" t="e">
        <f>D63+D65</f>
        <v>#REF!</v>
      </c>
    </row>
    <row r="63" spans="1:4" ht="40.5" customHeight="1">
      <c r="A63" s="13" t="s">
        <v>65</v>
      </c>
      <c r="B63" s="12" t="s">
        <v>64</v>
      </c>
      <c r="C63" s="16">
        <f>C64</f>
        <v>20</v>
      </c>
      <c r="D63" s="27" t="e">
        <f>#REF!</f>
        <v>#REF!</v>
      </c>
    </row>
    <row r="64" spans="1:4" ht="41.25" customHeight="1">
      <c r="A64" s="13" t="s">
        <v>63</v>
      </c>
      <c r="B64" s="12" t="s">
        <v>62</v>
      </c>
      <c r="C64" s="16">
        <v>20</v>
      </c>
      <c r="D64" s="27"/>
    </row>
    <row r="65" spans="1:4" ht="39.75" customHeight="1" hidden="1">
      <c r="A65" s="13" t="s">
        <v>61</v>
      </c>
      <c r="B65" s="26" t="s">
        <v>60</v>
      </c>
      <c r="C65" s="16">
        <f>C66</f>
        <v>0</v>
      </c>
      <c r="D65" s="11"/>
    </row>
    <row r="66" spans="1:4" ht="52.5" customHeight="1" hidden="1">
      <c r="A66" s="13" t="s">
        <v>59</v>
      </c>
      <c r="B66" s="26" t="s">
        <v>58</v>
      </c>
      <c r="C66" s="16"/>
      <c r="D66" s="11"/>
    </row>
    <row r="67" spans="1:4" ht="12.75" customHeight="1" hidden="1">
      <c r="A67" s="15" t="s">
        <v>57</v>
      </c>
      <c r="B67" s="14" t="s">
        <v>56</v>
      </c>
      <c r="C67" s="8">
        <f>C68</f>
        <v>0</v>
      </c>
      <c r="D67" s="11">
        <v>-13014.75</v>
      </c>
    </row>
    <row r="68" spans="1:4" ht="12.75" customHeight="1" hidden="1">
      <c r="A68" s="13" t="s">
        <v>55</v>
      </c>
      <c r="B68" s="12" t="s">
        <v>54</v>
      </c>
      <c r="C68" s="16">
        <f>C69</f>
        <v>0</v>
      </c>
      <c r="D68" s="11">
        <v>-13014.75</v>
      </c>
    </row>
    <row r="69" spans="1:4" ht="25.5" customHeight="1" hidden="1">
      <c r="A69" s="13" t="s">
        <v>53</v>
      </c>
      <c r="B69" s="12" t="s">
        <v>52</v>
      </c>
      <c r="C69" s="16"/>
      <c r="D69" s="11">
        <v>-13014.75</v>
      </c>
    </row>
    <row r="70" spans="1:4" ht="15.75" customHeight="1">
      <c r="A70" s="15" t="s">
        <v>452</v>
      </c>
      <c r="B70" s="14" t="s">
        <v>453</v>
      </c>
      <c r="C70" s="8">
        <f>C71</f>
        <v>0</v>
      </c>
      <c r="D70" s="18">
        <f>D72+D103</f>
        <v>47247793.69</v>
      </c>
    </row>
    <row r="71" spans="1:4" ht="28.5" customHeight="1">
      <c r="A71" s="13" t="s">
        <v>534</v>
      </c>
      <c r="B71" s="541" t="s">
        <v>537</v>
      </c>
      <c r="C71" s="8">
        <f>C72</f>
        <v>0</v>
      </c>
      <c r="D71" s="18"/>
    </row>
    <row r="72" spans="1:4" ht="41.25" customHeight="1">
      <c r="A72" s="13" t="s">
        <v>454</v>
      </c>
      <c r="B72" s="540" t="s">
        <v>498</v>
      </c>
      <c r="C72" s="16">
        <v>0</v>
      </c>
      <c r="D72" s="18">
        <f>D73+D79+D89+D98</f>
        <v>46715868.58</v>
      </c>
    </row>
    <row r="73" spans="1:4" ht="17.25" customHeight="1">
      <c r="A73" s="15" t="s">
        <v>57</v>
      </c>
      <c r="B73" s="14" t="s">
        <v>56</v>
      </c>
      <c r="C73" s="8">
        <f>C74</f>
        <v>9</v>
      </c>
      <c r="D73" s="24">
        <f>D75+D77</f>
        <v>15232195.58</v>
      </c>
    </row>
    <row r="74" spans="1:4" ht="17.25" customHeight="1">
      <c r="A74" s="13" t="s">
        <v>535</v>
      </c>
      <c r="B74" s="540" t="s">
        <v>536</v>
      </c>
      <c r="C74" s="8">
        <f>C75</f>
        <v>9</v>
      </c>
      <c r="D74" s="24"/>
    </row>
    <row r="75" spans="1:4" ht="26.25" customHeight="1">
      <c r="A75" s="13" t="s">
        <v>455</v>
      </c>
      <c r="B75" s="496" t="s">
        <v>456</v>
      </c>
      <c r="C75" s="16">
        <v>9</v>
      </c>
      <c r="D75" s="21">
        <v>9533000</v>
      </c>
    </row>
    <row r="76" spans="1:4" ht="13.5" customHeight="1">
      <c r="A76" s="15" t="s">
        <v>51</v>
      </c>
      <c r="B76" s="25" t="s">
        <v>50</v>
      </c>
      <c r="C76" s="8">
        <f>C77</f>
        <v>4325.569</v>
      </c>
      <c r="D76" s="21">
        <v>9533000</v>
      </c>
    </row>
    <row r="77" spans="1:4" ht="36">
      <c r="A77" s="15" t="s">
        <v>49</v>
      </c>
      <c r="B77" s="25" t="s">
        <v>48</v>
      </c>
      <c r="C77" s="8">
        <f>C78+C107</f>
        <v>4325.569</v>
      </c>
      <c r="D77" s="23">
        <f>D78</f>
        <v>5699195.58</v>
      </c>
    </row>
    <row r="78" spans="1:4" ht="30.75" customHeight="1">
      <c r="A78" s="15" t="s">
        <v>499</v>
      </c>
      <c r="B78" s="14" t="s">
        <v>47</v>
      </c>
      <c r="C78" s="8">
        <f>C105</f>
        <v>2015.169</v>
      </c>
      <c r="D78" s="21">
        <v>5699195.58</v>
      </c>
    </row>
    <row r="79" spans="1:4" ht="25.5" customHeight="1" hidden="1">
      <c r="A79" s="13" t="s">
        <v>46</v>
      </c>
      <c r="B79" s="12" t="s">
        <v>42</v>
      </c>
      <c r="C79" s="16">
        <f>C80</f>
        <v>0</v>
      </c>
      <c r="D79" s="11">
        <v>26113846</v>
      </c>
    </row>
    <row r="80" spans="1:4" ht="25.5" customHeight="1" hidden="1">
      <c r="A80" s="13" t="s">
        <v>45</v>
      </c>
      <c r="B80" s="12" t="s">
        <v>44</v>
      </c>
      <c r="C80" s="16"/>
      <c r="D80" s="11">
        <v>1703400</v>
      </c>
    </row>
    <row r="81" spans="1:4" ht="24.75" customHeight="1" hidden="1">
      <c r="A81" s="13" t="s">
        <v>43</v>
      </c>
      <c r="B81" s="22" t="s">
        <v>42</v>
      </c>
      <c r="C81" s="16">
        <f>C82</f>
        <v>1801.34</v>
      </c>
      <c r="D81" s="11">
        <v>1703400</v>
      </c>
    </row>
    <row r="82" spans="1:4" ht="51" customHeight="1" hidden="1">
      <c r="A82" s="13" t="s">
        <v>41</v>
      </c>
      <c r="B82" s="22" t="s">
        <v>40</v>
      </c>
      <c r="C82" s="16">
        <v>1801.34</v>
      </c>
      <c r="D82" s="11">
        <v>13233976</v>
      </c>
    </row>
    <row r="83" spans="1:4" ht="38.25" customHeight="1" hidden="1">
      <c r="A83" s="15" t="s">
        <v>39</v>
      </c>
      <c r="B83" s="14" t="s">
        <v>38</v>
      </c>
      <c r="C83" s="8">
        <f>C84+C86+C88</f>
        <v>0</v>
      </c>
      <c r="D83" s="11">
        <v>13233976</v>
      </c>
    </row>
    <row r="84" spans="1:4" s="19" customFormat="1" ht="12.75" customHeight="1" hidden="1">
      <c r="A84" s="13" t="s">
        <v>37</v>
      </c>
      <c r="B84" s="12" t="s">
        <v>36</v>
      </c>
      <c r="C84" s="16"/>
      <c r="D84" s="20">
        <v>11176470</v>
      </c>
    </row>
    <row r="85" spans="1:4" ht="12.75" customHeight="1" hidden="1">
      <c r="A85" s="13" t="s">
        <v>35</v>
      </c>
      <c r="B85" s="12" t="s">
        <v>34</v>
      </c>
      <c r="C85" s="16"/>
      <c r="D85" s="11">
        <v>11176470</v>
      </c>
    </row>
    <row r="86" spans="1:4" ht="12.75" customHeight="1" hidden="1">
      <c r="A86" s="13" t="s">
        <v>33</v>
      </c>
      <c r="B86" s="12" t="s">
        <v>32</v>
      </c>
      <c r="C86" s="16">
        <f>C87</f>
        <v>0</v>
      </c>
      <c r="D86" s="11"/>
    </row>
    <row r="87" spans="1:4" ht="12.75" customHeight="1" hidden="1">
      <c r="A87" s="13" t="s">
        <v>31</v>
      </c>
      <c r="B87" s="12" t="s">
        <v>30</v>
      </c>
      <c r="C87" s="16"/>
      <c r="D87" s="11"/>
    </row>
    <row r="88" spans="1:4" ht="12" customHeight="1" hidden="1">
      <c r="A88" s="15" t="s">
        <v>29</v>
      </c>
      <c r="B88" s="14" t="s">
        <v>28</v>
      </c>
      <c r="C88" s="8">
        <f>C89</f>
        <v>0</v>
      </c>
      <c r="D88" s="11"/>
    </row>
    <row r="89" spans="1:4" ht="25.5" customHeight="1" hidden="1">
      <c r="A89" s="13" t="s">
        <v>26</v>
      </c>
      <c r="B89" s="12" t="s">
        <v>27</v>
      </c>
      <c r="C89" s="16"/>
      <c r="D89" s="18">
        <f>D90+D92</f>
        <v>5369827</v>
      </c>
    </row>
    <row r="90" spans="1:4" ht="38.25" customHeight="1" hidden="1">
      <c r="A90" s="13"/>
      <c r="B90" s="12" t="s">
        <v>16</v>
      </c>
      <c r="C90" s="16"/>
      <c r="D90" s="11">
        <v>555800</v>
      </c>
    </row>
    <row r="91" spans="1:4" ht="38.25" customHeight="1" hidden="1">
      <c r="A91" s="13" t="s">
        <v>26</v>
      </c>
      <c r="B91" s="12"/>
      <c r="C91" s="16"/>
      <c r="D91" s="11">
        <v>555800</v>
      </c>
    </row>
    <row r="92" spans="1:4" ht="12.75" customHeight="1" hidden="1">
      <c r="A92" s="13" t="s">
        <v>26</v>
      </c>
      <c r="B92" s="12"/>
      <c r="C92" s="16"/>
      <c r="D92" s="18">
        <f>D93</f>
        <v>4814027</v>
      </c>
    </row>
    <row r="93" spans="1:4" ht="11.25" customHeight="1" hidden="1">
      <c r="A93" s="15" t="s">
        <v>25</v>
      </c>
      <c r="B93" s="14" t="s">
        <v>24</v>
      </c>
      <c r="C93" s="8">
        <f>C94+C96</f>
        <v>0</v>
      </c>
      <c r="D93" s="18">
        <f>SUM(D95:D97)</f>
        <v>4814027</v>
      </c>
    </row>
    <row r="94" spans="1:4" ht="12.75" customHeight="1" hidden="1">
      <c r="A94" s="13" t="s">
        <v>23</v>
      </c>
      <c r="B94" s="12" t="s">
        <v>22</v>
      </c>
      <c r="C94" s="16">
        <f>C95</f>
        <v>0</v>
      </c>
      <c r="D94" s="11"/>
    </row>
    <row r="95" spans="1:4" ht="25.5" customHeight="1" hidden="1">
      <c r="A95" s="13" t="s">
        <v>21</v>
      </c>
      <c r="B95" s="12" t="s">
        <v>20</v>
      </c>
      <c r="C95" s="16"/>
      <c r="D95" s="11"/>
    </row>
    <row r="96" spans="1:4" ht="12.75" customHeight="1" hidden="1">
      <c r="A96" s="15" t="s">
        <v>19</v>
      </c>
      <c r="B96" s="14" t="s">
        <v>18</v>
      </c>
      <c r="C96" s="8">
        <f>C97</f>
        <v>0</v>
      </c>
      <c r="D96" s="11"/>
    </row>
    <row r="97" spans="1:4" ht="12.75" customHeight="1" hidden="1">
      <c r="A97" s="13" t="s">
        <v>13</v>
      </c>
      <c r="B97" s="12" t="s">
        <v>17</v>
      </c>
      <c r="C97" s="8">
        <f>SUM(C99:C101)</f>
        <v>0</v>
      </c>
      <c r="D97" s="11">
        <v>4814027</v>
      </c>
    </row>
    <row r="98" spans="1:4" ht="12.75" customHeight="1" hidden="1">
      <c r="A98" s="13"/>
      <c r="B98" s="12" t="s">
        <v>16</v>
      </c>
      <c r="C98" s="8"/>
      <c r="D98" s="11"/>
    </row>
    <row r="99" spans="1:4" ht="51" customHeight="1" hidden="1">
      <c r="A99" s="13" t="s">
        <v>13</v>
      </c>
      <c r="B99" s="17" t="s">
        <v>15</v>
      </c>
      <c r="C99" s="16"/>
      <c r="D99" s="11"/>
    </row>
    <row r="100" spans="1:4" ht="51" customHeight="1" hidden="1">
      <c r="A100" s="13" t="s">
        <v>13</v>
      </c>
      <c r="B100" s="17" t="s">
        <v>14</v>
      </c>
      <c r="C100" s="16"/>
      <c r="D100" s="11"/>
    </row>
    <row r="101" spans="1:4" ht="51" customHeight="1" hidden="1">
      <c r="A101" s="13" t="s">
        <v>13</v>
      </c>
      <c r="B101" s="12"/>
      <c r="C101" s="16"/>
      <c r="D101" s="11"/>
    </row>
    <row r="102" spans="1:4" ht="60.75" customHeight="1" hidden="1">
      <c r="A102" s="15" t="s">
        <v>12</v>
      </c>
      <c r="B102" s="14" t="s">
        <v>11</v>
      </c>
      <c r="C102" s="8">
        <f>C103+C105</f>
        <v>2015.169</v>
      </c>
      <c r="D102" s="11"/>
    </row>
    <row r="103" spans="1:4" ht="12.75" customHeight="1" hidden="1">
      <c r="A103" s="13" t="s">
        <v>10</v>
      </c>
      <c r="B103" s="12" t="s">
        <v>9</v>
      </c>
      <c r="C103" s="8">
        <f>C104</f>
        <v>0</v>
      </c>
      <c r="D103" s="11">
        <v>531925.11</v>
      </c>
    </row>
    <row r="104" spans="1:4" ht="12.75" customHeight="1" hidden="1">
      <c r="A104" s="13" t="s">
        <v>8</v>
      </c>
      <c r="B104" s="12" t="s">
        <v>7</v>
      </c>
      <c r="C104" s="16"/>
      <c r="D104" s="11">
        <v>531925.11</v>
      </c>
    </row>
    <row r="105" spans="1:3" ht="12.75">
      <c r="A105" s="13" t="s">
        <v>500</v>
      </c>
      <c r="B105" s="22" t="s">
        <v>42</v>
      </c>
      <c r="C105" s="16">
        <f>C106</f>
        <v>2015.169</v>
      </c>
    </row>
    <row r="106" spans="1:3" ht="25.5">
      <c r="A106" s="13" t="s">
        <v>501</v>
      </c>
      <c r="B106" s="22" t="s">
        <v>40</v>
      </c>
      <c r="C106" s="16">
        <v>2015.169</v>
      </c>
    </row>
    <row r="107" spans="1:3" ht="25.5">
      <c r="A107" s="15" t="s">
        <v>598</v>
      </c>
      <c r="B107" s="632" t="s">
        <v>599</v>
      </c>
      <c r="C107" s="16">
        <f>C108+C110</f>
        <v>2310.4</v>
      </c>
    </row>
    <row r="108" spans="1:3" ht="25.5">
      <c r="A108" s="13" t="s">
        <v>600</v>
      </c>
      <c r="B108" s="541" t="s">
        <v>601</v>
      </c>
      <c r="C108" s="16">
        <f>C109</f>
        <v>184.761</v>
      </c>
    </row>
    <row r="109" spans="1:3" ht="25.5">
      <c r="A109" s="13" t="s">
        <v>602</v>
      </c>
      <c r="B109" s="541" t="s">
        <v>603</v>
      </c>
      <c r="C109" s="16">
        <v>184.761</v>
      </c>
    </row>
    <row r="110" spans="1:3" ht="25.5">
      <c r="A110" s="13" t="s">
        <v>604</v>
      </c>
      <c r="B110" s="541" t="s">
        <v>605</v>
      </c>
      <c r="C110" s="16">
        <f>C111</f>
        <v>2125.639</v>
      </c>
    </row>
    <row r="111" spans="1:3" ht="25.5">
      <c r="A111" s="13" t="s">
        <v>606</v>
      </c>
      <c r="B111" s="541" t="s">
        <v>607</v>
      </c>
      <c r="C111" s="16">
        <v>2125.639</v>
      </c>
    </row>
    <row r="112" spans="1:3" ht="12.75">
      <c r="A112" s="10"/>
      <c r="B112" s="9" t="s">
        <v>6</v>
      </c>
      <c r="C112" s="8">
        <f>C76+C13</f>
        <v>22847.263</v>
      </c>
    </row>
  </sheetData>
  <sheetProtection/>
  <mergeCells count="8">
    <mergeCell ref="B1:D1"/>
    <mergeCell ref="A8:C8"/>
    <mergeCell ref="A2:D2"/>
    <mergeCell ref="A3:D3"/>
    <mergeCell ref="A4:D4"/>
    <mergeCell ref="A6:D6"/>
    <mergeCell ref="B5:D5"/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72"/>
  <sheetViews>
    <sheetView zoomScaleSheetLayoutView="100" workbookViewId="0" topLeftCell="A1">
      <selection activeCell="H12" sqref="H12"/>
    </sheetView>
  </sheetViews>
  <sheetFormatPr defaultColWidth="9.140625" defaultRowHeight="15"/>
  <cols>
    <col min="1" max="1" width="93.28125" style="50" customWidth="1"/>
    <col min="2" max="2" width="8.7109375" style="49" hidden="1" customWidth="1"/>
    <col min="3" max="3" width="7.57421875" style="45" customWidth="1"/>
    <col min="4" max="4" width="7.421875" style="48" customWidth="1"/>
    <col min="5" max="5" width="15.140625" style="47" customWidth="1"/>
    <col min="6" max="6" width="9.7109375" style="46" customWidth="1"/>
    <col min="7" max="7" width="8.140625" style="45" customWidth="1"/>
    <col min="8" max="8" width="14.421875" style="45" customWidth="1"/>
    <col min="9" max="34" width="9.140625" style="44" customWidth="1"/>
  </cols>
  <sheetData>
    <row r="1" spans="1:8" s="1" customFormat="1" ht="15.75" customHeight="1">
      <c r="A1" s="660" t="s">
        <v>353</v>
      </c>
      <c r="B1" s="660"/>
      <c r="C1" s="660"/>
      <c r="D1" s="660"/>
      <c r="E1" s="660"/>
      <c r="F1" s="660"/>
      <c r="G1" s="660"/>
      <c r="H1" s="660"/>
    </row>
    <row r="2" spans="1:8" s="1" customFormat="1" ht="15.75" customHeight="1">
      <c r="A2" s="660" t="s">
        <v>4</v>
      </c>
      <c r="B2" s="660"/>
      <c r="C2" s="660"/>
      <c r="D2" s="660"/>
      <c r="E2" s="660"/>
      <c r="F2" s="660"/>
      <c r="G2" s="660"/>
      <c r="H2" s="660"/>
    </row>
    <row r="3" spans="1:8" s="1" customFormat="1" ht="15.75" customHeight="1">
      <c r="A3" s="660" t="s">
        <v>580</v>
      </c>
      <c r="B3" s="660"/>
      <c r="C3" s="660"/>
      <c r="D3" s="660"/>
      <c r="E3" s="660"/>
      <c r="F3" s="660"/>
      <c r="G3" s="660"/>
      <c r="H3" s="660"/>
    </row>
    <row r="4" spans="1:8" s="2" customFormat="1" ht="16.5" customHeight="1">
      <c r="A4" s="658" t="s">
        <v>579</v>
      </c>
      <c r="B4" s="658"/>
      <c r="C4" s="658"/>
      <c r="D4" s="658"/>
      <c r="E4" s="658"/>
      <c r="F4" s="658"/>
      <c r="G4" s="658"/>
      <c r="H4" s="658"/>
    </row>
    <row r="5" spans="1:8" s="2" customFormat="1" ht="16.5" customHeight="1">
      <c r="A5" s="658" t="s">
        <v>3</v>
      </c>
      <c r="B5" s="658"/>
      <c r="C5" s="658"/>
      <c r="D5" s="658"/>
      <c r="E5" s="658"/>
      <c r="F5" s="658"/>
      <c r="G5" s="658"/>
      <c r="H5" s="658"/>
    </row>
    <row r="6" spans="1:8" s="2" customFormat="1" ht="16.5" customHeight="1">
      <c r="A6" s="658" t="s">
        <v>556</v>
      </c>
      <c r="B6" s="658"/>
      <c r="C6" s="658"/>
      <c r="D6" s="658"/>
      <c r="E6" s="658"/>
      <c r="F6" s="658"/>
      <c r="G6" s="658"/>
      <c r="H6" s="658"/>
    </row>
    <row r="7" spans="1:8" s="2" customFormat="1" ht="16.5" customHeight="1">
      <c r="A7" s="658" t="s">
        <v>597</v>
      </c>
      <c r="B7" s="658"/>
      <c r="C7" s="658"/>
      <c r="D7" s="658"/>
      <c r="E7" s="658"/>
      <c r="F7" s="658"/>
      <c r="G7" s="658"/>
      <c r="H7" s="658"/>
    </row>
    <row r="8" spans="1:8" s="2" customFormat="1" ht="1.5" customHeight="1">
      <c r="A8" s="659"/>
      <c r="B8" s="659"/>
      <c r="C8" s="659"/>
      <c r="D8" s="659"/>
      <c r="E8" s="659"/>
      <c r="F8" s="659"/>
      <c r="G8" s="659"/>
      <c r="H8" s="286"/>
    </row>
    <row r="9" spans="1:8" s="2" customFormat="1" ht="11.25" customHeight="1">
      <c r="A9" s="659"/>
      <c r="B9" s="659"/>
      <c r="C9" s="659"/>
      <c r="D9" s="659"/>
      <c r="E9" s="659"/>
      <c r="F9" s="659"/>
      <c r="G9" s="659"/>
      <c r="H9" s="286"/>
    </row>
    <row r="10" spans="1:8" s="2" customFormat="1" ht="66" customHeight="1">
      <c r="A10" s="665" t="s">
        <v>572</v>
      </c>
      <c r="B10" s="665"/>
      <c r="C10" s="665"/>
      <c r="D10" s="665"/>
      <c r="E10" s="665"/>
      <c r="F10" s="665"/>
      <c r="G10" s="665"/>
      <c r="H10" s="665"/>
    </row>
    <row r="11" spans="1:8" s="2" customFormat="1" ht="26.25" customHeight="1">
      <c r="A11" s="285" t="s">
        <v>1</v>
      </c>
      <c r="B11" s="282"/>
      <c r="C11" s="284" t="s">
        <v>352</v>
      </c>
      <c r="D11" s="267" t="s">
        <v>351</v>
      </c>
      <c r="E11" s="283" t="s">
        <v>350</v>
      </c>
      <c r="F11" s="78"/>
      <c r="G11" s="266" t="s">
        <v>349</v>
      </c>
      <c r="H11" s="266" t="s">
        <v>552</v>
      </c>
    </row>
    <row r="12" spans="1:8" s="281" customFormat="1" ht="22.5" customHeight="1">
      <c r="A12" s="158" t="s">
        <v>348</v>
      </c>
      <c r="B12" s="282"/>
      <c r="C12" s="70"/>
      <c r="D12" s="156"/>
      <c r="E12" s="267"/>
      <c r="F12" s="266"/>
      <c r="G12" s="155"/>
      <c r="H12" s="136">
        <f>H14+H80+H100+H115+H160+H220+H235+H215+H209</f>
        <v>26455.772</v>
      </c>
    </row>
    <row r="13" spans="1:8" s="281" customFormat="1" ht="21" customHeight="1">
      <c r="A13" s="435" t="s">
        <v>5</v>
      </c>
      <c r="B13" s="282"/>
      <c r="C13" s="70"/>
      <c r="D13" s="156"/>
      <c r="E13" s="267"/>
      <c r="F13" s="266"/>
      <c r="G13" s="155"/>
      <c r="H13" s="136">
        <f>H12</f>
        <v>26455.772</v>
      </c>
    </row>
    <row r="14" spans="1:8" s="281" customFormat="1" ht="21.75" customHeight="1">
      <c r="A14" s="158" t="s">
        <v>347</v>
      </c>
      <c r="B14" s="282"/>
      <c r="C14" s="70" t="s">
        <v>156</v>
      </c>
      <c r="D14" s="156"/>
      <c r="E14" s="267"/>
      <c r="F14" s="266"/>
      <c r="G14" s="155"/>
      <c r="H14" s="136">
        <f>H15+H20+H26+H45+H50+H60+H55</f>
        <v>9172.2</v>
      </c>
    </row>
    <row r="15" spans="1:34" s="278" customFormat="1" ht="38.25" customHeight="1">
      <c r="A15" s="66" t="s">
        <v>346</v>
      </c>
      <c r="B15" s="280" t="s">
        <v>345</v>
      </c>
      <c r="C15" s="70" t="s">
        <v>156</v>
      </c>
      <c r="D15" s="156" t="s">
        <v>215</v>
      </c>
      <c r="E15" s="267"/>
      <c r="F15" s="266"/>
      <c r="G15" s="155"/>
      <c r="H15" s="136">
        <f>+H16</f>
        <v>642.865</v>
      </c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</row>
    <row r="16" spans="1:34" s="51" customFormat="1" ht="26.25" customHeight="1">
      <c r="A16" s="185" t="s">
        <v>344</v>
      </c>
      <c r="B16" s="73" t="s">
        <v>0</v>
      </c>
      <c r="C16" s="100" t="s">
        <v>156</v>
      </c>
      <c r="D16" s="150" t="s">
        <v>215</v>
      </c>
      <c r="E16" s="183" t="s">
        <v>343</v>
      </c>
      <c r="F16" s="142" t="s">
        <v>163</v>
      </c>
      <c r="G16" s="182"/>
      <c r="H16" s="323">
        <f>+H17</f>
        <v>642.865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51" customFormat="1" ht="25.5" customHeight="1">
      <c r="A17" s="151" t="s">
        <v>342</v>
      </c>
      <c r="B17" s="73"/>
      <c r="C17" s="88" t="s">
        <v>156</v>
      </c>
      <c r="D17" s="148" t="s">
        <v>215</v>
      </c>
      <c r="E17" s="275" t="s">
        <v>341</v>
      </c>
      <c r="F17" s="81" t="s">
        <v>163</v>
      </c>
      <c r="G17" s="177"/>
      <c r="H17" s="154">
        <f>+H18</f>
        <v>642.865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51" customFormat="1" ht="37.5">
      <c r="A18" s="151" t="s">
        <v>326</v>
      </c>
      <c r="B18" s="73" t="s">
        <v>0</v>
      </c>
      <c r="C18" s="88" t="s">
        <v>156</v>
      </c>
      <c r="D18" s="148" t="s">
        <v>215</v>
      </c>
      <c r="E18" s="275" t="s">
        <v>341</v>
      </c>
      <c r="F18" s="81" t="s">
        <v>336</v>
      </c>
      <c r="G18" s="177"/>
      <c r="H18" s="154">
        <f>+H19</f>
        <v>642.865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51" customFormat="1" ht="56.25">
      <c r="A19" s="109" t="s">
        <v>192</v>
      </c>
      <c r="B19" s="73" t="s">
        <v>0</v>
      </c>
      <c r="C19" s="57" t="s">
        <v>156</v>
      </c>
      <c r="D19" s="65" t="s">
        <v>215</v>
      </c>
      <c r="E19" s="275" t="s">
        <v>341</v>
      </c>
      <c r="F19" s="81" t="s">
        <v>336</v>
      </c>
      <c r="G19" s="145" t="s">
        <v>159</v>
      </c>
      <c r="H19" s="153">
        <v>642.865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195" customFormat="1" ht="63" customHeight="1">
      <c r="A20" s="66" t="s">
        <v>340</v>
      </c>
      <c r="B20" s="100" t="s">
        <v>0</v>
      </c>
      <c r="C20" s="70" t="s">
        <v>156</v>
      </c>
      <c r="D20" s="70" t="s">
        <v>227</v>
      </c>
      <c r="E20" s="156"/>
      <c r="F20" s="155"/>
      <c r="G20" s="70"/>
      <c r="H20" s="136">
        <f>+H21</f>
        <v>2706.546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</row>
    <row r="21" spans="1:34" s="105" customFormat="1" ht="22.5" customHeight="1">
      <c r="A21" s="185" t="s">
        <v>339</v>
      </c>
      <c r="B21" s="88" t="s">
        <v>0</v>
      </c>
      <c r="C21" s="100" t="s">
        <v>156</v>
      </c>
      <c r="D21" s="150" t="s">
        <v>227</v>
      </c>
      <c r="E21" s="141" t="s">
        <v>338</v>
      </c>
      <c r="F21" s="111" t="s">
        <v>163</v>
      </c>
      <c r="G21" s="277"/>
      <c r="H21" s="323">
        <f>+H22</f>
        <v>2706.546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 s="105" customFormat="1" ht="21.75" customHeight="1">
      <c r="A22" s="151" t="s">
        <v>337</v>
      </c>
      <c r="B22" s="88" t="s">
        <v>0</v>
      </c>
      <c r="C22" s="88" t="s">
        <v>156</v>
      </c>
      <c r="D22" s="148" t="s">
        <v>227</v>
      </c>
      <c r="E22" s="275" t="s">
        <v>292</v>
      </c>
      <c r="F22" s="81" t="s">
        <v>163</v>
      </c>
      <c r="G22" s="145"/>
      <c r="H22" s="154">
        <f>+H23</f>
        <v>2706.546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 s="105" customFormat="1" ht="39.75" customHeight="1">
      <c r="A23" s="151" t="s">
        <v>326</v>
      </c>
      <c r="B23" s="57" t="s">
        <v>0</v>
      </c>
      <c r="C23" s="88" t="s">
        <v>156</v>
      </c>
      <c r="D23" s="148" t="s">
        <v>227</v>
      </c>
      <c r="E23" s="275" t="s">
        <v>292</v>
      </c>
      <c r="F23" s="81" t="s">
        <v>336</v>
      </c>
      <c r="G23" s="145"/>
      <c r="H23" s="154">
        <f>H24+H25</f>
        <v>2706.546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 s="105" customFormat="1" ht="57.75" customHeight="1">
      <c r="A24" s="109" t="s">
        <v>192</v>
      </c>
      <c r="B24" s="73" t="s">
        <v>0</v>
      </c>
      <c r="C24" s="57" t="s">
        <v>156</v>
      </c>
      <c r="D24" s="65" t="s">
        <v>227</v>
      </c>
      <c r="E24" s="275" t="s">
        <v>292</v>
      </c>
      <c r="F24" s="81" t="s">
        <v>336</v>
      </c>
      <c r="G24" s="145" t="s">
        <v>159</v>
      </c>
      <c r="H24" s="144" t="s">
        <v>583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 s="105" customFormat="1" ht="21" customHeight="1">
      <c r="A25" s="89" t="s">
        <v>167</v>
      </c>
      <c r="B25" s="100" t="s">
        <v>0</v>
      </c>
      <c r="C25" s="57" t="s">
        <v>156</v>
      </c>
      <c r="D25" s="65" t="s">
        <v>227</v>
      </c>
      <c r="E25" s="275" t="s">
        <v>292</v>
      </c>
      <c r="F25" s="81" t="s">
        <v>336</v>
      </c>
      <c r="G25" s="145" t="s">
        <v>153</v>
      </c>
      <c r="H25" s="320">
        <v>50.611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8" s="106" customFormat="1" ht="37.5" customHeight="1" hidden="1">
      <c r="A26" s="116" t="s">
        <v>334</v>
      </c>
      <c r="B26" s="73" t="s">
        <v>0</v>
      </c>
      <c r="C26" s="73" t="s">
        <v>156</v>
      </c>
      <c r="D26" s="113" t="s">
        <v>322</v>
      </c>
      <c r="E26" s="113"/>
      <c r="F26" s="276"/>
      <c r="G26" s="140"/>
      <c r="H26" s="263"/>
    </row>
    <row r="27" spans="1:34" s="105" customFormat="1" ht="18" customHeight="1" hidden="1">
      <c r="A27" s="185" t="s">
        <v>333</v>
      </c>
      <c r="B27" s="100" t="s">
        <v>0</v>
      </c>
      <c r="C27" s="128" t="s">
        <v>156</v>
      </c>
      <c r="D27" s="184" t="s">
        <v>322</v>
      </c>
      <c r="E27" s="141" t="s">
        <v>332</v>
      </c>
      <c r="F27" s="111" t="s">
        <v>178</v>
      </c>
      <c r="G27" s="182"/>
      <c r="H27" s="18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 s="105" customFormat="1" ht="0.75" customHeight="1" hidden="1">
      <c r="A28" s="151" t="s">
        <v>331</v>
      </c>
      <c r="B28" s="88" t="s">
        <v>0</v>
      </c>
      <c r="C28" s="175" t="s">
        <v>156</v>
      </c>
      <c r="D28" s="174" t="s">
        <v>322</v>
      </c>
      <c r="E28" s="275" t="s">
        <v>330</v>
      </c>
      <c r="F28" s="81" t="s">
        <v>178</v>
      </c>
      <c r="G28" s="177"/>
      <c r="H28" s="17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8" s="106" customFormat="1" ht="19.5" customHeight="1" hidden="1">
      <c r="A29" s="151" t="s">
        <v>326</v>
      </c>
      <c r="B29" s="88" t="s">
        <v>0</v>
      </c>
      <c r="C29" s="175" t="s">
        <v>156</v>
      </c>
      <c r="D29" s="174" t="s">
        <v>322</v>
      </c>
      <c r="E29" s="275" t="s">
        <v>330</v>
      </c>
      <c r="F29" s="81" t="s">
        <v>325</v>
      </c>
      <c r="G29" s="177"/>
      <c r="H29" s="176"/>
    </row>
    <row r="30" spans="1:8" s="106" customFormat="1" ht="43.5" customHeight="1" hidden="1">
      <c r="A30" s="109" t="s">
        <v>192</v>
      </c>
      <c r="B30" s="57" t="s">
        <v>0</v>
      </c>
      <c r="C30" s="57" t="s">
        <v>156</v>
      </c>
      <c r="D30" s="65" t="s">
        <v>322</v>
      </c>
      <c r="E30" s="275" t="s">
        <v>330</v>
      </c>
      <c r="F30" s="81" t="s">
        <v>325</v>
      </c>
      <c r="G30" s="177" t="s">
        <v>159</v>
      </c>
      <c r="H30" s="176"/>
    </row>
    <row r="31" spans="1:8" s="106" customFormat="1" ht="19.5" customHeight="1" hidden="1">
      <c r="A31" s="89" t="s">
        <v>167</v>
      </c>
      <c r="B31" s="57" t="s">
        <v>0</v>
      </c>
      <c r="C31" s="57" t="s">
        <v>156</v>
      </c>
      <c r="D31" s="65" t="s">
        <v>322</v>
      </c>
      <c r="E31" s="275" t="s">
        <v>330</v>
      </c>
      <c r="F31" s="81" t="s">
        <v>325</v>
      </c>
      <c r="G31" s="177" t="s">
        <v>153</v>
      </c>
      <c r="H31" s="176"/>
    </row>
    <row r="32" spans="1:8" s="106" customFormat="1" ht="19.5" customHeight="1" hidden="1">
      <c r="A32" s="89" t="s">
        <v>195</v>
      </c>
      <c r="B32" s="57" t="s">
        <v>0</v>
      </c>
      <c r="C32" s="57" t="s">
        <v>156</v>
      </c>
      <c r="D32" s="65" t="s">
        <v>322</v>
      </c>
      <c r="E32" s="275" t="s">
        <v>330</v>
      </c>
      <c r="F32" s="81" t="s">
        <v>325</v>
      </c>
      <c r="G32" s="177" t="s">
        <v>194</v>
      </c>
      <c r="H32" s="176"/>
    </row>
    <row r="33" spans="1:34" s="105" customFormat="1" ht="19.5" customHeight="1" hidden="1">
      <c r="A33" s="151" t="s">
        <v>329</v>
      </c>
      <c r="B33" s="88" t="s">
        <v>0</v>
      </c>
      <c r="C33" s="175" t="s">
        <v>156</v>
      </c>
      <c r="D33" s="174" t="s">
        <v>322</v>
      </c>
      <c r="E33" s="275" t="s">
        <v>328</v>
      </c>
      <c r="F33" s="81" t="s">
        <v>178</v>
      </c>
      <c r="G33" s="177"/>
      <c r="H33" s="17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8" s="106" customFormat="1" ht="19.5" customHeight="1" hidden="1">
      <c r="A34" s="151" t="s">
        <v>326</v>
      </c>
      <c r="B34" s="88" t="s">
        <v>0</v>
      </c>
      <c r="C34" s="175" t="s">
        <v>156</v>
      </c>
      <c r="D34" s="174" t="s">
        <v>322</v>
      </c>
      <c r="E34" s="275" t="s">
        <v>328</v>
      </c>
      <c r="F34" s="81" t="s">
        <v>325</v>
      </c>
      <c r="G34" s="177"/>
      <c r="H34" s="176"/>
    </row>
    <row r="35" spans="1:8" s="106" customFormat="1" ht="43.5" customHeight="1" hidden="1">
      <c r="A35" s="109" t="s">
        <v>192</v>
      </c>
      <c r="B35" s="57" t="s">
        <v>0</v>
      </c>
      <c r="C35" s="57" t="s">
        <v>156</v>
      </c>
      <c r="D35" s="65" t="s">
        <v>322</v>
      </c>
      <c r="E35" s="275" t="s">
        <v>328</v>
      </c>
      <c r="F35" s="81" t="s">
        <v>325</v>
      </c>
      <c r="G35" s="177" t="s">
        <v>159</v>
      </c>
      <c r="H35" s="176"/>
    </row>
    <row r="36" spans="1:8" s="106" customFormat="1" ht="19.5" customHeight="1" hidden="1">
      <c r="A36" s="89" t="s">
        <v>167</v>
      </c>
      <c r="B36" s="57" t="s">
        <v>0</v>
      </c>
      <c r="C36" s="57" t="s">
        <v>156</v>
      </c>
      <c r="D36" s="65" t="s">
        <v>322</v>
      </c>
      <c r="E36" s="275" t="s">
        <v>328</v>
      </c>
      <c r="F36" s="81" t="s">
        <v>325</v>
      </c>
      <c r="G36" s="177" t="s">
        <v>153</v>
      </c>
      <c r="H36" s="176"/>
    </row>
    <row r="37" spans="1:8" s="106" customFormat="1" ht="24.75" customHeight="1" hidden="1">
      <c r="A37" s="89" t="s">
        <v>195</v>
      </c>
      <c r="B37" s="57" t="s">
        <v>0</v>
      </c>
      <c r="C37" s="57" t="s">
        <v>156</v>
      </c>
      <c r="D37" s="65" t="s">
        <v>322</v>
      </c>
      <c r="E37" s="275" t="s">
        <v>328</v>
      </c>
      <c r="F37" s="81" t="s">
        <v>325</v>
      </c>
      <c r="G37" s="177" t="s">
        <v>194</v>
      </c>
      <c r="H37" s="176"/>
    </row>
    <row r="38" spans="1:34" s="105" customFormat="1" ht="19.5" customHeight="1" hidden="1">
      <c r="A38" s="151" t="s">
        <v>327</v>
      </c>
      <c r="B38" s="88" t="s">
        <v>0</v>
      </c>
      <c r="C38" s="175" t="s">
        <v>156</v>
      </c>
      <c r="D38" s="174" t="s">
        <v>322</v>
      </c>
      <c r="E38" s="275" t="s">
        <v>321</v>
      </c>
      <c r="F38" s="81" t="s">
        <v>178</v>
      </c>
      <c r="G38" s="177"/>
      <c r="H38" s="17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8" s="106" customFormat="1" ht="19.5" customHeight="1" hidden="1">
      <c r="A39" s="151" t="s">
        <v>326</v>
      </c>
      <c r="B39" s="88" t="s">
        <v>0</v>
      </c>
      <c r="C39" s="175" t="s">
        <v>156</v>
      </c>
      <c r="D39" s="174" t="s">
        <v>322</v>
      </c>
      <c r="E39" s="275" t="s">
        <v>321</v>
      </c>
      <c r="F39" s="81" t="s">
        <v>325</v>
      </c>
      <c r="G39" s="177"/>
      <c r="H39" s="176"/>
    </row>
    <row r="40" spans="1:8" s="106" customFormat="1" ht="43.5" customHeight="1" hidden="1">
      <c r="A40" s="109" t="s">
        <v>192</v>
      </c>
      <c r="B40" s="57" t="s">
        <v>0</v>
      </c>
      <c r="C40" s="57" t="s">
        <v>156</v>
      </c>
      <c r="D40" s="65" t="s">
        <v>322</v>
      </c>
      <c r="E40" s="275" t="s">
        <v>321</v>
      </c>
      <c r="F40" s="81" t="s">
        <v>325</v>
      </c>
      <c r="G40" s="177" t="s">
        <v>159</v>
      </c>
      <c r="H40" s="176"/>
    </row>
    <row r="41" spans="1:8" s="106" customFormat="1" ht="19.5" customHeight="1" hidden="1">
      <c r="A41" s="89" t="s">
        <v>167</v>
      </c>
      <c r="B41" s="57" t="s">
        <v>0</v>
      </c>
      <c r="C41" s="57" t="s">
        <v>156</v>
      </c>
      <c r="D41" s="65" t="s">
        <v>322</v>
      </c>
      <c r="E41" s="275" t="s">
        <v>321</v>
      </c>
      <c r="F41" s="81" t="s">
        <v>325</v>
      </c>
      <c r="G41" s="177" t="s">
        <v>153</v>
      </c>
      <c r="H41" s="176"/>
    </row>
    <row r="42" spans="1:8" s="106" customFormat="1" ht="19.5" customHeight="1" hidden="1">
      <c r="A42" s="89" t="s">
        <v>195</v>
      </c>
      <c r="B42" s="57" t="s">
        <v>0</v>
      </c>
      <c r="C42" s="57" t="s">
        <v>156</v>
      </c>
      <c r="D42" s="65" t="s">
        <v>322</v>
      </c>
      <c r="E42" s="275" t="s">
        <v>321</v>
      </c>
      <c r="F42" s="81" t="s">
        <v>325</v>
      </c>
      <c r="G42" s="177" t="s">
        <v>194</v>
      </c>
      <c r="H42" s="176"/>
    </row>
    <row r="43" spans="1:8" s="106" customFormat="1" ht="37.5" customHeight="1" hidden="1">
      <c r="A43" s="178" t="s">
        <v>324</v>
      </c>
      <c r="B43" s="175" t="s">
        <v>0</v>
      </c>
      <c r="C43" s="175" t="s">
        <v>156</v>
      </c>
      <c r="D43" s="174" t="s">
        <v>322</v>
      </c>
      <c r="E43" s="173" t="s">
        <v>321</v>
      </c>
      <c r="F43" s="172" t="s">
        <v>320</v>
      </c>
      <c r="G43" s="177"/>
      <c r="H43" s="176"/>
    </row>
    <row r="44" spans="1:8" s="52" customFormat="1" ht="18.75" customHeight="1" hidden="1">
      <c r="A44" s="109" t="s">
        <v>323</v>
      </c>
      <c r="B44" s="57" t="s">
        <v>0</v>
      </c>
      <c r="C44" s="57" t="s">
        <v>156</v>
      </c>
      <c r="D44" s="57" t="s">
        <v>322</v>
      </c>
      <c r="E44" s="173" t="s">
        <v>321</v>
      </c>
      <c r="F44" s="172" t="s">
        <v>320</v>
      </c>
      <c r="G44" s="57" t="s">
        <v>319</v>
      </c>
      <c r="H44" s="56"/>
    </row>
    <row r="45" spans="1:8" s="52" customFormat="1" ht="18.75" customHeight="1" hidden="1">
      <c r="A45" s="274" t="s">
        <v>318</v>
      </c>
      <c r="B45" s="73" t="s">
        <v>0</v>
      </c>
      <c r="C45" s="155" t="s">
        <v>156</v>
      </c>
      <c r="D45" s="70" t="s">
        <v>172</v>
      </c>
      <c r="E45" s="267"/>
      <c r="F45" s="266"/>
      <c r="G45" s="120"/>
      <c r="H45" s="119"/>
    </row>
    <row r="46" spans="1:8" s="52" customFormat="1" ht="18.75" customHeight="1" hidden="1">
      <c r="A46" s="273" t="s">
        <v>286</v>
      </c>
      <c r="B46" s="100" t="s">
        <v>0</v>
      </c>
      <c r="C46" s="251" t="s">
        <v>156</v>
      </c>
      <c r="D46" s="129" t="s">
        <v>172</v>
      </c>
      <c r="E46" s="272" t="s">
        <v>317</v>
      </c>
      <c r="F46" s="271" t="s">
        <v>178</v>
      </c>
      <c r="G46" s="270"/>
      <c r="H46" s="269"/>
    </row>
    <row r="47" spans="1:34" s="105" customFormat="1" ht="19.5" customHeight="1" hidden="1">
      <c r="A47" s="151" t="s">
        <v>316</v>
      </c>
      <c r="B47" s="88" t="s">
        <v>0</v>
      </c>
      <c r="C47" s="175" t="s">
        <v>156</v>
      </c>
      <c r="D47" s="174" t="s">
        <v>172</v>
      </c>
      <c r="E47" s="118" t="s">
        <v>314</v>
      </c>
      <c r="F47" s="117" t="s">
        <v>178</v>
      </c>
      <c r="G47" s="177"/>
      <c r="H47" s="17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s="105" customFormat="1" ht="19.5" customHeight="1" hidden="1">
      <c r="A48" s="151" t="s">
        <v>315</v>
      </c>
      <c r="B48" s="88" t="s">
        <v>0</v>
      </c>
      <c r="C48" s="175" t="s">
        <v>156</v>
      </c>
      <c r="D48" s="174" t="s">
        <v>172</v>
      </c>
      <c r="E48" s="118" t="s">
        <v>314</v>
      </c>
      <c r="F48" s="117" t="s">
        <v>313</v>
      </c>
      <c r="G48" s="177"/>
      <c r="H48" s="17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8" s="52" customFormat="1" ht="18.75" customHeight="1" hidden="1">
      <c r="A49" s="268" t="s">
        <v>167</v>
      </c>
      <c r="B49" s="57" t="s">
        <v>0</v>
      </c>
      <c r="C49" s="57" t="s">
        <v>156</v>
      </c>
      <c r="D49" s="57" t="s">
        <v>172</v>
      </c>
      <c r="E49" s="118" t="s">
        <v>314</v>
      </c>
      <c r="F49" s="117" t="s">
        <v>313</v>
      </c>
      <c r="G49" s="57" t="s">
        <v>153</v>
      </c>
      <c r="H49" s="56"/>
    </row>
    <row r="50" spans="1:8" s="83" customFormat="1" ht="20.25" customHeight="1" hidden="1">
      <c r="A50" s="116" t="s">
        <v>312</v>
      </c>
      <c r="B50" s="73" t="s">
        <v>0</v>
      </c>
      <c r="C50" s="73" t="s">
        <v>156</v>
      </c>
      <c r="D50" s="115">
        <v>11</v>
      </c>
      <c r="E50" s="267"/>
      <c r="F50" s="266"/>
      <c r="G50" s="57"/>
      <c r="H50" s="56"/>
    </row>
    <row r="51" spans="1:8" s="83" customFormat="1" ht="20.25" customHeight="1" hidden="1">
      <c r="A51" s="109" t="s">
        <v>311</v>
      </c>
      <c r="B51" s="100" t="s">
        <v>0</v>
      </c>
      <c r="C51" s="57" t="s">
        <v>156</v>
      </c>
      <c r="D51" s="265">
        <v>11</v>
      </c>
      <c r="E51" s="192" t="s">
        <v>310</v>
      </c>
      <c r="F51" s="67" t="s">
        <v>178</v>
      </c>
      <c r="G51" s="64"/>
      <c r="H51" s="80"/>
    </row>
    <row r="52" spans="1:8" s="83" customFormat="1" ht="20.25" customHeight="1" hidden="1">
      <c r="A52" s="109" t="s">
        <v>309</v>
      </c>
      <c r="B52" s="88" t="s">
        <v>0</v>
      </c>
      <c r="C52" s="57" t="s">
        <v>156</v>
      </c>
      <c r="D52" s="265">
        <v>11</v>
      </c>
      <c r="E52" s="192" t="s">
        <v>307</v>
      </c>
      <c r="F52" s="135" t="s">
        <v>178</v>
      </c>
      <c r="G52" s="64"/>
      <c r="H52" s="80"/>
    </row>
    <row r="53" spans="1:8" s="83" customFormat="1" ht="18.75" customHeight="1" hidden="1">
      <c r="A53" s="89" t="s">
        <v>308</v>
      </c>
      <c r="B53" s="88" t="s">
        <v>0</v>
      </c>
      <c r="C53" s="57" t="s">
        <v>156</v>
      </c>
      <c r="D53" s="265">
        <v>11</v>
      </c>
      <c r="E53" s="188" t="s">
        <v>307</v>
      </c>
      <c r="F53" s="187">
        <v>1403</v>
      </c>
      <c r="G53" s="64"/>
      <c r="H53" s="80"/>
    </row>
    <row r="54" spans="1:8" s="83" customFormat="1" ht="20.25" customHeight="1" hidden="1">
      <c r="A54" s="89" t="s">
        <v>195</v>
      </c>
      <c r="B54" s="57" t="s">
        <v>0</v>
      </c>
      <c r="C54" s="57" t="s">
        <v>156</v>
      </c>
      <c r="D54" s="264">
        <v>11</v>
      </c>
      <c r="E54" s="192" t="s">
        <v>307</v>
      </c>
      <c r="F54" s="257">
        <v>1403</v>
      </c>
      <c r="G54" s="57" t="s">
        <v>194</v>
      </c>
      <c r="H54" s="56"/>
    </row>
    <row r="55" spans="1:8" s="83" customFormat="1" ht="20.25" customHeight="1">
      <c r="A55" s="440" t="s">
        <v>312</v>
      </c>
      <c r="B55" s="57"/>
      <c r="C55" s="319" t="s">
        <v>156</v>
      </c>
      <c r="D55" s="436" t="s">
        <v>181</v>
      </c>
      <c r="E55" s="437"/>
      <c r="F55" s="438"/>
      <c r="G55" s="314"/>
      <c r="H55" s="450">
        <f>H56</f>
        <v>50</v>
      </c>
    </row>
    <row r="56" spans="1:8" s="83" customFormat="1" ht="20.25" customHeight="1">
      <c r="A56" s="439" t="s">
        <v>311</v>
      </c>
      <c r="B56" s="57"/>
      <c r="C56" s="314" t="s">
        <v>156</v>
      </c>
      <c r="D56" s="497" t="s">
        <v>181</v>
      </c>
      <c r="E56" s="316" t="s">
        <v>434</v>
      </c>
      <c r="F56" s="315" t="s">
        <v>163</v>
      </c>
      <c r="G56" s="314"/>
      <c r="H56" s="451">
        <f>H57</f>
        <v>50</v>
      </c>
    </row>
    <row r="57" spans="1:8" s="83" customFormat="1" ht="20.25" customHeight="1">
      <c r="A57" s="439" t="s">
        <v>312</v>
      </c>
      <c r="B57" s="57"/>
      <c r="C57" s="314" t="s">
        <v>156</v>
      </c>
      <c r="D57" s="497" t="s">
        <v>181</v>
      </c>
      <c r="E57" s="316" t="s">
        <v>435</v>
      </c>
      <c r="F57" s="315" t="s">
        <v>163</v>
      </c>
      <c r="G57" s="314"/>
      <c r="H57" s="451">
        <f>H59</f>
        <v>50</v>
      </c>
    </row>
    <row r="58" spans="1:8" s="83" customFormat="1" ht="20.25" customHeight="1">
      <c r="A58" s="439" t="s">
        <v>308</v>
      </c>
      <c r="B58" s="57"/>
      <c r="C58" s="314" t="s">
        <v>156</v>
      </c>
      <c r="D58" s="497" t="s">
        <v>181</v>
      </c>
      <c r="E58" s="316" t="s">
        <v>435</v>
      </c>
      <c r="F58" s="315" t="s">
        <v>436</v>
      </c>
      <c r="G58" s="314"/>
      <c r="H58" s="451">
        <f>H59</f>
        <v>50</v>
      </c>
    </row>
    <row r="59" spans="1:8" s="83" customFormat="1" ht="20.25" customHeight="1">
      <c r="A59" s="439" t="s">
        <v>195</v>
      </c>
      <c r="B59" s="57"/>
      <c r="C59" s="314" t="s">
        <v>156</v>
      </c>
      <c r="D59" s="497" t="s">
        <v>181</v>
      </c>
      <c r="E59" s="316" t="s">
        <v>435</v>
      </c>
      <c r="F59" s="315" t="s">
        <v>436</v>
      </c>
      <c r="G59" s="314" t="s">
        <v>194</v>
      </c>
      <c r="H59" s="451">
        <v>50</v>
      </c>
    </row>
    <row r="60" spans="1:8" s="83" customFormat="1" ht="25.5" customHeight="1">
      <c r="A60" s="66" t="s">
        <v>306</v>
      </c>
      <c r="B60" s="73" t="s">
        <v>0</v>
      </c>
      <c r="C60" s="70" t="s">
        <v>156</v>
      </c>
      <c r="D60" s="156" t="s">
        <v>283</v>
      </c>
      <c r="E60" s="79"/>
      <c r="F60" s="78"/>
      <c r="G60" s="155"/>
      <c r="H60" s="136">
        <f>H65+H70+H89+H97</f>
        <v>5772.789</v>
      </c>
    </row>
    <row r="61" spans="1:8" s="186" customFormat="1" ht="18.75" customHeight="1" hidden="1">
      <c r="A61" s="116"/>
      <c r="B61" s="100"/>
      <c r="C61" s="73"/>
      <c r="D61" s="113"/>
      <c r="E61" s="143"/>
      <c r="F61" s="71"/>
      <c r="G61" s="140"/>
      <c r="H61" s="263"/>
    </row>
    <row r="62" spans="1:8" s="186" customFormat="1" ht="18.75" customHeight="1" hidden="1">
      <c r="A62" s="109"/>
      <c r="B62" s="88"/>
      <c r="C62" s="57"/>
      <c r="D62" s="65"/>
      <c r="E62" s="192"/>
      <c r="F62" s="135"/>
      <c r="G62" s="259"/>
      <c r="H62" s="258"/>
    </row>
    <row r="63" spans="1:8" s="83" customFormat="1" ht="18.75" customHeight="1" hidden="1">
      <c r="A63" s="262"/>
      <c r="B63" s="88"/>
      <c r="C63" s="261"/>
      <c r="D63" s="260"/>
      <c r="E63" s="188"/>
      <c r="F63" s="187"/>
      <c r="G63" s="259"/>
      <c r="H63" s="258"/>
    </row>
    <row r="64" spans="1:8" s="83" customFormat="1" ht="18.75" customHeight="1" hidden="1">
      <c r="A64" s="189"/>
      <c r="B64" s="57"/>
      <c r="C64" s="256"/>
      <c r="D64" s="256"/>
      <c r="E64" s="192"/>
      <c r="F64" s="257"/>
      <c r="G64" s="256"/>
      <c r="H64" s="255"/>
    </row>
    <row r="65" spans="1:8" s="186" customFormat="1" ht="81.75" customHeight="1">
      <c r="A65" s="116" t="s">
        <v>492</v>
      </c>
      <c r="B65" s="100" t="s">
        <v>0</v>
      </c>
      <c r="C65" s="73" t="s">
        <v>156</v>
      </c>
      <c r="D65" s="113" t="s">
        <v>283</v>
      </c>
      <c r="E65" s="143" t="s">
        <v>305</v>
      </c>
      <c r="F65" s="71" t="s">
        <v>163</v>
      </c>
      <c r="G65" s="140"/>
      <c r="H65" s="69">
        <f>+H66</f>
        <v>60</v>
      </c>
    </row>
    <row r="66" spans="1:245" s="106" customFormat="1" ht="77.25" customHeight="1">
      <c r="A66" s="611" t="s">
        <v>304</v>
      </c>
      <c r="B66" s="100" t="s">
        <v>0</v>
      </c>
      <c r="C66" s="73" t="s">
        <v>156</v>
      </c>
      <c r="D66" s="113" t="s">
        <v>283</v>
      </c>
      <c r="E66" s="143" t="s">
        <v>502</v>
      </c>
      <c r="F66" s="71" t="s">
        <v>163</v>
      </c>
      <c r="G66" s="140"/>
      <c r="H66" s="69">
        <f>+H67</f>
        <v>60</v>
      </c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</row>
    <row r="67" spans="1:245" s="106" customFormat="1" ht="21" customHeight="1">
      <c r="A67" s="151" t="s">
        <v>303</v>
      </c>
      <c r="B67" s="57" t="s">
        <v>0</v>
      </c>
      <c r="C67" s="88" t="s">
        <v>156</v>
      </c>
      <c r="D67" s="148" t="s">
        <v>283</v>
      </c>
      <c r="E67" s="118" t="s">
        <v>502</v>
      </c>
      <c r="F67" s="117" t="s">
        <v>302</v>
      </c>
      <c r="G67" s="180"/>
      <c r="H67" s="253">
        <f>+H68+H69</f>
        <v>60</v>
      </c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  <c r="IJ67" s="186"/>
      <c r="IK67" s="186"/>
    </row>
    <row r="68" spans="1:245" s="106" customFormat="1" ht="60" customHeight="1">
      <c r="A68" s="313" t="s">
        <v>192</v>
      </c>
      <c r="B68" s="57"/>
      <c r="C68" s="311" t="s">
        <v>156</v>
      </c>
      <c r="D68" s="310" t="s">
        <v>283</v>
      </c>
      <c r="E68" s="668" t="s">
        <v>503</v>
      </c>
      <c r="F68" s="669"/>
      <c r="G68" s="309" t="s">
        <v>159</v>
      </c>
      <c r="H68" s="253">
        <v>20</v>
      </c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  <c r="IJ68" s="186"/>
      <c r="IK68" s="186"/>
    </row>
    <row r="69" spans="1:245" s="106" customFormat="1" ht="26.25" customHeight="1">
      <c r="A69" s="580" t="s">
        <v>167</v>
      </c>
      <c r="B69" s="100" t="s">
        <v>0</v>
      </c>
      <c r="C69" s="57" t="s">
        <v>156</v>
      </c>
      <c r="D69" s="57" t="s">
        <v>283</v>
      </c>
      <c r="E69" s="118" t="s">
        <v>502</v>
      </c>
      <c r="F69" s="117" t="s">
        <v>302</v>
      </c>
      <c r="G69" s="57" t="s">
        <v>153</v>
      </c>
      <c r="H69" s="579">
        <v>40</v>
      </c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  <c r="IJ69" s="186"/>
      <c r="IK69" s="186"/>
    </row>
    <row r="70" spans="1:8" s="83" customFormat="1" ht="45.75" customHeight="1">
      <c r="A70" s="252" t="s">
        <v>301</v>
      </c>
      <c r="B70" s="88" t="s">
        <v>0</v>
      </c>
      <c r="C70" s="251" t="s">
        <v>156</v>
      </c>
      <c r="D70" s="250">
        <v>13</v>
      </c>
      <c r="E70" s="249" t="s">
        <v>300</v>
      </c>
      <c r="F70" s="248" t="s">
        <v>163</v>
      </c>
      <c r="G70" s="247"/>
      <c r="H70" s="220">
        <f>+H71+H88+H87</f>
        <v>2229.3</v>
      </c>
    </row>
    <row r="71" spans="1:8" s="83" customFormat="1" ht="26.25" customHeight="1">
      <c r="A71" s="109" t="s">
        <v>299</v>
      </c>
      <c r="B71" s="88" t="s">
        <v>0</v>
      </c>
      <c r="C71" s="246" t="s">
        <v>156</v>
      </c>
      <c r="D71" s="87">
        <v>13</v>
      </c>
      <c r="E71" s="245" t="s">
        <v>297</v>
      </c>
      <c r="F71" s="167" t="s">
        <v>163</v>
      </c>
      <c r="G71" s="244"/>
      <c r="H71" s="63">
        <v>720</v>
      </c>
    </row>
    <row r="72" spans="1:8" s="83" customFormat="1" ht="26.25" customHeight="1">
      <c r="A72" s="89" t="s">
        <v>298</v>
      </c>
      <c r="B72" s="88"/>
      <c r="C72" s="86" t="s">
        <v>156</v>
      </c>
      <c r="D72" s="87">
        <v>13</v>
      </c>
      <c r="E72" s="245" t="s">
        <v>297</v>
      </c>
      <c r="F72" s="167" t="s">
        <v>296</v>
      </c>
      <c r="G72" s="244"/>
      <c r="H72" s="63">
        <v>720</v>
      </c>
    </row>
    <row r="73" spans="1:8" s="83" customFormat="1" ht="27" customHeight="1">
      <c r="A73" s="189" t="s">
        <v>167</v>
      </c>
      <c r="B73" s="57" t="s">
        <v>0</v>
      </c>
      <c r="C73" s="243" t="s">
        <v>156</v>
      </c>
      <c r="D73" s="242">
        <v>13</v>
      </c>
      <c r="E73" s="241" t="s">
        <v>297</v>
      </c>
      <c r="F73" s="67" t="s">
        <v>296</v>
      </c>
      <c r="G73" s="240" t="s">
        <v>153</v>
      </c>
      <c r="H73" s="56" t="s">
        <v>622</v>
      </c>
    </row>
    <row r="74" spans="1:8" s="83" customFormat="1" ht="18.75" customHeight="1" hidden="1">
      <c r="A74" s="233" t="s">
        <v>286</v>
      </c>
      <c r="B74" s="100" t="s">
        <v>0</v>
      </c>
      <c r="C74" s="239" t="s">
        <v>156</v>
      </c>
      <c r="D74" s="238">
        <v>13</v>
      </c>
      <c r="E74" s="666" t="s">
        <v>287</v>
      </c>
      <c r="F74" s="667"/>
      <c r="G74" s="237" t="s">
        <v>194</v>
      </c>
      <c r="H74" s="95"/>
    </row>
    <row r="75" spans="1:8" s="83" customFormat="1" ht="18.75" customHeight="1" hidden="1">
      <c r="A75" s="91" t="s">
        <v>284</v>
      </c>
      <c r="B75" s="88" t="s">
        <v>0</v>
      </c>
      <c r="C75" s="223" t="s">
        <v>156</v>
      </c>
      <c r="D75" s="223" t="s">
        <v>283</v>
      </c>
      <c r="E75" s="72" t="s">
        <v>285</v>
      </c>
      <c r="F75" s="71" t="s">
        <v>163</v>
      </c>
      <c r="G75" s="222"/>
      <c r="H75" s="119"/>
    </row>
    <row r="76" spans="1:250" s="235" customFormat="1" ht="19.5" customHeight="1" hidden="1">
      <c r="A76" s="89" t="s">
        <v>295</v>
      </c>
      <c r="B76" s="88" t="s">
        <v>0</v>
      </c>
      <c r="C76" s="120" t="s">
        <v>156</v>
      </c>
      <c r="D76" s="120" t="s">
        <v>283</v>
      </c>
      <c r="E76" s="59" t="s">
        <v>280</v>
      </c>
      <c r="F76" s="167" t="s">
        <v>163</v>
      </c>
      <c r="G76" s="221"/>
      <c r="H76" s="5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36"/>
      <c r="FJ76" s="236"/>
      <c r="FK76" s="236"/>
      <c r="FL76" s="236"/>
      <c r="FM76" s="236"/>
      <c r="FN76" s="236"/>
      <c r="FO76" s="236"/>
      <c r="FP76" s="236"/>
      <c r="FQ76" s="236"/>
      <c r="FR76" s="236"/>
      <c r="FS76" s="236"/>
      <c r="FT76" s="236"/>
      <c r="FU76" s="236"/>
      <c r="FV76" s="236"/>
      <c r="FW76" s="236"/>
      <c r="FX76" s="236"/>
      <c r="FY76" s="236"/>
      <c r="FZ76" s="236"/>
      <c r="GA76" s="236"/>
      <c r="GB76" s="236"/>
      <c r="GC76" s="236"/>
      <c r="GD76" s="236"/>
      <c r="GE76" s="236"/>
      <c r="GF76" s="236"/>
      <c r="GG76" s="236"/>
      <c r="GH76" s="236"/>
      <c r="GI76" s="236"/>
      <c r="GJ76" s="236"/>
      <c r="GK76" s="236"/>
      <c r="GL76" s="236"/>
      <c r="GM76" s="236"/>
      <c r="GN76" s="236"/>
      <c r="GO76" s="236"/>
      <c r="GP76" s="236"/>
      <c r="GQ76" s="236"/>
      <c r="GR76" s="236"/>
      <c r="GS76" s="236"/>
      <c r="GT76" s="236"/>
      <c r="GU76" s="236"/>
      <c r="GV76" s="236"/>
      <c r="GW76" s="236"/>
      <c r="GX76" s="236"/>
      <c r="GY76" s="236"/>
      <c r="GZ76" s="236"/>
      <c r="HA76" s="236"/>
      <c r="HB76" s="236"/>
      <c r="HC76" s="236"/>
      <c r="HD76" s="236"/>
      <c r="HE76" s="236"/>
      <c r="HF76" s="236"/>
      <c r="HG76" s="236"/>
      <c r="HH76" s="236"/>
      <c r="HI76" s="236"/>
      <c r="HJ76" s="236"/>
      <c r="HK76" s="236"/>
      <c r="HL76" s="236"/>
      <c r="HM76" s="236"/>
      <c r="HN76" s="236"/>
      <c r="HO76" s="236"/>
      <c r="HP76" s="236"/>
      <c r="HQ76" s="236"/>
      <c r="HR76" s="236"/>
      <c r="HS76" s="236"/>
      <c r="HT76" s="236"/>
      <c r="HU76" s="236"/>
      <c r="HV76" s="236"/>
      <c r="HW76" s="236"/>
      <c r="HX76" s="236"/>
      <c r="HY76" s="236"/>
      <c r="HZ76" s="236"/>
      <c r="IA76" s="236"/>
      <c r="IB76" s="236"/>
      <c r="IC76" s="236"/>
      <c r="ID76" s="236"/>
      <c r="IE76" s="236"/>
      <c r="IF76" s="236"/>
      <c r="IG76" s="236"/>
      <c r="IH76" s="236"/>
      <c r="II76" s="236"/>
      <c r="IJ76" s="236"/>
      <c r="IK76" s="236"/>
      <c r="IL76" s="236"/>
      <c r="IM76" s="236"/>
      <c r="IN76" s="236"/>
      <c r="IO76" s="236"/>
      <c r="IP76" s="236"/>
    </row>
    <row r="77" spans="1:250" s="235" customFormat="1" ht="19.5" customHeight="1" hidden="1">
      <c r="A77" s="109" t="s">
        <v>192</v>
      </c>
      <c r="B77" s="57" t="s">
        <v>0</v>
      </c>
      <c r="C77" s="60" t="s">
        <v>156</v>
      </c>
      <c r="D77" s="60">
        <v>13</v>
      </c>
      <c r="E77" s="231" t="s">
        <v>280</v>
      </c>
      <c r="F77" s="230" t="s">
        <v>279</v>
      </c>
      <c r="G77" s="60"/>
      <c r="H77" s="5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36"/>
      <c r="FJ77" s="236"/>
      <c r="FK77" s="236"/>
      <c r="FL77" s="236"/>
      <c r="FM77" s="236"/>
      <c r="FN77" s="236"/>
      <c r="FO77" s="236"/>
      <c r="FP77" s="236"/>
      <c r="FQ77" s="236"/>
      <c r="FR77" s="236"/>
      <c r="FS77" s="236"/>
      <c r="FT77" s="236"/>
      <c r="FU77" s="236"/>
      <c r="FV77" s="236"/>
      <c r="FW77" s="236"/>
      <c r="FX77" s="236"/>
      <c r="FY77" s="236"/>
      <c r="FZ77" s="236"/>
      <c r="GA77" s="236"/>
      <c r="GB77" s="236"/>
      <c r="GC77" s="236"/>
      <c r="GD77" s="236"/>
      <c r="GE77" s="236"/>
      <c r="GF77" s="236"/>
      <c r="GG77" s="236"/>
      <c r="GH77" s="236"/>
      <c r="GI77" s="236"/>
      <c r="GJ77" s="236"/>
      <c r="GK77" s="236"/>
      <c r="GL77" s="236"/>
      <c r="GM77" s="236"/>
      <c r="GN77" s="236"/>
      <c r="GO77" s="236"/>
      <c r="GP77" s="236"/>
      <c r="GQ77" s="236"/>
      <c r="GR77" s="236"/>
      <c r="GS77" s="236"/>
      <c r="GT77" s="236"/>
      <c r="GU77" s="236"/>
      <c r="GV77" s="236"/>
      <c r="GW77" s="236"/>
      <c r="GX77" s="236"/>
      <c r="GY77" s="236"/>
      <c r="GZ77" s="236"/>
      <c r="HA77" s="236"/>
      <c r="HB77" s="236"/>
      <c r="HC77" s="236"/>
      <c r="HD77" s="236"/>
      <c r="HE77" s="236"/>
      <c r="HF77" s="236"/>
      <c r="HG77" s="236"/>
      <c r="HH77" s="236"/>
      <c r="HI77" s="236"/>
      <c r="HJ77" s="236"/>
      <c r="HK77" s="236"/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  <c r="IO77" s="236"/>
      <c r="IP77" s="236"/>
    </row>
    <row r="78" spans="1:250" s="235" customFormat="1" ht="56.25" customHeight="1" hidden="1">
      <c r="A78" s="74" t="s">
        <v>167</v>
      </c>
      <c r="B78" s="57" t="s">
        <v>0</v>
      </c>
      <c r="C78" s="60" t="s">
        <v>156</v>
      </c>
      <c r="D78" s="60">
        <v>13</v>
      </c>
      <c r="E78" s="231" t="s">
        <v>280</v>
      </c>
      <c r="F78" s="230" t="s">
        <v>279</v>
      </c>
      <c r="G78" s="60" t="s">
        <v>153</v>
      </c>
      <c r="H78" s="5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  <c r="EI78" s="236"/>
      <c r="EJ78" s="236"/>
      <c r="EK78" s="236"/>
      <c r="EL78" s="236"/>
      <c r="EM78" s="236"/>
      <c r="EN78" s="236"/>
      <c r="EO78" s="236"/>
      <c r="EP78" s="236"/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6"/>
      <c r="FY78" s="236"/>
      <c r="FZ78" s="236"/>
      <c r="GA78" s="236"/>
      <c r="GB78" s="236"/>
      <c r="GC78" s="236"/>
      <c r="GD78" s="236"/>
      <c r="GE78" s="236"/>
      <c r="GF78" s="236"/>
      <c r="GG78" s="236"/>
      <c r="GH78" s="236"/>
      <c r="GI78" s="236"/>
      <c r="GJ78" s="236"/>
      <c r="GK78" s="236"/>
      <c r="GL78" s="236"/>
      <c r="GM78" s="236"/>
      <c r="GN78" s="236"/>
      <c r="GO78" s="236"/>
      <c r="GP78" s="236"/>
      <c r="GQ78" s="236"/>
      <c r="GR78" s="236"/>
      <c r="GS78" s="236"/>
      <c r="GT78" s="236"/>
      <c r="GU78" s="236"/>
      <c r="GV78" s="236"/>
      <c r="GW78" s="236"/>
      <c r="GX78" s="236"/>
      <c r="GY78" s="236"/>
      <c r="GZ78" s="236"/>
      <c r="HA78" s="236"/>
      <c r="HB78" s="236"/>
      <c r="HC78" s="236"/>
      <c r="HD78" s="236"/>
      <c r="HE78" s="236"/>
      <c r="HF78" s="236"/>
      <c r="HG78" s="236"/>
      <c r="HH78" s="236"/>
      <c r="HI78" s="236"/>
      <c r="HJ78" s="236"/>
      <c r="HK78" s="236"/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  <c r="IO78" s="236"/>
      <c r="IP78" s="236"/>
    </row>
    <row r="79" spans="1:250" s="235" customFormat="1" ht="19.5" customHeight="1" hidden="1">
      <c r="A79" s="89" t="s">
        <v>195</v>
      </c>
      <c r="B79" s="57" t="s">
        <v>0</v>
      </c>
      <c r="C79" s="60" t="s">
        <v>156</v>
      </c>
      <c r="D79" s="232" t="s">
        <v>283</v>
      </c>
      <c r="E79" s="231" t="s">
        <v>292</v>
      </c>
      <c r="F79" s="230" t="s">
        <v>163</v>
      </c>
      <c r="G79" s="229"/>
      <c r="H79" s="5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6"/>
      <c r="FR79" s="236"/>
      <c r="FS79" s="236"/>
      <c r="FT79" s="236"/>
      <c r="FU79" s="236"/>
      <c r="FV79" s="236"/>
      <c r="FW79" s="236"/>
      <c r="FX79" s="236"/>
      <c r="FY79" s="236"/>
      <c r="FZ79" s="236"/>
      <c r="GA79" s="236"/>
      <c r="GB79" s="236"/>
      <c r="GC79" s="236"/>
      <c r="GD79" s="236"/>
      <c r="GE79" s="236"/>
      <c r="GF79" s="236"/>
      <c r="GG79" s="236"/>
      <c r="GH79" s="236"/>
      <c r="GI79" s="236"/>
      <c r="GJ79" s="236"/>
      <c r="GK79" s="236"/>
      <c r="GL79" s="236"/>
      <c r="GM79" s="236"/>
      <c r="GN79" s="236"/>
      <c r="GO79" s="236"/>
      <c r="GP79" s="236"/>
      <c r="GQ79" s="236"/>
      <c r="GR79" s="236"/>
      <c r="GS79" s="236"/>
      <c r="GT79" s="236"/>
      <c r="GU79" s="236"/>
      <c r="GV79" s="236"/>
      <c r="GW79" s="236"/>
      <c r="GX79" s="236"/>
      <c r="GY79" s="236"/>
      <c r="GZ79" s="236"/>
      <c r="HA79" s="236"/>
      <c r="HB79" s="236"/>
      <c r="HC79" s="236"/>
      <c r="HD79" s="236"/>
      <c r="HE79" s="236"/>
      <c r="HF79" s="236"/>
      <c r="HG79" s="236"/>
      <c r="HH79" s="236"/>
      <c r="HI79" s="236"/>
      <c r="HJ79" s="236"/>
      <c r="HK79" s="236"/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  <c r="IO79" s="236"/>
      <c r="IP79" s="236"/>
    </row>
    <row r="80" spans="1:8" s="83" customFormat="1" ht="18.75" customHeight="1" hidden="1">
      <c r="A80" s="162" t="s">
        <v>294</v>
      </c>
      <c r="B80" s="104" t="s">
        <v>0</v>
      </c>
      <c r="C80" s="60" t="s">
        <v>156</v>
      </c>
      <c r="D80" s="232" t="s">
        <v>283</v>
      </c>
      <c r="E80" s="231" t="s">
        <v>292</v>
      </c>
      <c r="F80" s="230" t="s">
        <v>291</v>
      </c>
      <c r="G80" s="229"/>
      <c r="H80" s="234"/>
    </row>
    <row r="81" spans="1:8" s="83" customFormat="1" ht="18.75" customHeight="1" hidden="1">
      <c r="A81" s="162" t="s">
        <v>293</v>
      </c>
      <c r="B81" s="73" t="s">
        <v>0</v>
      </c>
      <c r="C81" s="60" t="s">
        <v>156</v>
      </c>
      <c r="D81" s="232" t="s">
        <v>283</v>
      </c>
      <c r="E81" s="231" t="s">
        <v>292</v>
      </c>
      <c r="F81" s="230" t="s">
        <v>291</v>
      </c>
      <c r="G81" s="229" t="s">
        <v>159</v>
      </c>
      <c r="H81" s="101"/>
    </row>
    <row r="82" spans="1:8" s="186" customFormat="1" ht="18.75" customHeight="1" hidden="1">
      <c r="A82" s="233" t="s">
        <v>286</v>
      </c>
      <c r="B82" s="100" t="s">
        <v>0</v>
      </c>
      <c r="C82" s="60" t="s">
        <v>156</v>
      </c>
      <c r="D82" s="232" t="s">
        <v>283</v>
      </c>
      <c r="E82" s="231" t="s">
        <v>292</v>
      </c>
      <c r="F82" s="230" t="s">
        <v>291</v>
      </c>
      <c r="G82" s="229" t="s">
        <v>153</v>
      </c>
      <c r="H82" s="95"/>
    </row>
    <row r="83" spans="1:8" s="83" customFormat="1" ht="18.75" customHeight="1" hidden="1">
      <c r="A83" s="91" t="s">
        <v>284</v>
      </c>
      <c r="B83" s="88" t="s">
        <v>0</v>
      </c>
      <c r="C83" s="120" t="s">
        <v>215</v>
      </c>
      <c r="D83" s="120" t="s">
        <v>185</v>
      </c>
      <c r="E83" s="59" t="s">
        <v>289</v>
      </c>
      <c r="F83" s="167" t="s">
        <v>178</v>
      </c>
      <c r="G83" s="120"/>
      <c r="H83" s="119"/>
    </row>
    <row r="84" spans="1:8" s="83" customFormat="1" ht="18.75" customHeight="1" hidden="1">
      <c r="A84" s="91" t="s">
        <v>290</v>
      </c>
      <c r="B84" s="88" t="s">
        <v>0</v>
      </c>
      <c r="C84" s="228" t="s">
        <v>215</v>
      </c>
      <c r="D84" s="228" t="s">
        <v>185</v>
      </c>
      <c r="E84" s="59" t="s">
        <v>289</v>
      </c>
      <c r="F84" s="167" t="s">
        <v>288</v>
      </c>
      <c r="G84" s="228"/>
      <c r="H84" s="227"/>
    </row>
    <row r="85" spans="1:8" s="83" customFormat="1" ht="39.75" customHeight="1" hidden="1">
      <c r="A85" s="109" t="s">
        <v>192</v>
      </c>
      <c r="B85" s="57" t="s">
        <v>0</v>
      </c>
      <c r="C85" s="57" t="s">
        <v>215</v>
      </c>
      <c r="D85" s="57" t="s">
        <v>185</v>
      </c>
      <c r="E85" s="59" t="s">
        <v>289</v>
      </c>
      <c r="F85" s="167" t="s">
        <v>288</v>
      </c>
      <c r="G85" s="57" t="s">
        <v>159</v>
      </c>
      <c r="H85" s="56"/>
    </row>
    <row r="86" spans="1:8" s="83" customFormat="1" ht="23.25" customHeight="1" hidden="1">
      <c r="A86" s="89" t="s">
        <v>167</v>
      </c>
      <c r="B86" s="57" t="s">
        <v>0</v>
      </c>
      <c r="C86" s="57" t="s">
        <v>215</v>
      </c>
      <c r="D86" s="57" t="s">
        <v>185</v>
      </c>
      <c r="E86" s="59" t="s">
        <v>289</v>
      </c>
      <c r="F86" s="167" t="s">
        <v>288</v>
      </c>
      <c r="G86" s="57" t="s">
        <v>153</v>
      </c>
      <c r="H86" s="56"/>
    </row>
    <row r="87" spans="1:8" s="83" customFormat="1" ht="23.25" customHeight="1">
      <c r="A87" s="89" t="s">
        <v>176</v>
      </c>
      <c r="B87" s="57" t="s">
        <v>0</v>
      </c>
      <c r="C87" s="243" t="s">
        <v>156</v>
      </c>
      <c r="D87" s="242">
        <v>13</v>
      </c>
      <c r="E87" s="241" t="s">
        <v>297</v>
      </c>
      <c r="F87" s="67" t="s">
        <v>296</v>
      </c>
      <c r="G87" s="240" t="s">
        <v>173</v>
      </c>
      <c r="H87" s="300">
        <v>22</v>
      </c>
    </row>
    <row r="88" spans="1:8" s="217" customFormat="1" ht="24" customHeight="1">
      <c r="A88" s="89" t="s">
        <v>195</v>
      </c>
      <c r="B88" s="104" t="s">
        <v>0</v>
      </c>
      <c r="C88" s="226" t="s">
        <v>156</v>
      </c>
      <c r="D88" s="225">
        <v>13</v>
      </c>
      <c r="E88" s="661" t="s">
        <v>287</v>
      </c>
      <c r="F88" s="662"/>
      <c r="G88" s="224" t="s">
        <v>194</v>
      </c>
      <c r="H88" s="614">
        <v>1487.3</v>
      </c>
    </row>
    <row r="89" spans="1:8" s="217" customFormat="1" ht="23.25" customHeight="1">
      <c r="A89" s="114" t="s">
        <v>286</v>
      </c>
      <c r="B89" s="73" t="s">
        <v>0</v>
      </c>
      <c r="C89" s="223" t="s">
        <v>156</v>
      </c>
      <c r="D89" s="223" t="s">
        <v>283</v>
      </c>
      <c r="E89" s="72" t="s">
        <v>285</v>
      </c>
      <c r="F89" s="71" t="s">
        <v>163</v>
      </c>
      <c r="G89" s="222"/>
      <c r="H89" s="220">
        <f>+H90</f>
        <v>3390</v>
      </c>
    </row>
    <row r="90" spans="1:8" s="219" customFormat="1" ht="21" customHeight="1">
      <c r="A90" s="109" t="s">
        <v>284</v>
      </c>
      <c r="B90" s="100" t="s">
        <v>0</v>
      </c>
      <c r="C90" s="120" t="s">
        <v>156</v>
      </c>
      <c r="D90" s="120" t="s">
        <v>283</v>
      </c>
      <c r="E90" s="59" t="s">
        <v>280</v>
      </c>
      <c r="F90" s="167" t="s">
        <v>163</v>
      </c>
      <c r="G90" s="221"/>
      <c r="H90" s="510">
        <f>+H91+H95</f>
        <v>3390</v>
      </c>
    </row>
    <row r="91" spans="1:8" s="217" customFormat="1" ht="44.25" customHeight="1">
      <c r="A91" s="116" t="s">
        <v>295</v>
      </c>
      <c r="B91" s="88" t="s">
        <v>0</v>
      </c>
      <c r="C91" s="73" t="s">
        <v>156</v>
      </c>
      <c r="D91" s="73">
        <v>13</v>
      </c>
      <c r="E91" s="143" t="s">
        <v>280</v>
      </c>
      <c r="F91" s="276" t="s">
        <v>282</v>
      </c>
      <c r="G91" s="218"/>
      <c r="H91" s="92" t="s">
        <v>561</v>
      </c>
    </row>
    <row r="92" spans="1:8" s="83" customFormat="1" ht="56.25">
      <c r="A92" s="109" t="s">
        <v>192</v>
      </c>
      <c r="B92" s="88" t="s">
        <v>0</v>
      </c>
      <c r="C92" s="57" t="s">
        <v>156</v>
      </c>
      <c r="D92" s="57">
        <v>13</v>
      </c>
      <c r="E92" s="192" t="s">
        <v>280</v>
      </c>
      <c r="F92" s="135" t="s">
        <v>282</v>
      </c>
      <c r="G92" s="57" t="s">
        <v>159</v>
      </c>
      <c r="H92" s="56" t="s">
        <v>562</v>
      </c>
    </row>
    <row r="93" spans="1:8" s="83" customFormat="1" ht="18.75">
      <c r="A93" s="74" t="s">
        <v>167</v>
      </c>
      <c r="B93" s="57" t="s">
        <v>0</v>
      </c>
      <c r="C93" s="57" t="s">
        <v>156</v>
      </c>
      <c r="D93" s="57">
        <v>13</v>
      </c>
      <c r="E93" s="192" t="s">
        <v>280</v>
      </c>
      <c r="F93" s="135" t="s">
        <v>282</v>
      </c>
      <c r="G93" s="57" t="s">
        <v>153</v>
      </c>
      <c r="H93" s="56" t="s">
        <v>563</v>
      </c>
    </row>
    <row r="94" spans="1:8" s="83" customFormat="1" ht="24.75" customHeight="1">
      <c r="A94" s="74" t="s">
        <v>195</v>
      </c>
      <c r="B94" s="88" t="s">
        <v>0</v>
      </c>
      <c r="C94" s="57" t="s">
        <v>156</v>
      </c>
      <c r="D94" s="57">
        <v>13</v>
      </c>
      <c r="E94" s="192" t="s">
        <v>280</v>
      </c>
      <c r="F94" s="135" t="s">
        <v>282</v>
      </c>
      <c r="G94" s="57" t="s">
        <v>194</v>
      </c>
      <c r="H94" s="56" t="s">
        <v>465</v>
      </c>
    </row>
    <row r="95" spans="1:8" s="83" customFormat="1" ht="20.25" customHeight="1">
      <c r="A95" s="137" t="s">
        <v>281</v>
      </c>
      <c r="B95" s="88" t="s">
        <v>0</v>
      </c>
      <c r="C95" s="73" t="s">
        <v>156</v>
      </c>
      <c r="D95" s="73">
        <v>13</v>
      </c>
      <c r="E95" s="216" t="s">
        <v>280</v>
      </c>
      <c r="F95" s="215" t="s">
        <v>279</v>
      </c>
      <c r="G95" s="73"/>
      <c r="H95" s="92" t="s">
        <v>463</v>
      </c>
    </row>
    <row r="96" spans="1:8" s="83" customFormat="1" ht="20.25" customHeight="1">
      <c r="A96" s="189" t="s">
        <v>167</v>
      </c>
      <c r="B96" s="88" t="s">
        <v>0</v>
      </c>
      <c r="C96" s="57" t="s">
        <v>156</v>
      </c>
      <c r="D96" s="57">
        <v>13</v>
      </c>
      <c r="E96" s="192" t="s">
        <v>280</v>
      </c>
      <c r="F96" s="135" t="s">
        <v>279</v>
      </c>
      <c r="G96" s="57" t="s">
        <v>153</v>
      </c>
      <c r="H96" s="56" t="s">
        <v>463</v>
      </c>
    </row>
    <row r="97" spans="1:8" s="83" customFormat="1" ht="38.25" customHeight="1">
      <c r="A97" s="571" t="s">
        <v>337</v>
      </c>
      <c r="B97" s="88"/>
      <c r="C97" s="319" t="s">
        <v>156</v>
      </c>
      <c r="D97" s="436" t="s">
        <v>283</v>
      </c>
      <c r="E97" s="563" t="s">
        <v>292</v>
      </c>
      <c r="F97" s="564" t="s">
        <v>163</v>
      </c>
      <c r="G97" s="73"/>
      <c r="H97" s="92" t="s">
        <v>608</v>
      </c>
    </row>
    <row r="98" spans="1:8" s="83" customFormat="1" ht="39" customHeight="1">
      <c r="A98" s="479" t="s">
        <v>539</v>
      </c>
      <c r="B98" s="88"/>
      <c r="C98" s="573" t="s">
        <v>156</v>
      </c>
      <c r="D98" s="574" t="s">
        <v>283</v>
      </c>
      <c r="E98" s="572" t="s">
        <v>292</v>
      </c>
      <c r="F98" s="471" t="s">
        <v>538</v>
      </c>
      <c r="G98" s="573"/>
      <c r="H98" s="56" t="s">
        <v>608</v>
      </c>
    </row>
    <row r="99" spans="1:8" s="83" customFormat="1" ht="20.25" customHeight="1">
      <c r="A99" s="502" t="s">
        <v>323</v>
      </c>
      <c r="B99" s="88"/>
      <c r="C99" s="573" t="s">
        <v>156</v>
      </c>
      <c r="D99" s="574" t="s">
        <v>283</v>
      </c>
      <c r="E99" s="572" t="s">
        <v>292</v>
      </c>
      <c r="F99" s="471" t="s">
        <v>538</v>
      </c>
      <c r="G99" s="573" t="s">
        <v>319</v>
      </c>
      <c r="H99" s="56" t="s">
        <v>608</v>
      </c>
    </row>
    <row r="100" spans="1:8" s="186" customFormat="1" ht="42" customHeight="1">
      <c r="A100" s="158" t="s">
        <v>278</v>
      </c>
      <c r="B100" s="73" t="s">
        <v>0</v>
      </c>
      <c r="C100" s="211" t="s">
        <v>185</v>
      </c>
      <c r="D100" s="211"/>
      <c r="E100" s="214"/>
      <c r="F100" s="213"/>
      <c r="G100" s="211"/>
      <c r="H100" s="212">
        <f>H102+H107+H110</f>
        <v>300</v>
      </c>
    </row>
    <row r="101" spans="1:8" s="186" customFormat="1" ht="99" customHeight="1">
      <c r="A101" s="116" t="s">
        <v>470</v>
      </c>
      <c r="B101" s="88" t="s">
        <v>0</v>
      </c>
      <c r="C101" s="73" t="s">
        <v>185</v>
      </c>
      <c r="D101" s="73" t="s">
        <v>247</v>
      </c>
      <c r="E101" s="72" t="s">
        <v>276</v>
      </c>
      <c r="F101" s="71" t="s">
        <v>163</v>
      </c>
      <c r="G101" s="211"/>
      <c r="H101" s="212">
        <f>H102</f>
        <v>120</v>
      </c>
    </row>
    <row r="102" spans="1:8" s="186" customFormat="1" ht="63" customHeight="1">
      <c r="A102" s="201" t="s">
        <v>274</v>
      </c>
      <c r="B102" s="161" t="s">
        <v>0</v>
      </c>
      <c r="C102" s="509" t="s">
        <v>185</v>
      </c>
      <c r="D102" s="73" t="s">
        <v>247</v>
      </c>
      <c r="E102" s="156" t="s">
        <v>504</v>
      </c>
      <c r="F102" s="155" t="s">
        <v>163</v>
      </c>
      <c r="G102" s="73"/>
      <c r="H102" s="212">
        <f>H103</f>
        <v>120</v>
      </c>
    </row>
    <row r="103" spans="1:8" s="186" customFormat="1" ht="57" customHeight="1">
      <c r="A103" s="163" t="s">
        <v>273</v>
      </c>
      <c r="B103" s="161" t="s">
        <v>0</v>
      </c>
      <c r="C103" s="209" t="s">
        <v>185</v>
      </c>
      <c r="D103" s="57" t="s">
        <v>247</v>
      </c>
      <c r="E103" s="663" t="s">
        <v>505</v>
      </c>
      <c r="F103" s="664"/>
      <c r="G103" s="57"/>
      <c r="H103" s="508">
        <f>H104</f>
        <v>120</v>
      </c>
    </row>
    <row r="104" spans="1:8" s="186" customFormat="1" ht="27.75" customHeight="1">
      <c r="A104" s="89" t="s">
        <v>167</v>
      </c>
      <c r="B104" s="161" t="s">
        <v>0</v>
      </c>
      <c r="C104" s="209" t="s">
        <v>185</v>
      </c>
      <c r="D104" s="57" t="s">
        <v>247</v>
      </c>
      <c r="E104" s="654" t="s">
        <v>505</v>
      </c>
      <c r="F104" s="655"/>
      <c r="G104" s="57" t="s">
        <v>153</v>
      </c>
      <c r="H104" s="508">
        <v>120</v>
      </c>
    </row>
    <row r="105" spans="1:8" s="186" customFormat="1" ht="18.75">
      <c r="A105" s="507" t="s">
        <v>277</v>
      </c>
      <c r="B105" s="100" t="s">
        <v>0</v>
      </c>
      <c r="C105" s="211" t="s">
        <v>185</v>
      </c>
      <c r="D105" s="211" t="s">
        <v>186</v>
      </c>
      <c r="E105" s="207"/>
      <c r="F105" s="206"/>
      <c r="G105" s="70"/>
      <c r="H105" s="69">
        <f>H106</f>
        <v>30</v>
      </c>
    </row>
    <row r="106" spans="1:8" s="83" customFormat="1" ht="101.25" customHeight="1">
      <c r="A106" s="116" t="s">
        <v>470</v>
      </c>
      <c r="B106" s="88" t="s">
        <v>0</v>
      </c>
      <c r="C106" s="57" t="s">
        <v>185</v>
      </c>
      <c r="D106" s="57" t="s">
        <v>186</v>
      </c>
      <c r="E106" s="59" t="s">
        <v>276</v>
      </c>
      <c r="F106" s="167" t="s">
        <v>163</v>
      </c>
      <c r="G106" s="57"/>
      <c r="H106" s="110">
        <f>H107</f>
        <v>30</v>
      </c>
    </row>
    <row r="107" spans="1:8" s="83" customFormat="1" ht="39" customHeight="1">
      <c r="A107" s="589" t="s">
        <v>373</v>
      </c>
      <c r="B107" s="57"/>
      <c r="C107" s="73" t="s">
        <v>185</v>
      </c>
      <c r="D107" s="73" t="s">
        <v>186</v>
      </c>
      <c r="E107" s="72" t="s">
        <v>506</v>
      </c>
      <c r="F107" s="71" t="s">
        <v>163</v>
      </c>
      <c r="G107" s="73"/>
      <c r="H107" s="110">
        <v>30</v>
      </c>
    </row>
    <row r="108" spans="1:8" s="83" customFormat="1" ht="36" customHeight="1">
      <c r="A108" s="591" t="s">
        <v>462</v>
      </c>
      <c r="B108" s="180" t="s">
        <v>0</v>
      </c>
      <c r="C108" s="209" t="s">
        <v>185</v>
      </c>
      <c r="D108" s="209" t="s">
        <v>186</v>
      </c>
      <c r="E108" s="59" t="s">
        <v>506</v>
      </c>
      <c r="F108" s="167" t="s">
        <v>275</v>
      </c>
      <c r="G108" s="57"/>
      <c r="H108" s="63">
        <v>30</v>
      </c>
    </row>
    <row r="109" spans="1:8" s="83" customFormat="1" ht="24" customHeight="1">
      <c r="A109" s="590" t="s">
        <v>167</v>
      </c>
      <c r="B109" s="190" t="s">
        <v>0</v>
      </c>
      <c r="C109" s="209" t="s">
        <v>185</v>
      </c>
      <c r="D109" s="209" t="s">
        <v>186</v>
      </c>
      <c r="E109" s="59" t="s">
        <v>506</v>
      </c>
      <c r="F109" s="167" t="s">
        <v>275</v>
      </c>
      <c r="G109" s="57" t="s">
        <v>153</v>
      </c>
      <c r="H109" s="56" t="s">
        <v>450</v>
      </c>
    </row>
    <row r="110" spans="1:8" s="83" customFormat="1" ht="23.25" customHeight="1">
      <c r="A110" s="66" t="s">
        <v>272</v>
      </c>
      <c r="B110" s="161" t="s">
        <v>0</v>
      </c>
      <c r="C110" s="70" t="s">
        <v>185</v>
      </c>
      <c r="D110" s="70">
        <v>14</v>
      </c>
      <c r="E110" s="207"/>
      <c r="F110" s="206"/>
      <c r="G110" s="102"/>
      <c r="H110" s="506" t="str">
        <f>+H111</f>
        <v>150,0</v>
      </c>
    </row>
    <row r="111" spans="1:8" s="83" customFormat="1" ht="79.5" customHeight="1">
      <c r="A111" s="62" t="s">
        <v>471</v>
      </c>
      <c r="B111" s="161" t="s">
        <v>0</v>
      </c>
      <c r="C111" s="70" t="s">
        <v>185</v>
      </c>
      <c r="D111" s="70">
        <v>14</v>
      </c>
      <c r="E111" s="72" t="s">
        <v>271</v>
      </c>
      <c r="F111" s="71" t="s">
        <v>163</v>
      </c>
      <c r="G111" s="102"/>
      <c r="H111" s="506" t="str">
        <f>H114</f>
        <v>150,0</v>
      </c>
    </row>
    <row r="112" spans="1:8" s="83" customFormat="1" ht="37.5">
      <c r="A112" s="608" t="s">
        <v>270</v>
      </c>
      <c r="B112" s="190" t="s">
        <v>0</v>
      </c>
      <c r="C112" s="70" t="s">
        <v>185</v>
      </c>
      <c r="D112" s="70" t="s">
        <v>269</v>
      </c>
      <c r="E112" s="72" t="s">
        <v>519</v>
      </c>
      <c r="F112" s="71" t="s">
        <v>163</v>
      </c>
      <c r="G112" s="102"/>
      <c r="H112" s="69">
        <v>150</v>
      </c>
    </row>
    <row r="113" spans="1:8" s="83" customFormat="1" ht="37.5">
      <c r="A113" s="109" t="s">
        <v>268</v>
      </c>
      <c r="B113" s="161" t="s">
        <v>0</v>
      </c>
      <c r="C113" s="57" t="s">
        <v>185</v>
      </c>
      <c r="D113" s="57">
        <v>14</v>
      </c>
      <c r="E113" s="59" t="s">
        <v>519</v>
      </c>
      <c r="F113" s="167" t="s">
        <v>267</v>
      </c>
      <c r="G113" s="57"/>
      <c r="H113" s="63">
        <v>150</v>
      </c>
    </row>
    <row r="114" spans="1:8" s="83" customFormat="1" ht="18.75">
      <c r="A114" s="89" t="s">
        <v>167</v>
      </c>
      <c r="B114" s="73" t="s">
        <v>0</v>
      </c>
      <c r="C114" s="57" t="s">
        <v>185</v>
      </c>
      <c r="D114" s="57">
        <v>14</v>
      </c>
      <c r="E114" s="68" t="s">
        <v>519</v>
      </c>
      <c r="F114" s="67" t="s">
        <v>267</v>
      </c>
      <c r="G114" s="57" t="s">
        <v>153</v>
      </c>
      <c r="H114" s="56" t="s">
        <v>466</v>
      </c>
    </row>
    <row r="115" spans="1:8" s="83" customFormat="1" ht="26.25" customHeight="1">
      <c r="A115" s="66" t="s">
        <v>266</v>
      </c>
      <c r="B115" s="73" t="s">
        <v>0</v>
      </c>
      <c r="C115" s="70" t="s">
        <v>227</v>
      </c>
      <c r="D115" s="76"/>
      <c r="E115" s="76"/>
      <c r="F115" s="75"/>
      <c r="G115" s="155"/>
      <c r="H115" s="136">
        <f>H116+H138</f>
        <v>4675</v>
      </c>
    </row>
    <row r="116" spans="1:8" s="83" customFormat="1" ht="18.75">
      <c r="A116" s="201" t="s">
        <v>265</v>
      </c>
      <c r="B116" s="57" t="s">
        <v>0</v>
      </c>
      <c r="C116" s="70" t="s">
        <v>227</v>
      </c>
      <c r="D116" s="156" t="s">
        <v>247</v>
      </c>
      <c r="E116" s="156"/>
      <c r="F116" s="155"/>
      <c r="G116" s="155"/>
      <c r="H116" s="136">
        <f>H117</f>
        <v>4000</v>
      </c>
    </row>
    <row r="117" spans="1:8" s="83" customFormat="1" ht="84" customHeight="1">
      <c r="A117" s="62" t="s">
        <v>546</v>
      </c>
      <c r="B117" s="302" t="s">
        <v>0</v>
      </c>
      <c r="C117" s="70" t="s">
        <v>227</v>
      </c>
      <c r="D117" s="156" t="s">
        <v>247</v>
      </c>
      <c r="E117" s="156" t="s">
        <v>421</v>
      </c>
      <c r="F117" s="155" t="s">
        <v>163</v>
      </c>
      <c r="G117" s="155"/>
      <c r="H117" s="136">
        <f>H124+H127+H121</f>
        <v>4000</v>
      </c>
    </row>
    <row r="118" spans="1:8" s="83" customFormat="1" ht="38.25" customHeight="1">
      <c r="A118" s="201" t="s">
        <v>264</v>
      </c>
      <c r="B118" s="302" t="s">
        <v>0</v>
      </c>
      <c r="C118" s="70" t="s">
        <v>227</v>
      </c>
      <c r="D118" s="156" t="s">
        <v>247</v>
      </c>
      <c r="E118" s="156" t="s">
        <v>560</v>
      </c>
      <c r="F118" s="155" t="s">
        <v>163</v>
      </c>
      <c r="G118" s="155"/>
      <c r="H118" s="299">
        <v>300</v>
      </c>
    </row>
    <row r="119" spans="1:8" s="83" customFormat="1" ht="43.5" customHeight="1">
      <c r="A119" s="170" t="s">
        <v>263</v>
      </c>
      <c r="B119" s="301" t="s">
        <v>0</v>
      </c>
      <c r="C119" s="120" t="s">
        <v>227</v>
      </c>
      <c r="D119" s="208" t="s">
        <v>247</v>
      </c>
      <c r="E119" s="208" t="s">
        <v>560</v>
      </c>
      <c r="F119" s="166" t="s">
        <v>259</v>
      </c>
      <c r="G119" s="166"/>
      <c r="H119" s="200">
        <f>H121</f>
        <v>300</v>
      </c>
    </row>
    <row r="120" spans="1:8" s="83" customFormat="1" ht="25.5" customHeight="1">
      <c r="A120" s="89" t="s">
        <v>262</v>
      </c>
      <c r="B120" s="301" t="s">
        <v>0</v>
      </c>
      <c r="C120" s="120" t="s">
        <v>227</v>
      </c>
      <c r="D120" s="208" t="s">
        <v>247</v>
      </c>
      <c r="E120" s="208" t="s">
        <v>560</v>
      </c>
      <c r="F120" s="166" t="s">
        <v>259</v>
      </c>
      <c r="G120" s="166" t="s">
        <v>219</v>
      </c>
      <c r="H120" s="200">
        <v>300</v>
      </c>
    </row>
    <row r="121" spans="1:8" s="83" customFormat="1" ht="39.75" customHeight="1">
      <c r="A121" s="203" t="s">
        <v>261</v>
      </c>
      <c r="B121" s="301" t="s">
        <v>0</v>
      </c>
      <c r="C121" s="120" t="s">
        <v>227</v>
      </c>
      <c r="D121" s="208" t="s">
        <v>247</v>
      </c>
      <c r="E121" s="208" t="s">
        <v>560</v>
      </c>
      <c r="F121" s="166" t="s">
        <v>259</v>
      </c>
      <c r="G121" s="166" t="s">
        <v>219</v>
      </c>
      <c r="H121" s="200">
        <v>300</v>
      </c>
    </row>
    <row r="122" spans="1:8" s="83" customFormat="1" ht="37.5">
      <c r="A122" s="201" t="s">
        <v>257</v>
      </c>
      <c r="B122" s="302" t="s">
        <v>0</v>
      </c>
      <c r="C122" s="70" t="s">
        <v>227</v>
      </c>
      <c r="D122" s="156" t="s">
        <v>247</v>
      </c>
      <c r="E122" s="156" t="s">
        <v>422</v>
      </c>
      <c r="F122" s="155" t="s">
        <v>163</v>
      </c>
      <c r="G122" s="155"/>
      <c r="H122" s="545">
        <f>H123</f>
        <v>3100</v>
      </c>
    </row>
    <row r="123" spans="1:8" s="83" customFormat="1" ht="37.5">
      <c r="A123" s="163" t="s">
        <v>256</v>
      </c>
      <c r="B123" s="302" t="s">
        <v>0</v>
      </c>
      <c r="C123" s="120" t="s">
        <v>227</v>
      </c>
      <c r="D123" s="208" t="s">
        <v>247</v>
      </c>
      <c r="E123" s="208" t="s">
        <v>422</v>
      </c>
      <c r="F123" s="166" t="s">
        <v>254</v>
      </c>
      <c r="G123" s="166"/>
      <c r="H123" s="200">
        <f>H124</f>
        <v>3100</v>
      </c>
    </row>
    <row r="124" spans="1:8" s="83" customFormat="1" ht="21" customHeight="1">
      <c r="A124" s="89" t="s">
        <v>167</v>
      </c>
      <c r="B124" s="302" t="s">
        <v>0</v>
      </c>
      <c r="C124" s="120" t="s">
        <v>227</v>
      </c>
      <c r="D124" s="208" t="s">
        <v>247</v>
      </c>
      <c r="E124" s="208" t="s">
        <v>422</v>
      </c>
      <c r="F124" s="166" t="s">
        <v>254</v>
      </c>
      <c r="G124" s="166" t="s">
        <v>153</v>
      </c>
      <c r="H124" s="197">
        <v>3100</v>
      </c>
    </row>
    <row r="125" spans="1:8" s="83" customFormat="1" ht="55.5" customHeight="1">
      <c r="A125" s="546" t="s">
        <v>250</v>
      </c>
      <c r="B125" s="302" t="s">
        <v>0</v>
      </c>
      <c r="C125" s="70" t="s">
        <v>227</v>
      </c>
      <c r="D125" s="156" t="s">
        <v>247</v>
      </c>
      <c r="E125" s="156" t="s">
        <v>423</v>
      </c>
      <c r="F125" s="71" t="s">
        <v>163</v>
      </c>
      <c r="G125" s="155"/>
      <c r="H125" s="69">
        <f>H126</f>
        <v>600</v>
      </c>
    </row>
    <row r="126" spans="1:8" s="83" customFormat="1" ht="37.5" customHeight="1">
      <c r="A126" s="194" t="s">
        <v>248</v>
      </c>
      <c r="B126" s="302" t="s">
        <v>0</v>
      </c>
      <c r="C126" s="120" t="s">
        <v>227</v>
      </c>
      <c r="D126" s="208" t="s">
        <v>247</v>
      </c>
      <c r="E126" s="654" t="s">
        <v>424</v>
      </c>
      <c r="F126" s="655"/>
      <c r="G126" s="155"/>
      <c r="H126" s="63">
        <f>H127</f>
        <v>600</v>
      </c>
    </row>
    <row r="127" spans="1:8" s="83" customFormat="1" ht="22.5" customHeight="1">
      <c r="A127" s="89" t="s">
        <v>167</v>
      </c>
      <c r="B127" s="302" t="s">
        <v>0</v>
      </c>
      <c r="C127" s="120" t="s">
        <v>227</v>
      </c>
      <c r="D127" s="208" t="s">
        <v>247</v>
      </c>
      <c r="E127" s="654" t="s">
        <v>424</v>
      </c>
      <c r="F127" s="655"/>
      <c r="G127" s="166" t="s">
        <v>153</v>
      </c>
      <c r="H127" s="63">
        <v>600</v>
      </c>
    </row>
    <row r="128" spans="1:34" s="105" customFormat="1" ht="56.25" customHeight="1" hidden="1">
      <c r="A128" s="201" t="s">
        <v>264</v>
      </c>
      <c r="B128" s="100" t="s">
        <v>0</v>
      </c>
      <c r="C128" s="70" t="s">
        <v>227</v>
      </c>
      <c r="D128" s="156" t="s">
        <v>247</v>
      </c>
      <c r="E128" s="156" t="s">
        <v>260</v>
      </c>
      <c r="F128" s="155" t="s">
        <v>163</v>
      </c>
      <c r="G128" s="155"/>
      <c r="H128" s="124">
        <v>4897.431</v>
      </c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</row>
    <row r="129" spans="1:244" s="106" customFormat="1" ht="37.5" customHeight="1" hidden="1">
      <c r="A129" s="170" t="s">
        <v>263</v>
      </c>
      <c r="B129" s="88" t="s">
        <v>0</v>
      </c>
      <c r="C129" s="70" t="s">
        <v>227</v>
      </c>
      <c r="D129" s="156" t="s">
        <v>247</v>
      </c>
      <c r="E129" s="156" t="s">
        <v>260</v>
      </c>
      <c r="F129" s="155" t="s">
        <v>259</v>
      </c>
      <c r="G129" s="155"/>
      <c r="H129" s="63" t="str">
        <f>H131</f>
        <v>4897,431</v>
      </c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6"/>
      <c r="EF129" s="186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86"/>
      <c r="FM129" s="186"/>
      <c r="FN129" s="186"/>
      <c r="FO129" s="186"/>
      <c r="FP129" s="186"/>
      <c r="FQ129" s="186"/>
      <c r="FR129" s="186"/>
      <c r="FS129" s="186"/>
      <c r="FT129" s="186"/>
      <c r="FU129" s="186"/>
      <c r="FV129" s="186"/>
      <c r="FW129" s="186"/>
      <c r="FX129" s="186"/>
      <c r="FY129" s="186"/>
      <c r="FZ129" s="186"/>
      <c r="GA129" s="186"/>
      <c r="GB129" s="186"/>
      <c r="GC129" s="186"/>
      <c r="GD129" s="186"/>
      <c r="GE129" s="186"/>
      <c r="GF129" s="186"/>
      <c r="GG129" s="186"/>
      <c r="GH129" s="186"/>
      <c r="GI129" s="186"/>
      <c r="GJ129" s="186"/>
      <c r="GK129" s="186"/>
      <c r="GL129" s="186"/>
      <c r="GM129" s="186"/>
      <c r="GN129" s="186"/>
      <c r="GO129" s="186"/>
      <c r="GP129" s="186"/>
      <c r="GQ129" s="186"/>
      <c r="GR129" s="186"/>
      <c r="GS129" s="186"/>
      <c r="GT129" s="186"/>
      <c r="GU129" s="186"/>
      <c r="GV129" s="186"/>
      <c r="GW129" s="186"/>
      <c r="GX129" s="186"/>
      <c r="GY129" s="186"/>
      <c r="GZ129" s="186"/>
      <c r="HA129" s="186"/>
      <c r="HB129" s="186"/>
      <c r="HC129" s="186"/>
      <c r="HD129" s="186"/>
      <c r="HE129" s="186"/>
      <c r="HF129" s="186"/>
      <c r="HG129" s="186"/>
      <c r="HH129" s="186"/>
      <c r="HI129" s="186"/>
      <c r="HJ129" s="186"/>
      <c r="HK129" s="186"/>
      <c r="HL129" s="186"/>
      <c r="HM129" s="186"/>
      <c r="HN129" s="186"/>
      <c r="HO129" s="186"/>
      <c r="HP129" s="186"/>
      <c r="HQ129" s="186"/>
      <c r="HR129" s="186"/>
      <c r="HS129" s="186"/>
      <c r="HT129" s="186"/>
      <c r="HU129" s="186"/>
      <c r="HV129" s="186"/>
      <c r="HW129" s="186"/>
      <c r="HX129" s="186"/>
      <c r="HY129" s="186"/>
      <c r="HZ129" s="186"/>
      <c r="IA129" s="186"/>
      <c r="IB129" s="186"/>
      <c r="IC129" s="186"/>
      <c r="ID129" s="186"/>
      <c r="IE129" s="186"/>
      <c r="IF129" s="186"/>
      <c r="IG129" s="186"/>
      <c r="IH129" s="186"/>
      <c r="II129" s="186"/>
      <c r="IJ129" s="186"/>
    </row>
    <row r="130" spans="1:244" s="106" customFormat="1" ht="19.5" customHeight="1" hidden="1">
      <c r="A130" s="89" t="s">
        <v>262</v>
      </c>
      <c r="B130" s="88" t="s">
        <v>0</v>
      </c>
      <c r="C130" s="70" t="s">
        <v>227</v>
      </c>
      <c r="D130" s="156" t="s">
        <v>247</v>
      </c>
      <c r="E130" s="156" t="s">
        <v>260</v>
      </c>
      <c r="F130" s="155" t="s">
        <v>259</v>
      </c>
      <c r="G130" s="155" t="s">
        <v>219</v>
      </c>
      <c r="H130" s="204">
        <v>4897.431</v>
      </c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  <c r="CO130" s="186"/>
      <c r="CP130" s="186"/>
      <c r="CQ130" s="186"/>
      <c r="CR130" s="186"/>
      <c r="CS130" s="186"/>
      <c r="CT130" s="186"/>
      <c r="CU130" s="186"/>
      <c r="CV130" s="186"/>
      <c r="CW130" s="186"/>
      <c r="CX130" s="186"/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6"/>
      <c r="DU130" s="186"/>
      <c r="DV130" s="186"/>
      <c r="DW130" s="186"/>
      <c r="DX130" s="186"/>
      <c r="DY130" s="186"/>
      <c r="DZ130" s="186"/>
      <c r="EA130" s="186"/>
      <c r="EB130" s="186"/>
      <c r="EC130" s="186"/>
      <c r="ED130" s="186"/>
      <c r="EE130" s="186"/>
      <c r="EF130" s="186"/>
      <c r="EG130" s="186"/>
      <c r="EH130" s="186"/>
      <c r="EI130" s="186"/>
      <c r="EJ130" s="186"/>
      <c r="EK130" s="186"/>
      <c r="EL130" s="186"/>
      <c r="EM130" s="186"/>
      <c r="EN130" s="186"/>
      <c r="EO130" s="186"/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  <c r="FF130" s="186"/>
      <c r="FG130" s="186"/>
      <c r="FH130" s="186"/>
      <c r="FI130" s="186"/>
      <c r="FJ130" s="186"/>
      <c r="FK130" s="186"/>
      <c r="FL130" s="186"/>
      <c r="FM130" s="186"/>
      <c r="FN130" s="186"/>
      <c r="FO130" s="186"/>
      <c r="FP130" s="186"/>
      <c r="FQ130" s="186"/>
      <c r="FR130" s="186"/>
      <c r="FS130" s="186"/>
      <c r="FT130" s="186"/>
      <c r="FU130" s="186"/>
      <c r="FV130" s="186"/>
      <c r="FW130" s="186"/>
      <c r="FX130" s="186"/>
      <c r="FY130" s="186"/>
      <c r="FZ130" s="186"/>
      <c r="GA130" s="186"/>
      <c r="GB130" s="186"/>
      <c r="GC130" s="186"/>
      <c r="GD130" s="186"/>
      <c r="GE130" s="186"/>
      <c r="GF130" s="186"/>
      <c r="GG130" s="186"/>
      <c r="GH130" s="186"/>
      <c r="GI130" s="186"/>
      <c r="GJ130" s="186"/>
      <c r="GK130" s="186"/>
      <c r="GL130" s="186"/>
      <c r="GM130" s="186"/>
      <c r="GN130" s="186"/>
      <c r="GO130" s="186"/>
      <c r="GP130" s="186"/>
      <c r="GQ130" s="186"/>
      <c r="GR130" s="186"/>
      <c r="GS130" s="186"/>
      <c r="GT130" s="186"/>
      <c r="GU130" s="186"/>
      <c r="GV130" s="186"/>
      <c r="GW130" s="186"/>
      <c r="GX130" s="186"/>
      <c r="GY130" s="186"/>
      <c r="GZ130" s="186"/>
      <c r="HA130" s="186"/>
      <c r="HB130" s="186"/>
      <c r="HC130" s="186"/>
      <c r="HD130" s="186"/>
      <c r="HE130" s="186"/>
      <c r="HF130" s="186"/>
      <c r="HG130" s="186"/>
      <c r="HH130" s="186"/>
      <c r="HI130" s="186"/>
      <c r="HJ130" s="186"/>
      <c r="HK130" s="186"/>
      <c r="HL130" s="186"/>
      <c r="HM130" s="186"/>
      <c r="HN130" s="186"/>
      <c r="HO130" s="186"/>
      <c r="HP130" s="186"/>
      <c r="HQ130" s="186"/>
      <c r="HR130" s="186"/>
      <c r="HS130" s="186"/>
      <c r="HT130" s="186"/>
      <c r="HU130" s="186"/>
      <c r="HV130" s="186"/>
      <c r="HW130" s="186"/>
      <c r="HX130" s="186"/>
      <c r="HY130" s="186"/>
      <c r="HZ130" s="186"/>
      <c r="IA130" s="186"/>
      <c r="IB130" s="186"/>
      <c r="IC130" s="186"/>
      <c r="ID130" s="186"/>
      <c r="IE130" s="186"/>
      <c r="IF130" s="186"/>
      <c r="IG130" s="186"/>
      <c r="IH130" s="186"/>
      <c r="II130" s="186"/>
      <c r="IJ130" s="186"/>
    </row>
    <row r="131" spans="1:244" s="106" customFormat="1" ht="19.5" customHeight="1" hidden="1">
      <c r="A131" s="203" t="s">
        <v>261</v>
      </c>
      <c r="B131" s="57" t="s">
        <v>0</v>
      </c>
      <c r="C131" s="70" t="s">
        <v>227</v>
      </c>
      <c r="D131" s="156" t="s">
        <v>247</v>
      </c>
      <c r="E131" s="156" t="s">
        <v>260</v>
      </c>
      <c r="F131" s="155" t="s">
        <v>259</v>
      </c>
      <c r="G131" s="155" t="s">
        <v>219</v>
      </c>
      <c r="H131" s="202" t="s">
        <v>258</v>
      </c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86"/>
      <c r="FM131" s="186"/>
      <c r="FN131" s="186"/>
      <c r="FO131" s="186"/>
      <c r="FP131" s="186"/>
      <c r="FQ131" s="186"/>
      <c r="FR131" s="186"/>
      <c r="FS131" s="186"/>
      <c r="FT131" s="186"/>
      <c r="FU131" s="186"/>
      <c r="FV131" s="186"/>
      <c r="FW131" s="186"/>
      <c r="FX131" s="186"/>
      <c r="FY131" s="186"/>
      <c r="FZ131" s="186"/>
      <c r="GA131" s="186"/>
      <c r="GB131" s="186"/>
      <c r="GC131" s="186"/>
      <c r="GD131" s="186"/>
      <c r="GE131" s="186"/>
      <c r="GF131" s="186"/>
      <c r="GG131" s="186"/>
      <c r="GH131" s="186"/>
      <c r="GI131" s="186"/>
      <c r="GJ131" s="186"/>
      <c r="GK131" s="186"/>
      <c r="GL131" s="186"/>
      <c r="GM131" s="186"/>
      <c r="GN131" s="186"/>
      <c r="GO131" s="186"/>
      <c r="GP131" s="186"/>
      <c r="GQ131" s="186"/>
      <c r="GR131" s="186"/>
      <c r="GS131" s="186"/>
      <c r="GT131" s="186"/>
      <c r="GU131" s="186"/>
      <c r="GV131" s="186"/>
      <c r="GW131" s="186"/>
      <c r="GX131" s="186"/>
      <c r="GY131" s="186"/>
      <c r="GZ131" s="186"/>
      <c r="HA131" s="186"/>
      <c r="HB131" s="186"/>
      <c r="HC131" s="186"/>
      <c r="HD131" s="186"/>
      <c r="HE131" s="186"/>
      <c r="HF131" s="186"/>
      <c r="HG131" s="186"/>
      <c r="HH131" s="186"/>
      <c r="HI131" s="186"/>
      <c r="HJ131" s="186"/>
      <c r="HK131" s="186"/>
      <c r="HL131" s="186"/>
      <c r="HM131" s="186"/>
      <c r="HN131" s="186"/>
      <c r="HO131" s="186"/>
      <c r="HP131" s="186"/>
      <c r="HQ131" s="186"/>
      <c r="HR131" s="186"/>
      <c r="HS131" s="186"/>
      <c r="HT131" s="186"/>
      <c r="HU131" s="186"/>
      <c r="HV131" s="186"/>
      <c r="HW131" s="186"/>
      <c r="HX131" s="186"/>
      <c r="HY131" s="186"/>
      <c r="HZ131" s="186"/>
      <c r="IA131" s="186"/>
      <c r="IB131" s="186"/>
      <c r="IC131" s="186"/>
      <c r="ID131" s="186"/>
      <c r="IE131" s="186"/>
      <c r="IF131" s="186"/>
      <c r="IG131" s="186"/>
      <c r="IH131" s="186"/>
      <c r="II131" s="186"/>
      <c r="IJ131" s="186"/>
    </row>
    <row r="132" spans="1:244" s="106" customFormat="1" ht="37.5" customHeight="1" hidden="1">
      <c r="A132" s="201" t="s">
        <v>257</v>
      </c>
      <c r="B132" s="88" t="s">
        <v>0</v>
      </c>
      <c r="C132" s="70" t="s">
        <v>227</v>
      </c>
      <c r="D132" s="156" t="s">
        <v>247</v>
      </c>
      <c r="E132" s="156" t="s">
        <v>255</v>
      </c>
      <c r="F132" s="155" t="s">
        <v>163</v>
      </c>
      <c r="G132" s="155"/>
      <c r="H132" s="197" t="s">
        <v>253</v>
      </c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186"/>
      <c r="GA132" s="186"/>
      <c r="GB132" s="186"/>
      <c r="GC132" s="186"/>
      <c r="GD132" s="186"/>
      <c r="GE132" s="186"/>
      <c r="GF132" s="186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  <c r="GQ132" s="186"/>
      <c r="GR132" s="186"/>
      <c r="GS132" s="186"/>
      <c r="GT132" s="186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6"/>
      <c r="IB132" s="186"/>
      <c r="IC132" s="186"/>
      <c r="ID132" s="186"/>
      <c r="IE132" s="186"/>
      <c r="IF132" s="186"/>
      <c r="IG132" s="186"/>
      <c r="IH132" s="186"/>
      <c r="II132" s="186"/>
      <c r="IJ132" s="186"/>
    </row>
    <row r="133" spans="1:244" s="198" customFormat="1" ht="37.5" customHeight="1" hidden="1">
      <c r="A133" s="163" t="s">
        <v>256</v>
      </c>
      <c r="B133" s="88" t="s">
        <v>0</v>
      </c>
      <c r="C133" s="70" t="s">
        <v>227</v>
      </c>
      <c r="D133" s="156" t="s">
        <v>247</v>
      </c>
      <c r="E133" s="156" t="s">
        <v>255</v>
      </c>
      <c r="F133" s="155" t="s">
        <v>254</v>
      </c>
      <c r="G133" s="155"/>
      <c r="H133" s="200" t="str">
        <f>H134</f>
        <v>1160</v>
      </c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199"/>
      <c r="DD133" s="199"/>
      <c r="DE133" s="199"/>
      <c r="DF133" s="199"/>
      <c r="DG133" s="199"/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/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199"/>
      <c r="EM133" s="199"/>
      <c r="EN133" s="199"/>
      <c r="EO133" s="199"/>
      <c r="EP133" s="1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199"/>
      <c r="GE133" s="199"/>
      <c r="GF133" s="199"/>
      <c r="GG133" s="199"/>
      <c r="GH133" s="199"/>
      <c r="GI133" s="199"/>
      <c r="GJ133" s="199"/>
      <c r="GK133" s="199"/>
      <c r="GL133" s="199"/>
      <c r="GM133" s="199"/>
      <c r="GN133" s="199"/>
      <c r="GO133" s="199"/>
      <c r="GP133" s="199"/>
      <c r="GQ133" s="199"/>
      <c r="GR133" s="199"/>
      <c r="GS133" s="199"/>
      <c r="GT133" s="199"/>
      <c r="GU133" s="199"/>
      <c r="GV133" s="199"/>
      <c r="GW133" s="199"/>
      <c r="GX133" s="199"/>
      <c r="GY133" s="199"/>
      <c r="GZ133" s="199"/>
      <c r="HA133" s="199"/>
      <c r="HB133" s="199"/>
      <c r="HC133" s="199"/>
      <c r="HD133" s="199"/>
      <c r="HE133" s="199"/>
      <c r="HF133" s="199"/>
      <c r="HG133" s="199"/>
      <c r="HH133" s="199"/>
      <c r="HI133" s="199"/>
      <c r="HJ133" s="199"/>
      <c r="HK133" s="199"/>
      <c r="HL133" s="199"/>
      <c r="HM133" s="199"/>
      <c r="HN133" s="199"/>
      <c r="HO133" s="199"/>
      <c r="HP133" s="199"/>
      <c r="HQ133" s="199"/>
      <c r="HR133" s="199"/>
      <c r="HS133" s="199"/>
      <c r="HT133" s="199"/>
      <c r="HU133" s="199"/>
      <c r="HV133" s="199"/>
      <c r="HW133" s="199"/>
      <c r="HX133" s="199"/>
      <c r="HY133" s="199"/>
      <c r="HZ133" s="199"/>
      <c r="IA133" s="199"/>
      <c r="IB133" s="199"/>
      <c r="IC133" s="199"/>
      <c r="ID133" s="199"/>
      <c r="IE133" s="199"/>
      <c r="IF133" s="199"/>
      <c r="IG133" s="199"/>
      <c r="IH133" s="199"/>
      <c r="II133" s="199"/>
      <c r="IJ133" s="199"/>
    </row>
    <row r="134" spans="1:245" s="196" customFormat="1" ht="37.5" customHeight="1" hidden="1">
      <c r="A134" s="89" t="s">
        <v>167</v>
      </c>
      <c r="B134" s="57" t="s">
        <v>0</v>
      </c>
      <c r="C134" s="70" t="s">
        <v>227</v>
      </c>
      <c r="D134" s="156" t="s">
        <v>247</v>
      </c>
      <c r="E134" s="156" t="s">
        <v>255</v>
      </c>
      <c r="F134" s="155" t="s">
        <v>254</v>
      </c>
      <c r="G134" s="155" t="s">
        <v>153</v>
      </c>
      <c r="H134" s="197" t="s">
        <v>253</v>
      </c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  <c r="IK134" s="186"/>
    </row>
    <row r="135" spans="1:34" s="195" customFormat="1" ht="18.75" customHeight="1" hidden="1">
      <c r="A135" s="170" t="s">
        <v>252</v>
      </c>
      <c r="B135" s="88" t="s">
        <v>0</v>
      </c>
      <c r="C135" s="70" t="s">
        <v>227</v>
      </c>
      <c r="D135" s="156" t="s">
        <v>247</v>
      </c>
      <c r="E135" s="652" t="s">
        <v>251</v>
      </c>
      <c r="F135" s="653"/>
      <c r="G135" s="155"/>
      <c r="H135" s="63" t="e">
        <f>#REF!</f>
        <v>#REF!</v>
      </c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</row>
    <row r="136" spans="1:34" s="51" customFormat="1" ht="56.25" customHeight="1" hidden="1">
      <c r="A136" s="169" t="s">
        <v>250</v>
      </c>
      <c r="B136" s="57" t="s">
        <v>0</v>
      </c>
      <c r="C136" s="70" t="s">
        <v>227</v>
      </c>
      <c r="D136" s="156" t="s">
        <v>247</v>
      </c>
      <c r="E136" s="156" t="s">
        <v>249</v>
      </c>
      <c r="F136" s="71" t="s">
        <v>163</v>
      </c>
      <c r="G136" s="155"/>
      <c r="H136" s="63">
        <v>560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</row>
    <row r="137" spans="1:34" s="51" customFormat="1" ht="2.25" customHeight="1" hidden="1">
      <c r="A137" s="169"/>
      <c r="B137" s="57"/>
      <c r="C137" s="70"/>
      <c r="D137" s="156"/>
      <c r="E137" s="156"/>
      <c r="F137" s="71"/>
      <c r="G137" s="155"/>
      <c r="H137" s="63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</row>
    <row r="138" spans="1:34" s="51" customFormat="1" ht="18.75" customHeight="1">
      <c r="A138" s="116" t="s">
        <v>246</v>
      </c>
      <c r="B138" s="161" t="s">
        <v>0</v>
      </c>
      <c r="C138" s="73" t="s">
        <v>227</v>
      </c>
      <c r="D138" s="113">
        <v>12</v>
      </c>
      <c r="E138" s="59"/>
      <c r="F138" s="167"/>
      <c r="G138" s="140"/>
      <c r="H138" s="193">
        <f>H139+H152</f>
        <v>675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  <row r="139" spans="1:8" s="186" customFormat="1" ht="78" customHeight="1">
      <c r="A139" s="116" t="s">
        <v>507</v>
      </c>
      <c r="B139" s="104" t="s">
        <v>0</v>
      </c>
      <c r="C139" s="73" t="s">
        <v>227</v>
      </c>
      <c r="D139" s="113" t="s">
        <v>226</v>
      </c>
      <c r="E139" s="143" t="s">
        <v>245</v>
      </c>
      <c r="F139" s="276" t="s">
        <v>163</v>
      </c>
      <c r="G139" s="140"/>
      <c r="H139" s="110" t="str">
        <f>H140</f>
        <v>350,0</v>
      </c>
    </row>
    <row r="140" spans="1:8" s="186" customFormat="1" ht="38.25" customHeight="1">
      <c r="A140" s="304" t="s">
        <v>522</v>
      </c>
      <c r="B140" s="104"/>
      <c r="C140" s="319" t="s">
        <v>227</v>
      </c>
      <c r="D140" s="436" t="s">
        <v>226</v>
      </c>
      <c r="E140" s="612" t="s">
        <v>508</v>
      </c>
      <c r="F140" s="613" t="s">
        <v>163</v>
      </c>
      <c r="G140" s="140"/>
      <c r="H140" s="110" t="str">
        <f>H141</f>
        <v>350,0</v>
      </c>
    </row>
    <row r="141" spans="1:8" s="186" customFormat="1" ht="18.75">
      <c r="A141" s="191" t="s">
        <v>244</v>
      </c>
      <c r="B141" s="190" t="s">
        <v>0</v>
      </c>
      <c r="C141" s="57" t="s">
        <v>227</v>
      </c>
      <c r="D141" s="65" t="s">
        <v>226</v>
      </c>
      <c r="E141" s="188" t="s">
        <v>508</v>
      </c>
      <c r="F141" s="187" t="s">
        <v>243</v>
      </c>
      <c r="G141" s="140"/>
      <c r="H141" s="107" t="str">
        <f>H142</f>
        <v>350,0</v>
      </c>
    </row>
    <row r="142" spans="1:8" s="186" customFormat="1" ht="20.25" customHeight="1">
      <c r="A142" s="569" t="s">
        <v>167</v>
      </c>
      <c r="B142" s="161" t="s">
        <v>0</v>
      </c>
      <c r="C142" s="57" t="s">
        <v>227</v>
      </c>
      <c r="D142" s="65" t="s">
        <v>226</v>
      </c>
      <c r="E142" s="188" t="s">
        <v>508</v>
      </c>
      <c r="F142" s="187" t="s">
        <v>243</v>
      </c>
      <c r="G142" s="64" t="s">
        <v>153</v>
      </c>
      <c r="H142" s="80" t="s">
        <v>618</v>
      </c>
    </row>
    <row r="143" spans="1:8" s="106" customFormat="1" ht="19.5" customHeight="1" hidden="1">
      <c r="A143" s="185" t="s">
        <v>242</v>
      </c>
      <c r="B143" s="57" t="s">
        <v>0</v>
      </c>
      <c r="C143" s="128" t="s">
        <v>227</v>
      </c>
      <c r="D143" s="184" t="s">
        <v>226</v>
      </c>
      <c r="E143" s="183" t="s">
        <v>241</v>
      </c>
      <c r="F143" s="142" t="s">
        <v>178</v>
      </c>
      <c r="G143" s="182"/>
      <c r="H143" s="181"/>
    </row>
    <row r="144" spans="1:8" s="83" customFormat="1" ht="56.25" customHeight="1" hidden="1">
      <c r="A144" s="178" t="s">
        <v>240</v>
      </c>
      <c r="B144" s="104" t="s">
        <v>0</v>
      </c>
      <c r="C144" s="175" t="s">
        <v>227</v>
      </c>
      <c r="D144" s="174" t="s">
        <v>226</v>
      </c>
      <c r="E144" s="173" t="s">
        <v>238</v>
      </c>
      <c r="F144" s="172" t="s">
        <v>178</v>
      </c>
      <c r="G144" s="180"/>
      <c r="H144" s="179"/>
    </row>
    <row r="145" spans="1:8" s="83" customFormat="1" ht="37.5" customHeight="1" hidden="1">
      <c r="A145" s="178" t="s">
        <v>239</v>
      </c>
      <c r="B145" s="73" t="s">
        <v>0</v>
      </c>
      <c r="C145" s="175" t="s">
        <v>227</v>
      </c>
      <c r="D145" s="174" t="s">
        <v>226</v>
      </c>
      <c r="E145" s="173" t="s">
        <v>238</v>
      </c>
      <c r="F145" s="172" t="s">
        <v>237</v>
      </c>
      <c r="G145" s="180"/>
      <c r="H145" s="179"/>
    </row>
    <row r="146" spans="1:8" s="83" customFormat="1" ht="73.5" customHeight="1" hidden="1">
      <c r="A146" s="89" t="s">
        <v>167</v>
      </c>
      <c r="B146" s="100" t="s">
        <v>0</v>
      </c>
      <c r="C146" s="175" t="s">
        <v>227</v>
      </c>
      <c r="D146" s="174" t="s">
        <v>226</v>
      </c>
      <c r="E146" s="173" t="s">
        <v>238</v>
      </c>
      <c r="F146" s="172" t="s">
        <v>237</v>
      </c>
      <c r="G146" s="168" t="s">
        <v>153</v>
      </c>
      <c r="H146" s="171"/>
    </row>
    <row r="147" spans="1:8" s="83" customFormat="1" ht="54" customHeight="1" hidden="1">
      <c r="A147" s="178" t="s">
        <v>236</v>
      </c>
      <c r="B147" s="88" t="s">
        <v>0</v>
      </c>
      <c r="C147" s="175" t="s">
        <v>227</v>
      </c>
      <c r="D147" s="174" t="s">
        <v>226</v>
      </c>
      <c r="E147" s="173" t="s">
        <v>232</v>
      </c>
      <c r="F147" s="172" t="s">
        <v>178</v>
      </c>
      <c r="G147" s="180"/>
      <c r="H147" s="179"/>
    </row>
    <row r="148" spans="1:8" s="83" customFormat="1" ht="22.5" customHeight="1" hidden="1">
      <c r="A148" s="178" t="s">
        <v>235</v>
      </c>
      <c r="B148" s="88" t="s">
        <v>0</v>
      </c>
      <c r="C148" s="175" t="s">
        <v>227</v>
      </c>
      <c r="D148" s="174" t="s">
        <v>226</v>
      </c>
      <c r="E148" s="173" t="s">
        <v>232</v>
      </c>
      <c r="F148" s="172" t="s">
        <v>234</v>
      </c>
      <c r="G148" s="180"/>
      <c r="H148" s="179"/>
    </row>
    <row r="149" spans="1:8" s="83" customFormat="1" ht="19.5" customHeight="1" hidden="1">
      <c r="A149" s="89" t="s">
        <v>167</v>
      </c>
      <c r="B149" s="88" t="s">
        <v>0</v>
      </c>
      <c r="C149" s="175" t="s">
        <v>227</v>
      </c>
      <c r="D149" s="174" t="s">
        <v>226</v>
      </c>
      <c r="E149" s="173" t="s">
        <v>232</v>
      </c>
      <c r="F149" s="172" t="s">
        <v>234</v>
      </c>
      <c r="G149" s="168" t="s">
        <v>153</v>
      </c>
      <c r="H149" s="171"/>
    </row>
    <row r="150" spans="1:8" s="83" customFormat="1" ht="21" customHeight="1" hidden="1">
      <c r="A150" s="178" t="s">
        <v>233</v>
      </c>
      <c r="B150" s="88" t="s">
        <v>0</v>
      </c>
      <c r="C150" s="175" t="s">
        <v>227</v>
      </c>
      <c r="D150" s="174" t="s">
        <v>226</v>
      </c>
      <c r="E150" s="173" t="s">
        <v>232</v>
      </c>
      <c r="F150" s="172" t="s">
        <v>231</v>
      </c>
      <c r="G150" s="177"/>
      <c r="H150" s="176"/>
    </row>
    <row r="151" spans="1:8" s="83" customFormat="1" ht="21" customHeight="1" hidden="1">
      <c r="A151" s="89" t="s">
        <v>167</v>
      </c>
      <c r="B151" s="88"/>
      <c r="C151" s="175" t="s">
        <v>227</v>
      </c>
      <c r="D151" s="174" t="s">
        <v>226</v>
      </c>
      <c r="E151" s="173" t="s">
        <v>232</v>
      </c>
      <c r="F151" s="172" t="s">
        <v>231</v>
      </c>
      <c r="G151" s="168" t="s">
        <v>153</v>
      </c>
      <c r="H151" s="171"/>
    </row>
    <row r="152" spans="1:8" s="83" customFormat="1" ht="83.25" customHeight="1">
      <c r="A152" s="116" t="s">
        <v>472</v>
      </c>
      <c r="B152" s="88"/>
      <c r="C152" s="70" t="s">
        <v>227</v>
      </c>
      <c r="D152" s="70" t="s">
        <v>226</v>
      </c>
      <c r="E152" s="72" t="s">
        <v>511</v>
      </c>
      <c r="F152" s="71" t="s">
        <v>163</v>
      </c>
      <c r="G152" s="155"/>
      <c r="H152" s="69" t="str">
        <f>H153</f>
        <v>325,0</v>
      </c>
    </row>
    <row r="153" spans="1:8" s="83" customFormat="1" ht="38.25" customHeight="1">
      <c r="A153" s="601" t="s">
        <v>437</v>
      </c>
      <c r="B153" s="100"/>
      <c r="C153" s="70" t="s">
        <v>227</v>
      </c>
      <c r="D153" s="70" t="s">
        <v>226</v>
      </c>
      <c r="E153" s="72" t="s">
        <v>511</v>
      </c>
      <c r="F153" s="71" t="s">
        <v>163</v>
      </c>
      <c r="G153" s="155"/>
      <c r="H153" s="585" t="s">
        <v>619</v>
      </c>
    </row>
    <row r="154" spans="1:8" s="83" customFormat="1" ht="39" customHeight="1">
      <c r="A154" s="109" t="s">
        <v>230</v>
      </c>
      <c r="B154" s="88"/>
      <c r="C154" s="120" t="s">
        <v>227</v>
      </c>
      <c r="D154" s="120" t="s">
        <v>226</v>
      </c>
      <c r="E154" s="59" t="s">
        <v>511</v>
      </c>
      <c r="F154" s="167" t="s">
        <v>229</v>
      </c>
      <c r="G154" s="166"/>
      <c r="H154" s="165" t="s">
        <v>540</v>
      </c>
    </row>
    <row r="155" spans="1:8" s="83" customFormat="1" ht="21.75" customHeight="1">
      <c r="A155" s="89" t="s">
        <v>167</v>
      </c>
      <c r="B155" s="88"/>
      <c r="C155" s="120" t="s">
        <v>227</v>
      </c>
      <c r="D155" s="120" t="s">
        <v>226</v>
      </c>
      <c r="E155" s="59" t="s">
        <v>511</v>
      </c>
      <c r="F155" s="167" t="s">
        <v>229</v>
      </c>
      <c r="G155" s="166" t="s">
        <v>153</v>
      </c>
      <c r="H155" s="165" t="s">
        <v>540</v>
      </c>
    </row>
    <row r="156" spans="1:8" s="83" customFormat="1" ht="21.75" customHeight="1">
      <c r="A156" s="441" t="s">
        <v>438</v>
      </c>
      <c r="B156" s="88"/>
      <c r="C156" s="314" t="s">
        <v>227</v>
      </c>
      <c r="D156" s="497" t="s">
        <v>226</v>
      </c>
      <c r="E156" s="656" t="s">
        <v>512</v>
      </c>
      <c r="F156" s="657"/>
      <c r="G156" s="498"/>
      <c r="H156" s="165" t="s">
        <v>451</v>
      </c>
    </row>
    <row r="157" spans="1:8" s="83" customFormat="1" ht="44.25" customHeight="1">
      <c r="A157" s="493" t="s">
        <v>374</v>
      </c>
      <c r="B157" s="88"/>
      <c r="C157" s="314" t="s">
        <v>227</v>
      </c>
      <c r="D157" s="497" t="s">
        <v>226</v>
      </c>
      <c r="E157" s="656" t="s">
        <v>512</v>
      </c>
      <c r="F157" s="657"/>
      <c r="G157" s="498" t="s">
        <v>153</v>
      </c>
      <c r="H157" s="165" t="s">
        <v>451</v>
      </c>
    </row>
    <row r="158" spans="1:8" s="83" customFormat="1" ht="45" customHeight="1">
      <c r="A158" s="89" t="s">
        <v>228</v>
      </c>
      <c r="B158" s="88"/>
      <c r="C158" s="120" t="s">
        <v>227</v>
      </c>
      <c r="D158" s="120" t="s">
        <v>226</v>
      </c>
      <c r="E158" s="59" t="s">
        <v>511</v>
      </c>
      <c r="F158" s="167" t="s">
        <v>225</v>
      </c>
      <c r="G158" s="166"/>
      <c r="H158" s="165" t="s">
        <v>466</v>
      </c>
    </row>
    <row r="159" spans="1:8" s="83" customFormat="1" ht="21" customHeight="1">
      <c r="A159" s="89" t="s">
        <v>167</v>
      </c>
      <c r="B159" s="88"/>
      <c r="C159" s="120" t="s">
        <v>227</v>
      </c>
      <c r="D159" s="120" t="s">
        <v>226</v>
      </c>
      <c r="E159" s="59" t="s">
        <v>511</v>
      </c>
      <c r="F159" s="167" t="s">
        <v>225</v>
      </c>
      <c r="G159" s="166" t="s">
        <v>153</v>
      </c>
      <c r="H159" s="165" t="s">
        <v>466</v>
      </c>
    </row>
    <row r="160" spans="1:8" s="83" customFormat="1" ht="28.5" customHeight="1">
      <c r="A160" s="158" t="s">
        <v>224</v>
      </c>
      <c r="B160" s="88"/>
      <c r="C160" s="70" t="s">
        <v>201</v>
      </c>
      <c r="D160" s="70"/>
      <c r="E160" s="79"/>
      <c r="F160" s="78"/>
      <c r="G160" s="70"/>
      <c r="H160" s="136">
        <f>H161+H185+H166</f>
        <v>10890.472000000002</v>
      </c>
    </row>
    <row r="161" spans="1:8" s="83" customFormat="1" ht="24" customHeight="1">
      <c r="A161" s="158" t="s">
        <v>223</v>
      </c>
      <c r="B161" s="88"/>
      <c r="C161" s="70" t="s">
        <v>201</v>
      </c>
      <c r="D161" s="70" t="s">
        <v>156</v>
      </c>
      <c r="E161" s="76"/>
      <c r="F161" s="75"/>
      <c r="G161" s="70"/>
      <c r="H161" s="136">
        <f>H162</f>
        <v>45</v>
      </c>
    </row>
    <row r="162" spans="1:8" s="83" customFormat="1" ht="94.5" customHeight="1">
      <c r="A162" s="157" t="s">
        <v>565</v>
      </c>
      <c r="B162" s="88"/>
      <c r="C162" s="70" t="s">
        <v>201</v>
      </c>
      <c r="D162" s="70" t="s">
        <v>156</v>
      </c>
      <c r="E162" s="131" t="s">
        <v>190</v>
      </c>
      <c r="F162" s="130" t="s">
        <v>163</v>
      </c>
      <c r="G162" s="70"/>
      <c r="H162" s="136">
        <f>H163</f>
        <v>45</v>
      </c>
    </row>
    <row r="163" spans="1:8" s="83" customFormat="1" ht="120" customHeight="1">
      <c r="A163" s="603" t="s">
        <v>566</v>
      </c>
      <c r="B163" s="100"/>
      <c r="C163" s="70" t="s">
        <v>201</v>
      </c>
      <c r="D163" s="70" t="s">
        <v>156</v>
      </c>
      <c r="E163" s="131" t="s">
        <v>202</v>
      </c>
      <c r="F163" s="130" t="s">
        <v>163</v>
      </c>
      <c r="G163" s="70"/>
      <c r="H163" s="69">
        <f>H165</f>
        <v>45</v>
      </c>
    </row>
    <row r="164" spans="1:8" s="83" customFormat="1" ht="39.75" customHeight="1">
      <c r="A164" s="137" t="s">
        <v>222</v>
      </c>
      <c r="B164" s="100"/>
      <c r="C164" s="70" t="s">
        <v>201</v>
      </c>
      <c r="D164" s="70" t="s">
        <v>156</v>
      </c>
      <c r="E164" s="131" t="s">
        <v>221</v>
      </c>
      <c r="F164" s="130" t="s">
        <v>163</v>
      </c>
      <c r="G164" s="70"/>
      <c r="H164" s="609">
        <f>H165</f>
        <v>45</v>
      </c>
    </row>
    <row r="165" spans="1:8" s="83" customFormat="1" ht="21" customHeight="1">
      <c r="A165" s="164" t="s">
        <v>371</v>
      </c>
      <c r="B165" s="88"/>
      <c r="C165" s="120" t="s">
        <v>201</v>
      </c>
      <c r="D165" s="120" t="s">
        <v>156</v>
      </c>
      <c r="E165" s="147" t="s">
        <v>221</v>
      </c>
      <c r="F165" s="146" t="s">
        <v>220</v>
      </c>
      <c r="G165" s="120" t="s">
        <v>153</v>
      </c>
      <c r="H165" s="505">
        <v>45</v>
      </c>
    </row>
    <row r="166" spans="1:8" s="83" customFormat="1" ht="21" customHeight="1">
      <c r="A166" s="158" t="s">
        <v>218</v>
      </c>
      <c r="B166" s="88"/>
      <c r="C166" s="70" t="s">
        <v>201</v>
      </c>
      <c r="D166" s="70" t="s">
        <v>215</v>
      </c>
      <c r="E166" s="76"/>
      <c r="F166" s="75"/>
      <c r="G166" s="70"/>
      <c r="H166" s="69">
        <f>H167+H180+H172</f>
        <v>950</v>
      </c>
    </row>
    <row r="167" spans="1:8" s="83" customFormat="1" ht="78.75" customHeight="1">
      <c r="A167" s="162" t="s">
        <v>588</v>
      </c>
      <c r="B167" s="190" t="s">
        <v>0</v>
      </c>
      <c r="C167" s="444" t="s">
        <v>201</v>
      </c>
      <c r="D167" s="444" t="s">
        <v>215</v>
      </c>
      <c r="E167" s="625" t="s">
        <v>584</v>
      </c>
      <c r="F167" s="626" t="s">
        <v>163</v>
      </c>
      <c r="G167" s="444"/>
      <c r="H167" s="461">
        <f>H171</f>
        <v>0</v>
      </c>
    </row>
    <row r="168" spans="1:8" s="83" customFormat="1" ht="76.5" customHeight="1">
      <c r="A168" s="502" t="s">
        <v>589</v>
      </c>
      <c r="B168" s="190" t="s">
        <v>0</v>
      </c>
      <c r="C168" s="444" t="s">
        <v>201</v>
      </c>
      <c r="D168" s="444" t="s">
        <v>215</v>
      </c>
      <c r="E168" s="625" t="s">
        <v>585</v>
      </c>
      <c r="F168" s="626" t="s">
        <v>163</v>
      </c>
      <c r="G168" s="444"/>
      <c r="H168" s="461">
        <f>H170</f>
        <v>0</v>
      </c>
    </row>
    <row r="169" spans="1:8" s="83" customFormat="1" ht="29.25" customHeight="1">
      <c r="A169" s="502" t="s">
        <v>592</v>
      </c>
      <c r="B169" s="190"/>
      <c r="C169" s="444" t="s">
        <v>201</v>
      </c>
      <c r="D169" s="444" t="s">
        <v>215</v>
      </c>
      <c r="E169" s="625" t="s">
        <v>586</v>
      </c>
      <c r="F169" s="626" t="s">
        <v>163</v>
      </c>
      <c r="G169" s="444"/>
      <c r="H169" s="461">
        <f>H170</f>
        <v>0</v>
      </c>
    </row>
    <row r="170" spans="1:8" s="83" customFormat="1" ht="36" customHeight="1">
      <c r="A170" s="502" t="s">
        <v>590</v>
      </c>
      <c r="B170" s="161" t="s">
        <v>0</v>
      </c>
      <c r="C170" s="444" t="s">
        <v>201</v>
      </c>
      <c r="D170" s="444" t="s">
        <v>215</v>
      </c>
      <c r="E170" s="625" t="s">
        <v>586</v>
      </c>
      <c r="F170" s="626" t="s">
        <v>587</v>
      </c>
      <c r="G170" s="444"/>
      <c r="H170" s="300">
        <f>H171</f>
        <v>0</v>
      </c>
    </row>
    <row r="171" spans="1:8" s="83" customFormat="1" ht="39" customHeight="1">
      <c r="A171" s="627" t="s">
        <v>439</v>
      </c>
      <c r="B171" s="161" t="s">
        <v>0</v>
      </c>
      <c r="C171" s="444" t="s">
        <v>201</v>
      </c>
      <c r="D171" s="444" t="s">
        <v>215</v>
      </c>
      <c r="E171" s="625" t="s">
        <v>586</v>
      </c>
      <c r="F171" s="626" t="s">
        <v>587</v>
      </c>
      <c r="G171" s="444" t="s">
        <v>219</v>
      </c>
      <c r="H171" s="300">
        <v>0</v>
      </c>
    </row>
    <row r="172" spans="1:8" s="83" customFormat="1" ht="73.5" customHeight="1">
      <c r="A172" s="162" t="s">
        <v>623</v>
      </c>
      <c r="B172" s="190" t="s">
        <v>0</v>
      </c>
      <c r="C172" s="102" t="s">
        <v>201</v>
      </c>
      <c r="D172" s="102" t="s">
        <v>215</v>
      </c>
      <c r="E172" s="131" t="s">
        <v>609</v>
      </c>
      <c r="F172" s="130" t="s">
        <v>163</v>
      </c>
      <c r="G172" s="73"/>
      <c r="H172" s="461">
        <f>H175</f>
        <v>900</v>
      </c>
    </row>
    <row r="173" spans="1:8" s="83" customFormat="1" ht="39" customHeight="1">
      <c r="A173" s="641" t="s">
        <v>610</v>
      </c>
      <c r="B173" s="190" t="s">
        <v>0</v>
      </c>
      <c r="C173" s="642" t="s">
        <v>201</v>
      </c>
      <c r="D173" s="643" t="s">
        <v>215</v>
      </c>
      <c r="E173" s="644" t="s">
        <v>611</v>
      </c>
      <c r="F173" s="645" t="s">
        <v>163</v>
      </c>
      <c r="G173" s="646"/>
      <c r="H173" s="461">
        <f>H174</f>
        <v>900</v>
      </c>
    </row>
    <row r="174" spans="1:8" s="83" customFormat="1" ht="39" customHeight="1">
      <c r="A174" s="639" t="s">
        <v>612</v>
      </c>
      <c r="B174" s="161" t="s">
        <v>0</v>
      </c>
      <c r="C174" s="634" t="s">
        <v>201</v>
      </c>
      <c r="D174" s="635" t="s">
        <v>215</v>
      </c>
      <c r="E174" s="636" t="s">
        <v>611</v>
      </c>
      <c r="F174" s="637" t="s">
        <v>213</v>
      </c>
      <c r="G174" s="638"/>
      <c r="H174" s="300">
        <f>H175</f>
        <v>900</v>
      </c>
    </row>
    <row r="175" spans="1:8" s="83" customFormat="1" ht="39" customHeight="1">
      <c r="A175" s="467" t="s">
        <v>439</v>
      </c>
      <c r="B175" s="161" t="s">
        <v>0</v>
      </c>
      <c r="C175" s="634" t="s">
        <v>201</v>
      </c>
      <c r="D175" s="635" t="s">
        <v>215</v>
      </c>
      <c r="E175" s="636" t="s">
        <v>611</v>
      </c>
      <c r="F175" s="637" t="s">
        <v>213</v>
      </c>
      <c r="G175" s="638" t="s">
        <v>219</v>
      </c>
      <c r="H175" s="300">
        <v>900</v>
      </c>
    </row>
    <row r="176" spans="1:8" s="83" customFormat="1" ht="81" customHeight="1">
      <c r="A176" s="162" t="s">
        <v>567</v>
      </c>
      <c r="B176" s="161"/>
      <c r="C176" s="102" t="s">
        <v>201</v>
      </c>
      <c r="D176" s="102" t="s">
        <v>185</v>
      </c>
      <c r="E176" s="131" t="s">
        <v>449</v>
      </c>
      <c r="F176" s="130" t="s">
        <v>163</v>
      </c>
      <c r="G176" s="73"/>
      <c r="H176" s="299" t="str">
        <f>H177</f>
        <v>146,855</v>
      </c>
    </row>
    <row r="177" spans="1:8" s="83" customFormat="1" ht="37.5" customHeight="1">
      <c r="A177" s="602" t="s">
        <v>441</v>
      </c>
      <c r="B177" s="190"/>
      <c r="C177" s="102" t="s">
        <v>201</v>
      </c>
      <c r="D177" s="102" t="s">
        <v>185</v>
      </c>
      <c r="E177" s="131" t="s">
        <v>426</v>
      </c>
      <c r="F177" s="130" t="s">
        <v>163</v>
      </c>
      <c r="G177" s="73"/>
      <c r="H177" s="92" t="s">
        <v>564</v>
      </c>
    </row>
    <row r="178" spans="1:8" s="83" customFormat="1" ht="18" customHeight="1">
      <c r="A178" s="469" t="s">
        <v>442</v>
      </c>
      <c r="B178" s="161"/>
      <c r="C178" s="159" t="s">
        <v>201</v>
      </c>
      <c r="D178" s="159" t="s">
        <v>185</v>
      </c>
      <c r="E178" s="147" t="s">
        <v>426</v>
      </c>
      <c r="F178" s="146" t="s">
        <v>427</v>
      </c>
      <c r="G178" s="57"/>
      <c r="H178" s="56" t="s">
        <v>564</v>
      </c>
    </row>
    <row r="179" spans="1:8" s="83" customFormat="1" ht="27.75" customHeight="1">
      <c r="A179" s="89" t="s">
        <v>167</v>
      </c>
      <c r="B179" s="161" t="s">
        <v>0</v>
      </c>
      <c r="C179" s="159" t="s">
        <v>201</v>
      </c>
      <c r="D179" s="159" t="s">
        <v>185</v>
      </c>
      <c r="E179" s="147" t="s">
        <v>426</v>
      </c>
      <c r="F179" s="146" t="s">
        <v>427</v>
      </c>
      <c r="G179" s="57" t="s">
        <v>153</v>
      </c>
      <c r="H179" s="56" t="s">
        <v>564</v>
      </c>
    </row>
    <row r="180" spans="1:8" s="83" customFormat="1" ht="95.25" customHeight="1">
      <c r="A180" s="157" t="s">
        <v>565</v>
      </c>
      <c r="B180" s="88"/>
      <c r="C180" s="102" t="s">
        <v>201</v>
      </c>
      <c r="D180" s="102" t="s">
        <v>215</v>
      </c>
      <c r="E180" s="131" t="s">
        <v>190</v>
      </c>
      <c r="F180" s="130" t="s">
        <v>163</v>
      </c>
      <c r="G180" s="57"/>
      <c r="H180" s="92" t="s">
        <v>467</v>
      </c>
    </row>
    <row r="181" spans="1:8" s="83" customFormat="1" ht="93" customHeight="1">
      <c r="A181" s="185" t="s">
        <v>568</v>
      </c>
      <c r="B181" s="100"/>
      <c r="C181" s="102" t="s">
        <v>201</v>
      </c>
      <c r="D181" s="102" t="s">
        <v>215</v>
      </c>
      <c r="E181" s="131" t="s">
        <v>202</v>
      </c>
      <c r="F181" s="130" t="s">
        <v>163</v>
      </c>
      <c r="G181" s="73"/>
      <c r="H181" s="92" t="s">
        <v>467</v>
      </c>
    </row>
    <row r="182" spans="1:8" s="83" customFormat="1" ht="37.5" customHeight="1">
      <c r="A182" s="137" t="s">
        <v>460</v>
      </c>
      <c r="B182" s="100"/>
      <c r="C182" s="102" t="s">
        <v>201</v>
      </c>
      <c r="D182" s="102" t="s">
        <v>215</v>
      </c>
      <c r="E182" s="131" t="s">
        <v>459</v>
      </c>
      <c r="F182" s="130" t="s">
        <v>163</v>
      </c>
      <c r="G182" s="73"/>
      <c r="H182" s="92" t="s">
        <v>467</v>
      </c>
    </row>
    <row r="183" spans="1:8" s="83" customFormat="1" ht="21" customHeight="1">
      <c r="A183" s="89" t="s">
        <v>440</v>
      </c>
      <c r="B183" s="161" t="s">
        <v>0</v>
      </c>
      <c r="C183" s="159" t="s">
        <v>201</v>
      </c>
      <c r="D183" s="159" t="s">
        <v>215</v>
      </c>
      <c r="E183" s="147" t="s">
        <v>459</v>
      </c>
      <c r="F183" s="67" t="s">
        <v>217</v>
      </c>
      <c r="G183" s="57"/>
      <c r="H183" s="56" t="s">
        <v>467</v>
      </c>
    </row>
    <row r="184" spans="1:8" s="83" customFormat="1" ht="21" customHeight="1">
      <c r="A184" s="160" t="s">
        <v>167</v>
      </c>
      <c r="B184" s="161" t="s">
        <v>0</v>
      </c>
      <c r="C184" s="159" t="s">
        <v>201</v>
      </c>
      <c r="D184" s="159" t="s">
        <v>215</v>
      </c>
      <c r="E184" s="147" t="s">
        <v>459</v>
      </c>
      <c r="F184" s="67" t="s">
        <v>217</v>
      </c>
      <c r="G184" s="57" t="s">
        <v>153</v>
      </c>
      <c r="H184" s="56" t="s">
        <v>467</v>
      </c>
    </row>
    <row r="185" spans="1:8" s="83" customFormat="1" ht="21" customHeight="1">
      <c r="A185" s="162" t="s">
        <v>212</v>
      </c>
      <c r="B185" s="88"/>
      <c r="C185" s="70" t="s">
        <v>201</v>
      </c>
      <c r="D185" s="70" t="s">
        <v>185</v>
      </c>
      <c r="E185" s="79"/>
      <c r="F185" s="78"/>
      <c r="G185" s="70"/>
      <c r="H185" s="136">
        <f>+H186+H202+H176</f>
        <v>9895.472000000002</v>
      </c>
    </row>
    <row r="186" spans="1:8" s="83" customFormat="1" ht="92.25" customHeight="1">
      <c r="A186" s="157" t="s">
        <v>565</v>
      </c>
      <c r="B186" s="88"/>
      <c r="C186" s="70" t="s">
        <v>201</v>
      </c>
      <c r="D186" s="156" t="s">
        <v>185</v>
      </c>
      <c r="E186" s="131" t="s">
        <v>190</v>
      </c>
      <c r="F186" s="130" t="s">
        <v>163</v>
      </c>
      <c r="G186" s="155"/>
      <c r="H186" s="136">
        <f>H187</f>
        <v>5622.978000000001</v>
      </c>
    </row>
    <row r="187" spans="1:8" s="83" customFormat="1" ht="93.75" customHeight="1">
      <c r="A187" s="185" t="s">
        <v>568</v>
      </c>
      <c r="B187" s="100"/>
      <c r="C187" s="100" t="s">
        <v>201</v>
      </c>
      <c r="D187" s="150" t="s">
        <v>185</v>
      </c>
      <c r="E187" s="131" t="s">
        <v>202</v>
      </c>
      <c r="F187" s="130" t="s">
        <v>163</v>
      </c>
      <c r="G187" s="277"/>
      <c r="H187" s="323">
        <f>H188+H191+H194+H197+H199</f>
        <v>5622.978000000001</v>
      </c>
    </row>
    <row r="188" spans="1:8" s="83" customFormat="1" ht="21" customHeight="1">
      <c r="A188" s="610" t="s">
        <v>211</v>
      </c>
      <c r="B188" s="88"/>
      <c r="C188" s="88" t="s">
        <v>201</v>
      </c>
      <c r="D188" s="148" t="s">
        <v>185</v>
      </c>
      <c r="E188" s="147" t="s">
        <v>210</v>
      </c>
      <c r="F188" s="146" t="s">
        <v>199</v>
      </c>
      <c r="G188" s="145"/>
      <c r="H188" s="154">
        <f>H189</f>
        <v>4067.378</v>
      </c>
    </row>
    <row r="189" spans="1:8" s="83" customFormat="1" ht="21" customHeight="1">
      <c r="A189" s="138" t="s">
        <v>167</v>
      </c>
      <c r="B189" s="88"/>
      <c r="C189" s="88" t="s">
        <v>201</v>
      </c>
      <c r="D189" s="148" t="s">
        <v>185</v>
      </c>
      <c r="E189" s="147" t="s">
        <v>210</v>
      </c>
      <c r="F189" s="146" t="s">
        <v>199</v>
      </c>
      <c r="G189" s="145" t="s">
        <v>153</v>
      </c>
      <c r="H189" s="153">
        <v>4067.378</v>
      </c>
    </row>
    <row r="190" spans="1:8" s="83" customFormat="1" ht="21" customHeight="1">
      <c r="A190" s="440" t="s">
        <v>446</v>
      </c>
      <c r="B190" s="311" t="s">
        <v>0</v>
      </c>
      <c r="C190" s="311" t="s">
        <v>201</v>
      </c>
      <c r="D190" s="310" t="s">
        <v>185</v>
      </c>
      <c r="E190" s="470" t="s">
        <v>208</v>
      </c>
      <c r="F190" s="476" t="s">
        <v>163</v>
      </c>
      <c r="G190" s="145"/>
      <c r="H190" s="517">
        <f>H191</f>
        <v>300</v>
      </c>
    </row>
    <row r="191" spans="1:8" s="83" customFormat="1" ht="21" customHeight="1">
      <c r="A191" s="474" t="s">
        <v>211</v>
      </c>
      <c r="B191" s="88" t="s">
        <v>0</v>
      </c>
      <c r="C191" s="88" t="s">
        <v>201</v>
      </c>
      <c r="D191" s="148" t="s">
        <v>185</v>
      </c>
      <c r="E191" s="118" t="s">
        <v>208</v>
      </c>
      <c r="F191" s="146" t="s">
        <v>199</v>
      </c>
      <c r="G191" s="145"/>
      <c r="H191" s="581">
        <v>300</v>
      </c>
    </row>
    <row r="192" spans="1:8" s="83" customFormat="1" ht="42" customHeight="1">
      <c r="A192" s="477" t="s">
        <v>374</v>
      </c>
      <c r="B192" s="88" t="s">
        <v>0</v>
      </c>
      <c r="C192" s="88" t="s">
        <v>201</v>
      </c>
      <c r="D192" s="148" t="s">
        <v>185</v>
      </c>
      <c r="E192" s="118" t="s">
        <v>208</v>
      </c>
      <c r="F192" s="146" t="s">
        <v>199</v>
      </c>
      <c r="G192" s="145" t="s">
        <v>153</v>
      </c>
      <c r="H192" s="144" t="s">
        <v>469</v>
      </c>
    </row>
    <row r="193" spans="1:8" s="83" customFormat="1" ht="37.5" customHeight="1">
      <c r="A193" s="440" t="s">
        <v>447</v>
      </c>
      <c r="B193" s="311" t="s">
        <v>0</v>
      </c>
      <c r="C193" s="311" t="s">
        <v>201</v>
      </c>
      <c r="D193" s="310" t="s">
        <v>185</v>
      </c>
      <c r="E193" s="470" t="s">
        <v>368</v>
      </c>
      <c r="F193" s="480" t="s">
        <v>163</v>
      </c>
      <c r="G193" s="145"/>
      <c r="H193" s="320">
        <f>H194</f>
        <v>50.6</v>
      </c>
    </row>
    <row r="194" spans="1:8" s="83" customFormat="1" ht="21" customHeight="1">
      <c r="A194" s="478" t="s">
        <v>207</v>
      </c>
      <c r="B194" s="88" t="s">
        <v>0</v>
      </c>
      <c r="C194" s="88" t="s">
        <v>201</v>
      </c>
      <c r="D194" s="148" t="s">
        <v>185</v>
      </c>
      <c r="E194" s="147" t="s">
        <v>368</v>
      </c>
      <c r="F194" s="146" t="s">
        <v>206</v>
      </c>
      <c r="G194" s="145"/>
      <c r="H194" s="321">
        <f>H195</f>
        <v>50.6</v>
      </c>
    </row>
    <row r="195" spans="1:8" s="83" customFormat="1" ht="37.5" customHeight="1">
      <c r="A195" s="479" t="s">
        <v>374</v>
      </c>
      <c r="B195" s="88" t="s">
        <v>0</v>
      </c>
      <c r="C195" s="88" t="s">
        <v>201</v>
      </c>
      <c r="D195" s="148" t="s">
        <v>185</v>
      </c>
      <c r="E195" s="147" t="s">
        <v>368</v>
      </c>
      <c r="F195" s="146" t="s">
        <v>206</v>
      </c>
      <c r="G195" s="145" t="s">
        <v>153</v>
      </c>
      <c r="H195" s="320">
        <v>50.6</v>
      </c>
    </row>
    <row r="196" spans="1:8" s="83" customFormat="1" ht="39" customHeight="1">
      <c r="A196" s="304" t="s">
        <v>443</v>
      </c>
      <c r="B196" s="311" t="s">
        <v>0</v>
      </c>
      <c r="C196" s="311" t="s">
        <v>201</v>
      </c>
      <c r="D196" s="310" t="s">
        <v>185</v>
      </c>
      <c r="E196" s="470" t="s">
        <v>204</v>
      </c>
      <c r="F196" s="471" t="s">
        <v>163</v>
      </c>
      <c r="G196" s="317"/>
      <c r="H196" s="495" t="str">
        <f>H197</f>
        <v>5,0</v>
      </c>
    </row>
    <row r="197" spans="1:8" s="83" customFormat="1" ht="21" customHeight="1">
      <c r="A197" s="469" t="s">
        <v>442</v>
      </c>
      <c r="B197" s="88" t="s">
        <v>0</v>
      </c>
      <c r="C197" s="88" t="s">
        <v>201</v>
      </c>
      <c r="D197" s="148" t="s">
        <v>185</v>
      </c>
      <c r="E197" s="147" t="s">
        <v>204</v>
      </c>
      <c r="F197" s="146" t="s">
        <v>203</v>
      </c>
      <c r="G197" s="145"/>
      <c r="H197" s="581" t="str">
        <f>H198</f>
        <v>5,0</v>
      </c>
    </row>
    <row r="198" spans="1:8" s="83" customFormat="1" ht="41.25" customHeight="1">
      <c r="A198" s="488" t="s">
        <v>374</v>
      </c>
      <c r="B198" s="88" t="s">
        <v>0</v>
      </c>
      <c r="C198" s="88" t="s">
        <v>201</v>
      </c>
      <c r="D198" s="148" t="s">
        <v>185</v>
      </c>
      <c r="E198" s="118" t="s">
        <v>204</v>
      </c>
      <c r="F198" s="117" t="s">
        <v>203</v>
      </c>
      <c r="G198" s="145" t="s">
        <v>153</v>
      </c>
      <c r="H198" s="144" t="s">
        <v>569</v>
      </c>
    </row>
    <row r="199" spans="1:8" s="83" customFormat="1" ht="23.25" customHeight="1">
      <c r="A199" s="472" t="s">
        <v>444</v>
      </c>
      <c r="B199" s="311" t="s">
        <v>0</v>
      </c>
      <c r="C199" s="484" t="s">
        <v>201</v>
      </c>
      <c r="D199" s="485" t="s">
        <v>185</v>
      </c>
      <c r="E199" s="512" t="s">
        <v>445</v>
      </c>
      <c r="F199" s="511" t="s">
        <v>163</v>
      </c>
      <c r="G199" s="277"/>
      <c r="H199" s="492" t="str">
        <f>H201</f>
        <v>1200,00</v>
      </c>
    </row>
    <row r="200" spans="1:8" s="83" customFormat="1" ht="21" customHeight="1">
      <c r="A200" s="318" t="s">
        <v>211</v>
      </c>
      <c r="B200" s="88" t="s">
        <v>0</v>
      </c>
      <c r="C200" s="88" t="s">
        <v>201</v>
      </c>
      <c r="D200" s="148" t="s">
        <v>185</v>
      </c>
      <c r="E200" s="147" t="s">
        <v>200</v>
      </c>
      <c r="F200" s="146" t="s">
        <v>199</v>
      </c>
      <c r="G200" s="145"/>
      <c r="H200" s="149" t="str">
        <f>H201</f>
        <v>1200,00</v>
      </c>
    </row>
    <row r="201" spans="1:8" s="83" customFormat="1" ht="38.25" customHeight="1">
      <c r="A201" s="473" t="s">
        <v>374</v>
      </c>
      <c r="B201" s="88" t="s">
        <v>0</v>
      </c>
      <c r="C201" s="88" t="s">
        <v>201</v>
      </c>
      <c r="D201" s="148" t="s">
        <v>185</v>
      </c>
      <c r="E201" s="147" t="s">
        <v>200</v>
      </c>
      <c r="F201" s="146" t="s">
        <v>199</v>
      </c>
      <c r="G201" s="145" t="s">
        <v>153</v>
      </c>
      <c r="H201" s="144" t="s">
        <v>591</v>
      </c>
    </row>
    <row r="202" spans="1:8" s="83" customFormat="1" ht="75.75" customHeight="1">
      <c r="A202" s="482" t="s">
        <v>570</v>
      </c>
      <c r="B202" s="277" t="s">
        <v>0</v>
      </c>
      <c r="C202" s="100" t="s">
        <v>201</v>
      </c>
      <c r="D202" s="150" t="s">
        <v>185</v>
      </c>
      <c r="E202" s="131" t="s">
        <v>513</v>
      </c>
      <c r="F202" s="130" t="s">
        <v>163</v>
      </c>
      <c r="G202" s="145"/>
      <c r="H202" s="323">
        <f>+H203+H206</f>
        <v>4125.639</v>
      </c>
    </row>
    <row r="203" spans="1:8" s="83" customFormat="1" ht="21" customHeight="1">
      <c r="A203" s="304" t="s">
        <v>541</v>
      </c>
      <c r="B203" s="100"/>
      <c r="C203" s="484" t="s">
        <v>201</v>
      </c>
      <c r="D203" s="485" t="s">
        <v>185</v>
      </c>
      <c r="E203" s="486" t="s">
        <v>542</v>
      </c>
      <c r="F203" s="487" t="s">
        <v>163</v>
      </c>
      <c r="G203" s="491"/>
      <c r="H203" s="492">
        <f>H204</f>
        <v>2165.325</v>
      </c>
    </row>
    <row r="204" spans="1:8" s="83" customFormat="1" ht="21" customHeight="1">
      <c r="A204" s="489" t="s">
        <v>448</v>
      </c>
      <c r="B204" s="100"/>
      <c r="C204" s="311" t="s">
        <v>201</v>
      </c>
      <c r="D204" s="310" t="s">
        <v>185</v>
      </c>
      <c r="E204" s="316" t="s">
        <v>542</v>
      </c>
      <c r="F204" s="315" t="s">
        <v>543</v>
      </c>
      <c r="G204" s="317"/>
      <c r="H204" s="153">
        <f>H205</f>
        <v>2165.325</v>
      </c>
    </row>
    <row r="205" spans="1:8" s="83" customFormat="1" ht="36.75" customHeight="1">
      <c r="A205" s="490" t="s">
        <v>374</v>
      </c>
      <c r="B205" s="100"/>
      <c r="C205" s="311" t="s">
        <v>201</v>
      </c>
      <c r="D205" s="310" t="s">
        <v>185</v>
      </c>
      <c r="E205" s="316" t="s">
        <v>542</v>
      </c>
      <c r="F205" s="315" t="s">
        <v>543</v>
      </c>
      <c r="G205" s="317" t="s">
        <v>153</v>
      </c>
      <c r="H205" s="153">
        <v>2165.325</v>
      </c>
    </row>
    <row r="206" spans="1:8" s="83" customFormat="1" ht="36.75" customHeight="1">
      <c r="A206" s="304" t="s">
        <v>614</v>
      </c>
      <c r="B206" s="640" t="s">
        <v>0</v>
      </c>
      <c r="C206" s="484" t="s">
        <v>201</v>
      </c>
      <c r="D206" s="485" t="s">
        <v>185</v>
      </c>
      <c r="E206" s="486" t="s">
        <v>615</v>
      </c>
      <c r="F206" s="487" t="s">
        <v>163</v>
      </c>
      <c r="G206" s="491"/>
      <c r="H206" s="492">
        <f>H207</f>
        <v>1960.314</v>
      </c>
    </row>
    <row r="207" spans="1:8" s="83" customFormat="1" ht="36.75" customHeight="1">
      <c r="A207" s="489" t="s">
        <v>616</v>
      </c>
      <c r="B207" s="312" t="s">
        <v>0</v>
      </c>
      <c r="C207" s="311" t="s">
        <v>201</v>
      </c>
      <c r="D207" s="310" t="s">
        <v>185</v>
      </c>
      <c r="E207" s="483" t="s">
        <v>615</v>
      </c>
      <c r="F207" s="475" t="s">
        <v>617</v>
      </c>
      <c r="G207" s="317"/>
      <c r="H207" s="153">
        <f>H208</f>
        <v>1960.314</v>
      </c>
    </row>
    <row r="208" spans="1:8" s="83" customFormat="1" ht="36.75" customHeight="1">
      <c r="A208" s="490" t="s">
        <v>374</v>
      </c>
      <c r="B208" s="312" t="s">
        <v>0</v>
      </c>
      <c r="C208" s="311" t="s">
        <v>201</v>
      </c>
      <c r="D208" s="310" t="s">
        <v>185</v>
      </c>
      <c r="E208" s="483" t="s">
        <v>615</v>
      </c>
      <c r="F208" s="475" t="s">
        <v>617</v>
      </c>
      <c r="G208" s="317" t="s">
        <v>153</v>
      </c>
      <c r="H208" s="153">
        <v>1960.314</v>
      </c>
    </row>
    <row r="209" spans="1:8" s="83" customFormat="1" ht="24.75" customHeight="1">
      <c r="A209" s="622" t="s">
        <v>578</v>
      </c>
      <c r="B209" s="100"/>
      <c r="C209" s="484" t="s">
        <v>322</v>
      </c>
      <c r="D209" s="620"/>
      <c r="E209" s="437"/>
      <c r="F209" s="438"/>
      <c r="G209" s="491"/>
      <c r="H209" s="492" t="str">
        <f>H210</f>
        <v>900,00</v>
      </c>
    </row>
    <row r="210" spans="1:8" s="83" customFormat="1" ht="23.25" customHeight="1">
      <c r="A210" s="621" t="s">
        <v>577</v>
      </c>
      <c r="B210" s="100"/>
      <c r="C210" s="311" t="s">
        <v>322</v>
      </c>
      <c r="D210" s="619" t="s">
        <v>201</v>
      </c>
      <c r="E210" s="59"/>
      <c r="F210" s="167"/>
      <c r="G210" s="317"/>
      <c r="H210" s="153" t="str">
        <f>H211</f>
        <v>900,00</v>
      </c>
    </row>
    <row r="211" spans="1:8" s="83" customFormat="1" ht="19.5" customHeight="1">
      <c r="A211" s="623" t="s">
        <v>286</v>
      </c>
      <c r="B211" s="57" t="s">
        <v>0</v>
      </c>
      <c r="C211" s="624" t="s">
        <v>322</v>
      </c>
      <c r="D211" s="624" t="s">
        <v>201</v>
      </c>
      <c r="E211" s="59" t="s">
        <v>285</v>
      </c>
      <c r="F211" s="167" t="s">
        <v>163</v>
      </c>
      <c r="G211" s="317"/>
      <c r="H211" s="144" t="s">
        <v>620</v>
      </c>
    </row>
    <row r="212" spans="1:8" s="83" customFormat="1" ht="23.25" customHeight="1">
      <c r="A212" s="109" t="s">
        <v>284</v>
      </c>
      <c r="B212" s="100" t="s">
        <v>0</v>
      </c>
      <c r="C212" s="120" t="s">
        <v>322</v>
      </c>
      <c r="D212" s="120" t="s">
        <v>201</v>
      </c>
      <c r="E212" s="59" t="s">
        <v>280</v>
      </c>
      <c r="F212" s="167" t="s">
        <v>163</v>
      </c>
      <c r="G212" s="317"/>
      <c r="H212" s="144" t="s">
        <v>620</v>
      </c>
    </row>
    <row r="213" spans="1:8" s="83" customFormat="1" ht="23.25" customHeight="1">
      <c r="A213" s="441" t="s">
        <v>523</v>
      </c>
      <c r="B213" s="100"/>
      <c r="C213" s="120" t="s">
        <v>322</v>
      </c>
      <c r="D213" s="120" t="s">
        <v>201</v>
      </c>
      <c r="E213" s="59" t="s">
        <v>280</v>
      </c>
      <c r="F213" s="167" t="s">
        <v>524</v>
      </c>
      <c r="G213" s="317"/>
      <c r="H213" s="144" t="s">
        <v>620</v>
      </c>
    </row>
    <row r="214" spans="1:8" s="83" customFormat="1" ht="35.25" customHeight="1">
      <c r="A214" s="490" t="s">
        <v>374</v>
      </c>
      <c r="B214" s="312"/>
      <c r="C214" s="120" t="s">
        <v>322</v>
      </c>
      <c r="D214" s="120" t="s">
        <v>201</v>
      </c>
      <c r="E214" s="59" t="s">
        <v>280</v>
      </c>
      <c r="F214" s="167" t="s">
        <v>524</v>
      </c>
      <c r="G214" s="317" t="s">
        <v>153</v>
      </c>
      <c r="H214" s="144" t="s">
        <v>620</v>
      </c>
    </row>
    <row r="215" spans="1:8" s="83" customFormat="1" ht="21" customHeight="1">
      <c r="A215" s="114" t="s">
        <v>198</v>
      </c>
      <c r="B215" s="88"/>
      <c r="C215" s="73" t="s">
        <v>172</v>
      </c>
      <c r="D215" s="113"/>
      <c r="E215" s="143"/>
      <c r="F215" s="142"/>
      <c r="G215" s="64"/>
      <c r="H215" s="110" t="str">
        <f>+H216</f>
        <v>10,0</v>
      </c>
    </row>
    <row r="216" spans="1:8" s="83" customFormat="1" ht="21" customHeight="1">
      <c r="A216" s="114" t="s">
        <v>197</v>
      </c>
      <c r="B216" s="88"/>
      <c r="C216" s="73" t="s">
        <v>172</v>
      </c>
      <c r="D216" s="113" t="s">
        <v>172</v>
      </c>
      <c r="E216" s="143"/>
      <c r="F216" s="142"/>
      <c r="G216" s="64"/>
      <c r="H216" s="110" t="str">
        <f>+H217</f>
        <v>10,0</v>
      </c>
    </row>
    <row r="217" spans="1:8" s="83" customFormat="1" ht="79.5" customHeight="1">
      <c r="A217" s="114" t="s">
        <v>473</v>
      </c>
      <c r="B217" s="88"/>
      <c r="C217" s="73" t="s">
        <v>172</v>
      </c>
      <c r="D217" s="113" t="s">
        <v>172</v>
      </c>
      <c r="E217" s="141" t="s">
        <v>183</v>
      </c>
      <c r="F217" s="111" t="s">
        <v>163</v>
      </c>
      <c r="G217" s="140"/>
      <c r="H217" s="110" t="str">
        <f>+H218</f>
        <v>10,0</v>
      </c>
    </row>
    <row r="218" spans="1:8" s="83" customFormat="1" ht="36.75" customHeight="1">
      <c r="A218" s="603" t="s">
        <v>493</v>
      </c>
      <c r="B218" s="100"/>
      <c r="C218" s="73" t="s">
        <v>172</v>
      </c>
      <c r="D218" s="113" t="s">
        <v>172</v>
      </c>
      <c r="E218" s="112" t="s">
        <v>514</v>
      </c>
      <c r="F218" s="111" t="s">
        <v>170</v>
      </c>
      <c r="G218" s="140"/>
      <c r="H218" s="110" t="str">
        <f>+H219</f>
        <v>10,0</v>
      </c>
    </row>
    <row r="219" spans="1:8" s="83" customFormat="1" ht="21" customHeight="1">
      <c r="A219" s="138" t="s">
        <v>167</v>
      </c>
      <c r="B219" s="88"/>
      <c r="C219" s="57" t="s">
        <v>172</v>
      </c>
      <c r="D219" s="65" t="s">
        <v>172</v>
      </c>
      <c r="E219" s="82" t="s">
        <v>514</v>
      </c>
      <c r="F219" s="81" t="s">
        <v>170</v>
      </c>
      <c r="G219" s="64" t="s">
        <v>153</v>
      </c>
      <c r="H219" s="80" t="s">
        <v>169</v>
      </c>
    </row>
    <row r="220" spans="1:8" s="83" customFormat="1" ht="24.75" customHeight="1">
      <c r="A220" s="66" t="s">
        <v>165</v>
      </c>
      <c r="B220" s="88" t="s">
        <v>0</v>
      </c>
      <c r="C220" s="134">
        <v>10</v>
      </c>
      <c r="D220" s="134"/>
      <c r="E220" s="79"/>
      <c r="F220" s="78"/>
      <c r="G220" s="70"/>
      <c r="H220" s="69">
        <f>H230+H227</f>
        <v>358.1</v>
      </c>
    </row>
    <row r="221" spans="1:34" s="105" customFormat="1" ht="19.5" customHeight="1" hidden="1">
      <c r="A221" s="66" t="s">
        <v>162</v>
      </c>
      <c r="B221" s="88" t="s">
        <v>0</v>
      </c>
      <c r="C221" s="103">
        <v>10</v>
      </c>
      <c r="D221" s="102" t="s">
        <v>156</v>
      </c>
      <c r="E221" s="76"/>
      <c r="F221" s="75"/>
      <c r="G221" s="102"/>
      <c r="H221" s="101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</row>
    <row r="222" spans="1:34" s="105" customFormat="1" ht="19.5" customHeight="1" hidden="1">
      <c r="A222" s="62" t="s">
        <v>160</v>
      </c>
      <c r="B222" s="88" t="s">
        <v>0</v>
      </c>
      <c r="C222" s="99">
        <v>10</v>
      </c>
      <c r="D222" s="98" t="s">
        <v>156</v>
      </c>
      <c r="E222" s="72" t="s">
        <v>179</v>
      </c>
      <c r="F222" s="71" t="s">
        <v>178</v>
      </c>
      <c r="G222" s="97"/>
      <c r="H222" s="95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</row>
    <row r="223" spans="1:34" s="105" customFormat="1" ht="19.5" customHeight="1" hidden="1">
      <c r="A223" s="61" t="s">
        <v>158</v>
      </c>
      <c r="B223" s="88" t="s">
        <v>0</v>
      </c>
      <c r="C223" s="87">
        <v>10</v>
      </c>
      <c r="D223" s="86" t="s">
        <v>156</v>
      </c>
      <c r="E223" s="68" t="s">
        <v>175</v>
      </c>
      <c r="F223" s="67" t="s">
        <v>178</v>
      </c>
      <c r="G223" s="94"/>
      <c r="H223" s="92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</row>
    <row r="224" spans="1:34" s="105" customFormat="1" ht="56.25" customHeight="1" hidden="1">
      <c r="A224" s="91" t="s">
        <v>177</v>
      </c>
      <c r="B224" s="133" t="s">
        <v>0</v>
      </c>
      <c r="C224" s="90">
        <v>10</v>
      </c>
      <c r="D224" s="86" t="s">
        <v>156</v>
      </c>
      <c r="E224" s="68" t="s">
        <v>175</v>
      </c>
      <c r="F224" s="67" t="s">
        <v>174</v>
      </c>
      <c r="G224" s="85"/>
      <c r="H224" s="5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</row>
    <row r="225" spans="1:34" s="105" customFormat="1" ht="56.25" customHeight="1" hidden="1">
      <c r="A225" s="89" t="s">
        <v>176</v>
      </c>
      <c r="B225" s="108"/>
      <c r="C225" s="595">
        <v>10</v>
      </c>
      <c r="D225" s="86" t="s">
        <v>156</v>
      </c>
      <c r="E225" s="68" t="s">
        <v>175</v>
      </c>
      <c r="F225" s="67" t="s">
        <v>174</v>
      </c>
      <c r="G225" s="504" t="s">
        <v>173</v>
      </c>
      <c r="H225" s="5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</row>
    <row r="226" spans="1:34" s="105" customFormat="1" ht="24" customHeight="1">
      <c r="A226" s="596" t="s">
        <v>162</v>
      </c>
      <c r="B226" s="597" t="s">
        <v>0</v>
      </c>
      <c r="C226" s="598">
        <v>10</v>
      </c>
      <c r="D226" s="444" t="s">
        <v>156</v>
      </c>
      <c r="E226" s="68"/>
      <c r="F226" s="67"/>
      <c r="G226" s="84"/>
      <c r="H226" s="92" t="s">
        <v>571</v>
      </c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</row>
    <row r="227" spans="1:34" s="105" customFormat="1" ht="27.75" customHeight="1">
      <c r="A227" s="116" t="s">
        <v>284</v>
      </c>
      <c r="B227" s="108"/>
      <c r="C227" s="503" t="s">
        <v>186</v>
      </c>
      <c r="D227" s="503" t="s">
        <v>156</v>
      </c>
      <c r="E227" s="652" t="s">
        <v>458</v>
      </c>
      <c r="F227" s="653"/>
      <c r="G227" s="70"/>
      <c r="H227" s="95" t="s">
        <v>571</v>
      </c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</row>
    <row r="228" spans="1:34" s="105" customFormat="1" ht="30" customHeight="1">
      <c r="A228" s="502" t="s">
        <v>177</v>
      </c>
      <c r="B228" s="108"/>
      <c r="C228" s="501" t="s">
        <v>186</v>
      </c>
      <c r="D228" s="501" t="s">
        <v>156</v>
      </c>
      <c r="E228" s="654" t="s">
        <v>457</v>
      </c>
      <c r="F228" s="655"/>
      <c r="G228" s="120"/>
      <c r="H228" s="119" t="s">
        <v>571</v>
      </c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</row>
    <row r="229" spans="1:34" s="105" customFormat="1" ht="27.75" customHeight="1">
      <c r="A229" s="439" t="s">
        <v>176</v>
      </c>
      <c r="B229" s="108"/>
      <c r="C229" s="501" t="s">
        <v>186</v>
      </c>
      <c r="D229" s="501" t="s">
        <v>156</v>
      </c>
      <c r="E229" s="654" t="s">
        <v>457</v>
      </c>
      <c r="F229" s="655"/>
      <c r="G229" s="120" t="s">
        <v>173</v>
      </c>
      <c r="H229" s="119" t="s">
        <v>571</v>
      </c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</row>
    <row r="230" spans="1:34" s="105" customFormat="1" ht="21" customHeight="1">
      <c r="A230" s="132" t="s">
        <v>191</v>
      </c>
      <c r="B230" s="108"/>
      <c r="C230" s="99">
        <v>10</v>
      </c>
      <c r="D230" s="98" t="s">
        <v>185</v>
      </c>
      <c r="E230" s="131"/>
      <c r="F230" s="130"/>
      <c r="G230" s="128"/>
      <c r="H230" s="69" t="str">
        <f>H231</f>
        <v>338,100</v>
      </c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</row>
    <row r="231" spans="1:34" s="105" customFormat="1" ht="94.5" customHeight="1">
      <c r="A231" s="157" t="s">
        <v>565</v>
      </c>
      <c r="B231" s="108"/>
      <c r="C231" s="129">
        <v>10</v>
      </c>
      <c r="D231" s="129" t="s">
        <v>185</v>
      </c>
      <c r="E231" s="72" t="s">
        <v>190</v>
      </c>
      <c r="F231" s="71" t="s">
        <v>163</v>
      </c>
      <c r="G231" s="128"/>
      <c r="H231" s="69" t="str">
        <f>H232</f>
        <v>338,100</v>
      </c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</row>
    <row r="232" spans="1:34" s="105" customFormat="1" ht="112.5" customHeight="1">
      <c r="A232" s="604" t="s">
        <v>573</v>
      </c>
      <c r="B232" s="605"/>
      <c r="C232" s="606" t="s">
        <v>186</v>
      </c>
      <c r="D232" s="607" t="s">
        <v>185</v>
      </c>
      <c r="E232" s="272" t="s">
        <v>188</v>
      </c>
      <c r="F232" s="271" t="s">
        <v>163</v>
      </c>
      <c r="G232" s="70"/>
      <c r="H232" s="69" t="str">
        <f>H233</f>
        <v>338,100</v>
      </c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</row>
    <row r="233" spans="1:34" s="105" customFormat="1" ht="20.25" customHeight="1">
      <c r="A233" s="586" t="s">
        <v>555</v>
      </c>
      <c r="B233" s="108"/>
      <c r="C233" s="122" t="s">
        <v>186</v>
      </c>
      <c r="D233" s="121" t="s">
        <v>185</v>
      </c>
      <c r="E233" s="68" t="s">
        <v>515</v>
      </c>
      <c r="F233" s="67" t="s">
        <v>520</v>
      </c>
      <c r="G233" s="70"/>
      <c r="H233" s="63" t="str">
        <f>H234</f>
        <v>338,100</v>
      </c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</row>
    <row r="234" spans="1:34" s="105" customFormat="1" ht="21" customHeight="1">
      <c r="A234" s="89" t="s">
        <v>176</v>
      </c>
      <c r="B234" s="108"/>
      <c r="C234" s="500" t="s">
        <v>186</v>
      </c>
      <c r="D234" s="499" t="s">
        <v>185</v>
      </c>
      <c r="E234" s="68" t="s">
        <v>515</v>
      </c>
      <c r="F234" s="67" t="s">
        <v>520</v>
      </c>
      <c r="G234" s="120" t="s">
        <v>173</v>
      </c>
      <c r="H234" s="119" t="s">
        <v>621</v>
      </c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</row>
    <row r="235" spans="1:34" s="105" customFormat="1" ht="20.25" customHeight="1">
      <c r="A235" s="116" t="s">
        <v>184</v>
      </c>
      <c r="B235" s="108"/>
      <c r="C235" s="115">
        <v>11</v>
      </c>
      <c r="D235" s="113"/>
      <c r="E235" s="118"/>
      <c r="F235" s="117"/>
      <c r="G235" s="110"/>
      <c r="H235" s="547">
        <f>+H236</f>
        <v>150</v>
      </c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</row>
    <row r="236" spans="1:34" s="105" customFormat="1" ht="21" customHeight="1">
      <c r="A236" s="599" t="s">
        <v>554</v>
      </c>
      <c r="B236" s="108"/>
      <c r="C236" s="115">
        <v>11</v>
      </c>
      <c r="D236" s="113" t="s">
        <v>156</v>
      </c>
      <c r="E236" s="112"/>
      <c r="F236" s="111"/>
      <c r="G236" s="110"/>
      <c r="H236" s="547">
        <f>+H237</f>
        <v>150</v>
      </c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</row>
    <row r="237" spans="1:34" s="105" customFormat="1" ht="78.75" customHeight="1">
      <c r="A237" s="114" t="s">
        <v>473</v>
      </c>
      <c r="B237" s="108"/>
      <c r="C237" s="73" t="s">
        <v>181</v>
      </c>
      <c r="D237" s="113" t="s">
        <v>156</v>
      </c>
      <c r="E237" s="112" t="s">
        <v>183</v>
      </c>
      <c r="F237" s="111" t="s">
        <v>163</v>
      </c>
      <c r="G237" s="110"/>
      <c r="H237" s="547">
        <f>+H238</f>
        <v>150</v>
      </c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</row>
    <row r="238" spans="1:34" s="105" customFormat="1" ht="75.75" customHeight="1">
      <c r="A238" s="137" t="s">
        <v>494</v>
      </c>
      <c r="B238" s="605"/>
      <c r="C238" s="73" t="s">
        <v>181</v>
      </c>
      <c r="D238" s="113" t="s">
        <v>156</v>
      </c>
      <c r="E238" s="112" t="s">
        <v>516</v>
      </c>
      <c r="F238" s="111" t="s">
        <v>180</v>
      </c>
      <c r="G238" s="140"/>
      <c r="H238" s="547">
        <f>+H240</f>
        <v>150</v>
      </c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</row>
    <row r="239" spans="1:34" s="105" customFormat="1" ht="57.75" customHeight="1">
      <c r="A239" s="551" t="s">
        <v>517</v>
      </c>
      <c r="B239" s="314" t="s">
        <v>0</v>
      </c>
      <c r="C239" s="314" t="s">
        <v>181</v>
      </c>
      <c r="D239" s="542" t="s">
        <v>156</v>
      </c>
      <c r="E239" s="549" t="s">
        <v>516</v>
      </c>
      <c r="F239" s="550" t="s">
        <v>518</v>
      </c>
      <c r="G239" s="543"/>
      <c r="H239" s="548">
        <v>150</v>
      </c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</row>
    <row r="240" spans="1:8" s="83" customFormat="1" ht="25.5" customHeight="1">
      <c r="A240" s="74" t="s">
        <v>167</v>
      </c>
      <c r="B240" s="104" t="s">
        <v>0</v>
      </c>
      <c r="C240" s="57" t="s">
        <v>181</v>
      </c>
      <c r="D240" s="65" t="s">
        <v>156</v>
      </c>
      <c r="E240" s="82" t="s">
        <v>516</v>
      </c>
      <c r="F240" s="81" t="s">
        <v>180</v>
      </c>
      <c r="G240" s="64" t="s">
        <v>153</v>
      </c>
      <c r="H240" s="548">
        <v>150</v>
      </c>
    </row>
    <row r="241" spans="1:8" s="83" customFormat="1" ht="18.75" customHeight="1" hidden="1">
      <c r="A241" s="66" t="s">
        <v>162</v>
      </c>
      <c r="B241" s="73" t="s">
        <v>0</v>
      </c>
      <c r="C241" s="103">
        <v>10</v>
      </c>
      <c r="D241" s="102" t="s">
        <v>156</v>
      </c>
      <c r="E241" s="76"/>
      <c r="F241" s="75"/>
      <c r="G241" s="102"/>
      <c r="H241" s="102"/>
    </row>
    <row r="242" spans="1:8" s="83" customFormat="1" ht="54" customHeight="1" hidden="1">
      <c r="A242" s="62" t="s">
        <v>160</v>
      </c>
      <c r="B242" s="100" t="s">
        <v>0</v>
      </c>
      <c r="C242" s="99">
        <v>10</v>
      </c>
      <c r="D242" s="98" t="s">
        <v>156</v>
      </c>
      <c r="E242" s="72" t="s">
        <v>179</v>
      </c>
      <c r="F242" s="71" t="s">
        <v>178</v>
      </c>
      <c r="G242" s="97"/>
      <c r="H242" s="96"/>
    </row>
    <row r="243" spans="1:8" s="83" customFormat="1" ht="68.25" customHeight="1" hidden="1">
      <c r="A243" s="61" t="s">
        <v>158</v>
      </c>
      <c r="B243" s="88" t="s">
        <v>0</v>
      </c>
      <c r="C243" s="87">
        <v>10</v>
      </c>
      <c r="D243" s="86" t="s">
        <v>156</v>
      </c>
      <c r="E243" s="68" t="s">
        <v>175</v>
      </c>
      <c r="F243" s="67" t="s">
        <v>178</v>
      </c>
      <c r="G243" s="94"/>
      <c r="H243" s="93"/>
    </row>
    <row r="244" spans="1:8" s="83" customFormat="1" ht="20.25" customHeight="1" hidden="1">
      <c r="A244" s="91" t="s">
        <v>177</v>
      </c>
      <c r="B244" s="88" t="s">
        <v>0</v>
      </c>
      <c r="C244" s="90">
        <v>10</v>
      </c>
      <c r="D244" s="86" t="s">
        <v>156</v>
      </c>
      <c r="E244" s="68" t="s">
        <v>175</v>
      </c>
      <c r="F244" s="67" t="s">
        <v>174</v>
      </c>
      <c r="G244" s="85"/>
      <c r="H244" s="84"/>
    </row>
    <row r="245" spans="1:8" s="83" customFormat="1" ht="20.25" customHeight="1" hidden="1">
      <c r="A245" s="89" t="s">
        <v>176</v>
      </c>
      <c r="B245" s="88" t="s">
        <v>0</v>
      </c>
      <c r="C245" s="87">
        <v>10</v>
      </c>
      <c r="D245" s="86" t="s">
        <v>156</v>
      </c>
      <c r="E245" s="68" t="s">
        <v>175</v>
      </c>
      <c r="F245" s="67" t="s">
        <v>174</v>
      </c>
      <c r="G245" s="85" t="s">
        <v>173</v>
      </c>
      <c r="H245" s="84"/>
    </row>
    <row r="246" spans="1:34" s="51" customFormat="1" ht="18.75" customHeight="1" hidden="1">
      <c r="A246" s="74" t="s">
        <v>167</v>
      </c>
      <c r="B246" s="57" t="s">
        <v>0</v>
      </c>
      <c r="C246" s="57" t="s">
        <v>172</v>
      </c>
      <c r="D246" s="65" t="s">
        <v>172</v>
      </c>
      <c r="E246" s="82" t="s">
        <v>171</v>
      </c>
      <c r="F246" s="81" t="s">
        <v>170</v>
      </c>
      <c r="G246" s="64" t="s">
        <v>153</v>
      </c>
      <c r="H246" s="64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</row>
    <row r="247" spans="1:34" s="51" customFormat="1" ht="37.5" customHeight="1" hidden="1">
      <c r="A247" s="74" t="s">
        <v>167</v>
      </c>
      <c r="B247" s="60" t="s">
        <v>0</v>
      </c>
      <c r="C247" s="70" t="s">
        <v>157</v>
      </c>
      <c r="D247" s="70"/>
      <c r="E247" s="79"/>
      <c r="F247" s="78"/>
      <c r="G247" s="70"/>
      <c r="H247" s="70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</row>
    <row r="248" spans="1:34" s="51" customFormat="1" ht="18.75" customHeight="1" hidden="1">
      <c r="A248" s="77" t="s">
        <v>168</v>
      </c>
      <c r="B248" s="60" t="s">
        <v>0</v>
      </c>
      <c r="C248" s="70" t="s">
        <v>157</v>
      </c>
      <c r="D248" s="70" t="s">
        <v>156</v>
      </c>
      <c r="E248" s="76"/>
      <c r="F248" s="75"/>
      <c r="G248" s="70"/>
      <c r="H248" s="70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</row>
    <row r="249" spans="1:34" s="51" customFormat="1" ht="18.75" customHeight="1" hidden="1">
      <c r="A249" s="74" t="s">
        <v>167</v>
      </c>
      <c r="B249" s="60" t="s">
        <v>0</v>
      </c>
      <c r="C249" s="73" t="s">
        <v>157</v>
      </c>
      <c r="D249" s="73" t="s">
        <v>156</v>
      </c>
      <c r="E249" s="72" t="s">
        <v>166</v>
      </c>
      <c r="F249" s="71" t="s">
        <v>163</v>
      </c>
      <c r="G249" s="70"/>
      <c r="H249" s="70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</row>
    <row r="250" spans="1:34" s="51" customFormat="1" ht="18.75" customHeight="1" hidden="1">
      <c r="A250" s="66" t="s">
        <v>165</v>
      </c>
      <c r="B250" s="60" t="s">
        <v>0</v>
      </c>
      <c r="C250" s="57" t="s">
        <v>157</v>
      </c>
      <c r="D250" s="57" t="s">
        <v>156</v>
      </c>
      <c r="E250" s="68" t="s">
        <v>164</v>
      </c>
      <c r="F250" s="67" t="s">
        <v>163</v>
      </c>
      <c r="G250" s="57"/>
      <c r="H250" s="57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</row>
    <row r="251" spans="1:34" s="51" customFormat="1" ht="56.25" customHeight="1" hidden="1">
      <c r="A251" s="66" t="s">
        <v>162</v>
      </c>
      <c r="B251" s="60" t="s">
        <v>0</v>
      </c>
      <c r="C251" s="57" t="s">
        <v>157</v>
      </c>
      <c r="D251" s="65" t="s">
        <v>156</v>
      </c>
      <c r="E251" s="59" t="s">
        <v>155</v>
      </c>
      <c r="F251" s="58" t="s">
        <v>161</v>
      </c>
      <c r="G251" s="64"/>
      <c r="H251" s="64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</row>
    <row r="252" spans="1:34" s="51" customFormat="1" ht="56.25" customHeight="1" hidden="1">
      <c r="A252" s="62" t="s">
        <v>160</v>
      </c>
      <c r="B252" s="60" t="s">
        <v>0</v>
      </c>
      <c r="C252" s="57" t="s">
        <v>157</v>
      </c>
      <c r="D252" s="57" t="s">
        <v>156</v>
      </c>
      <c r="E252" s="59" t="s">
        <v>155</v>
      </c>
      <c r="F252" s="58" t="s">
        <v>154</v>
      </c>
      <c r="G252" s="57" t="s">
        <v>159</v>
      </c>
      <c r="H252" s="57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</row>
    <row r="253" spans="1:34" s="51" customFormat="1" ht="18.75" customHeight="1" hidden="1">
      <c r="A253" s="61" t="s">
        <v>158</v>
      </c>
      <c r="B253" s="60" t="s">
        <v>0</v>
      </c>
      <c r="C253" s="57" t="s">
        <v>157</v>
      </c>
      <c r="D253" s="57" t="s">
        <v>156</v>
      </c>
      <c r="E253" s="59" t="s">
        <v>155</v>
      </c>
      <c r="F253" s="58" t="s">
        <v>154</v>
      </c>
      <c r="G253" s="57" t="s">
        <v>153</v>
      </c>
      <c r="H253" s="57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</row>
    <row r="254" spans="1:34" s="51" customFormat="1" ht="18.75">
      <c r="A254" s="50"/>
      <c r="B254" s="49"/>
      <c r="C254" s="49"/>
      <c r="D254" s="55"/>
      <c r="E254" s="54"/>
      <c r="F254" s="53"/>
      <c r="G254" s="49"/>
      <c r="H254" s="4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</row>
    <row r="255" spans="1:34" s="51" customFormat="1" ht="18.75">
      <c r="A255" s="50"/>
      <c r="B255" s="49"/>
      <c r="C255" s="49"/>
      <c r="D255" s="55"/>
      <c r="E255" s="54"/>
      <c r="F255" s="53"/>
      <c r="G255" s="49"/>
      <c r="H255" s="4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</row>
    <row r="256" spans="1:34" s="51" customFormat="1" ht="18.75">
      <c r="A256" s="50"/>
      <c r="B256" s="49"/>
      <c r="C256" s="49"/>
      <c r="D256" s="55"/>
      <c r="E256" s="54"/>
      <c r="F256" s="53"/>
      <c r="G256" s="49"/>
      <c r="H256" s="4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</row>
    <row r="257" spans="1:34" s="51" customFormat="1" ht="18.75">
      <c r="A257" s="50"/>
      <c r="B257" s="49"/>
      <c r="C257" s="49"/>
      <c r="D257" s="55"/>
      <c r="E257" s="54"/>
      <c r="F257" s="53"/>
      <c r="G257" s="49"/>
      <c r="H257" s="4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</row>
    <row r="258" spans="1:34" s="51" customFormat="1" ht="18.75">
      <c r="A258" s="50"/>
      <c r="B258" s="49"/>
      <c r="C258" s="49"/>
      <c r="D258" s="55"/>
      <c r="E258" s="54"/>
      <c r="F258" s="53"/>
      <c r="G258" s="49"/>
      <c r="H258" s="4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spans="1:34" s="51" customFormat="1" ht="18.75">
      <c r="A259" s="50"/>
      <c r="B259" s="49"/>
      <c r="C259" s="49"/>
      <c r="D259" s="55"/>
      <c r="E259" s="54"/>
      <c r="F259" s="53"/>
      <c r="G259" s="49"/>
      <c r="H259" s="4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</row>
    <row r="260" spans="1:34" s="51" customFormat="1" ht="18.75">
      <c r="A260" s="50"/>
      <c r="B260" s="49"/>
      <c r="C260" s="49"/>
      <c r="D260" s="55"/>
      <c r="E260" s="54"/>
      <c r="F260" s="53"/>
      <c r="G260" s="49"/>
      <c r="H260" s="4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</row>
    <row r="261" spans="1:34" s="51" customFormat="1" ht="18.75">
      <c r="A261" s="50"/>
      <c r="B261" s="49"/>
      <c r="C261" s="49"/>
      <c r="D261" s="55"/>
      <c r="E261" s="54"/>
      <c r="F261" s="53"/>
      <c r="G261" s="49"/>
      <c r="H261" s="4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</row>
    <row r="262" spans="1:34" s="51" customFormat="1" ht="18.75">
      <c r="A262" s="50"/>
      <c r="B262" s="49"/>
      <c r="C262" s="49"/>
      <c r="D262" s="55"/>
      <c r="E262" s="54"/>
      <c r="F262" s="53"/>
      <c r="G262" s="49"/>
      <c r="H262" s="4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</row>
    <row r="263" spans="1:34" s="51" customFormat="1" ht="18.75">
      <c r="A263" s="50"/>
      <c r="B263" s="49"/>
      <c r="C263" s="49"/>
      <c r="D263" s="55"/>
      <c r="E263" s="54"/>
      <c r="F263" s="53"/>
      <c r="G263" s="49"/>
      <c r="H263" s="4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</row>
    <row r="264" spans="1:34" s="51" customFormat="1" ht="18.75">
      <c r="A264" s="50"/>
      <c r="B264" s="49"/>
      <c r="C264" s="49"/>
      <c r="D264" s="55"/>
      <c r="E264" s="54"/>
      <c r="F264" s="53"/>
      <c r="G264" s="49"/>
      <c r="H264" s="4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</row>
    <row r="265" spans="1:34" s="51" customFormat="1" ht="18.75">
      <c r="A265" s="50"/>
      <c r="B265" s="49"/>
      <c r="C265" s="49"/>
      <c r="D265" s="55"/>
      <c r="E265" s="54"/>
      <c r="F265" s="53"/>
      <c r="G265" s="49"/>
      <c r="H265" s="4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</row>
    <row r="266" spans="1:34" s="51" customFormat="1" ht="18.75">
      <c r="A266" s="50"/>
      <c r="B266" s="49"/>
      <c r="C266" s="49"/>
      <c r="D266" s="55"/>
      <c r="E266" s="54"/>
      <c r="F266" s="53"/>
      <c r="G266" s="49"/>
      <c r="H266" s="4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</row>
    <row r="267" spans="1:34" s="51" customFormat="1" ht="18.75">
      <c r="A267" s="50"/>
      <c r="B267" s="49"/>
      <c r="C267" s="49"/>
      <c r="D267" s="55"/>
      <c r="E267" s="54"/>
      <c r="F267" s="53"/>
      <c r="G267" s="49"/>
      <c r="H267" s="4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</row>
    <row r="268" spans="1:34" s="51" customFormat="1" ht="18.75">
      <c r="A268" s="50"/>
      <c r="B268" s="49"/>
      <c r="C268" s="49"/>
      <c r="D268" s="55"/>
      <c r="E268" s="54"/>
      <c r="F268" s="53"/>
      <c r="G268" s="49"/>
      <c r="H268" s="4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</row>
    <row r="269" spans="1:34" s="51" customFormat="1" ht="18.75">
      <c r="A269" s="50"/>
      <c r="B269" s="49"/>
      <c r="C269" s="49"/>
      <c r="D269" s="55"/>
      <c r="E269" s="54"/>
      <c r="F269" s="53"/>
      <c r="G269" s="49"/>
      <c r="H269" s="4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</row>
    <row r="270" spans="1:34" s="51" customFormat="1" ht="18.75">
      <c r="A270" s="50"/>
      <c r="B270" s="49"/>
      <c r="C270" s="49"/>
      <c r="D270" s="55"/>
      <c r="E270" s="54"/>
      <c r="F270" s="53"/>
      <c r="G270" s="49"/>
      <c r="H270" s="4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</row>
    <row r="271" spans="1:34" s="51" customFormat="1" ht="18.75">
      <c r="A271" s="50"/>
      <c r="B271" s="49"/>
      <c r="C271" s="49"/>
      <c r="D271" s="55"/>
      <c r="E271" s="54"/>
      <c r="F271" s="53"/>
      <c r="G271" s="49"/>
      <c r="H271" s="4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</row>
    <row r="272" spans="1:34" s="51" customFormat="1" ht="18.75">
      <c r="A272" s="50"/>
      <c r="B272" s="49"/>
      <c r="C272" s="49"/>
      <c r="D272" s="55"/>
      <c r="E272" s="54"/>
      <c r="F272" s="53"/>
      <c r="G272" s="49"/>
      <c r="H272" s="4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</row>
  </sheetData>
  <sheetProtection/>
  <mergeCells count="23">
    <mergeCell ref="E104:F104"/>
    <mergeCell ref="E88:F88"/>
    <mergeCell ref="E103:F103"/>
    <mergeCell ref="A10:H10"/>
    <mergeCell ref="E74:F74"/>
    <mergeCell ref="E127:F127"/>
    <mergeCell ref="E68:F68"/>
    <mergeCell ref="A1:H1"/>
    <mergeCell ref="A2:H2"/>
    <mergeCell ref="A3:H3"/>
    <mergeCell ref="A4:H4"/>
    <mergeCell ref="A5:H5"/>
    <mergeCell ref="A6:H6"/>
    <mergeCell ref="E227:F227"/>
    <mergeCell ref="E228:F228"/>
    <mergeCell ref="E229:F229"/>
    <mergeCell ref="E156:F156"/>
    <mergeCell ref="E157:F157"/>
    <mergeCell ref="A7:H7"/>
    <mergeCell ref="A8:G8"/>
    <mergeCell ref="A9:G9"/>
    <mergeCell ref="E126:F126"/>
    <mergeCell ref="E135:F1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08.00390625" style="50" customWidth="1"/>
    <col min="2" max="2" width="8.7109375" style="49" customWidth="1"/>
    <col min="3" max="3" width="8.7109375" style="45" customWidth="1"/>
    <col min="4" max="4" width="9.140625" style="48" customWidth="1"/>
    <col min="5" max="5" width="14.00390625" style="47" customWidth="1"/>
    <col min="6" max="6" width="8.8515625" style="46" customWidth="1"/>
    <col min="7" max="7" width="10.421875" style="45" customWidth="1"/>
    <col min="8" max="8" width="14.00390625" style="45" customWidth="1"/>
    <col min="9" max="32" width="9.140625" style="44" customWidth="1"/>
  </cols>
  <sheetData>
    <row r="1" spans="1:8" s="1" customFormat="1" ht="15.75" customHeight="1">
      <c r="A1" s="660" t="s">
        <v>375</v>
      </c>
      <c r="B1" s="660"/>
      <c r="C1" s="660"/>
      <c r="D1" s="660"/>
      <c r="E1" s="660"/>
      <c r="F1" s="660"/>
      <c r="G1" s="660"/>
      <c r="H1" s="660"/>
    </row>
    <row r="2" spans="1:8" s="1" customFormat="1" ht="15.75" customHeight="1">
      <c r="A2" s="673" t="s">
        <v>4</v>
      </c>
      <c r="B2" s="673"/>
      <c r="C2" s="673"/>
      <c r="D2" s="673"/>
      <c r="E2" s="673"/>
      <c r="F2" s="673"/>
      <c r="G2" s="673"/>
      <c r="H2" s="673"/>
    </row>
    <row r="3" spans="1:8" s="1" customFormat="1" ht="15.75" customHeight="1">
      <c r="A3" s="673" t="s">
        <v>580</v>
      </c>
      <c r="B3" s="673"/>
      <c r="C3" s="673"/>
      <c r="D3" s="673"/>
      <c r="E3" s="673"/>
      <c r="F3" s="673"/>
      <c r="G3" s="673"/>
      <c r="H3" s="673"/>
    </row>
    <row r="4" spans="1:8" s="2" customFormat="1" ht="16.5" customHeight="1">
      <c r="A4" s="674" t="s">
        <v>579</v>
      </c>
      <c r="B4" s="674"/>
      <c r="C4" s="674"/>
      <c r="D4" s="674"/>
      <c r="E4" s="674"/>
      <c r="F4" s="674"/>
      <c r="G4" s="674"/>
      <c r="H4" s="674"/>
    </row>
    <row r="5" spans="1:8" s="2" customFormat="1" ht="16.5" customHeight="1">
      <c r="A5" s="674" t="s">
        <v>3</v>
      </c>
      <c r="B5" s="674"/>
      <c r="C5" s="674"/>
      <c r="D5" s="674"/>
      <c r="E5" s="674"/>
      <c r="F5" s="674"/>
      <c r="G5" s="674"/>
      <c r="H5" s="674"/>
    </row>
    <row r="6" spans="1:8" s="2" customFormat="1" ht="16.5" customHeight="1">
      <c r="A6" s="674" t="s">
        <v>556</v>
      </c>
      <c r="B6" s="674"/>
      <c r="C6" s="674"/>
      <c r="D6" s="674"/>
      <c r="E6" s="674"/>
      <c r="F6" s="674"/>
      <c r="G6" s="674"/>
      <c r="H6" s="674"/>
    </row>
    <row r="7" spans="1:8" s="2" customFormat="1" ht="16.5" customHeight="1">
      <c r="A7" s="658" t="s">
        <v>596</v>
      </c>
      <c r="B7" s="658"/>
      <c r="C7" s="658"/>
      <c r="D7" s="658"/>
      <c r="E7" s="658"/>
      <c r="F7" s="658"/>
      <c r="G7" s="658"/>
      <c r="H7" s="658"/>
    </row>
    <row r="8" spans="1:8" s="2" customFormat="1" ht="16.5" customHeight="1">
      <c r="A8" s="670"/>
      <c r="B8" s="670"/>
      <c r="C8" s="670"/>
      <c r="D8" s="670"/>
      <c r="E8" s="670"/>
      <c r="F8" s="670"/>
      <c r="G8" s="670"/>
      <c r="H8" s="328"/>
    </row>
    <row r="9" spans="1:8" s="2" customFormat="1" ht="66" customHeight="1">
      <c r="A9" s="675" t="s">
        <v>558</v>
      </c>
      <c r="B9" s="675"/>
      <c r="C9" s="675"/>
      <c r="D9" s="675"/>
      <c r="E9" s="675"/>
      <c r="F9" s="675"/>
      <c r="G9" s="675"/>
      <c r="H9" s="675"/>
    </row>
    <row r="10" spans="1:8" s="281" customFormat="1" ht="15.75">
      <c r="A10" s="327"/>
      <c r="B10" s="326"/>
      <c r="C10" s="325"/>
      <c r="D10" s="325"/>
      <c r="E10" s="325"/>
      <c r="F10" s="325"/>
      <c r="G10" s="324"/>
      <c r="H10" s="593" t="s">
        <v>553</v>
      </c>
    </row>
    <row r="11" spans="1:32" s="278" customFormat="1" ht="54" customHeight="1">
      <c r="A11" s="285" t="s">
        <v>1</v>
      </c>
      <c r="B11" s="284" t="s">
        <v>345</v>
      </c>
      <c r="C11" s="284" t="s">
        <v>352</v>
      </c>
      <c r="D11" s="267" t="s">
        <v>351</v>
      </c>
      <c r="E11" s="283" t="s">
        <v>350</v>
      </c>
      <c r="F11" s="78"/>
      <c r="G11" s="266" t="s">
        <v>349</v>
      </c>
      <c r="H11" s="266" t="s">
        <v>552</v>
      </c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</row>
    <row r="12" spans="1:32" s="51" customFormat="1" ht="18.75">
      <c r="A12" s="158" t="s">
        <v>348</v>
      </c>
      <c r="B12" s="73"/>
      <c r="C12" s="70"/>
      <c r="D12" s="156"/>
      <c r="E12" s="267"/>
      <c r="F12" s="266"/>
      <c r="G12" s="155"/>
      <c r="H12" s="299">
        <f>H14+H80+H100+H115+H150+H214+H229+H205+H201</f>
        <v>26455.772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s="51" customFormat="1" ht="18.75">
      <c r="A13" s="435" t="s">
        <v>5</v>
      </c>
      <c r="B13" s="73" t="s">
        <v>0</v>
      </c>
      <c r="C13" s="70"/>
      <c r="D13" s="156"/>
      <c r="E13" s="267"/>
      <c r="F13" s="266"/>
      <c r="G13" s="155"/>
      <c r="H13" s="299">
        <f>H12</f>
        <v>26455.772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s="51" customFormat="1" ht="18.75">
      <c r="A14" s="158" t="s">
        <v>347</v>
      </c>
      <c r="B14" s="73" t="s">
        <v>0</v>
      </c>
      <c r="C14" s="70" t="s">
        <v>156</v>
      </c>
      <c r="D14" s="156"/>
      <c r="E14" s="267"/>
      <c r="F14" s="266"/>
      <c r="G14" s="155"/>
      <c r="H14" s="299">
        <f>H15+H20+H26+H45+H50+H60+H55</f>
        <v>9172.2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s="51" customFormat="1" ht="37.5">
      <c r="A15" s="66" t="s">
        <v>346</v>
      </c>
      <c r="B15" s="73" t="s">
        <v>0</v>
      </c>
      <c r="C15" s="70" t="s">
        <v>156</v>
      </c>
      <c r="D15" s="156" t="s">
        <v>215</v>
      </c>
      <c r="E15" s="267"/>
      <c r="F15" s="266"/>
      <c r="G15" s="155"/>
      <c r="H15" s="299">
        <f>+H16</f>
        <v>642.865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s="195" customFormat="1" ht="18.75">
      <c r="A16" s="185" t="s">
        <v>344</v>
      </c>
      <c r="B16" s="100" t="s">
        <v>0</v>
      </c>
      <c r="C16" s="100" t="s">
        <v>156</v>
      </c>
      <c r="D16" s="150" t="s">
        <v>215</v>
      </c>
      <c r="E16" s="183" t="s">
        <v>343</v>
      </c>
      <c r="F16" s="142" t="s">
        <v>163</v>
      </c>
      <c r="G16" s="182"/>
      <c r="H16" s="322">
        <f>+H17</f>
        <v>642.865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</row>
    <row r="17" spans="1:32" s="105" customFormat="1" ht="19.5">
      <c r="A17" s="151" t="s">
        <v>342</v>
      </c>
      <c r="B17" s="88" t="s">
        <v>0</v>
      </c>
      <c r="C17" s="88" t="s">
        <v>156</v>
      </c>
      <c r="D17" s="148" t="s">
        <v>215</v>
      </c>
      <c r="E17" s="275" t="s">
        <v>341</v>
      </c>
      <c r="F17" s="81" t="s">
        <v>163</v>
      </c>
      <c r="G17" s="177"/>
      <c r="H17" s="321">
        <f>+H18</f>
        <v>642.865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</row>
    <row r="18" spans="1:32" s="105" customFormat="1" ht="19.5">
      <c r="A18" s="151" t="s">
        <v>326</v>
      </c>
      <c r="B18" s="88" t="s">
        <v>0</v>
      </c>
      <c r="C18" s="88" t="s">
        <v>156</v>
      </c>
      <c r="D18" s="148" t="s">
        <v>215</v>
      </c>
      <c r="E18" s="275" t="s">
        <v>341</v>
      </c>
      <c r="F18" s="81" t="s">
        <v>336</v>
      </c>
      <c r="G18" s="177"/>
      <c r="H18" s="321">
        <f>+H19</f>
        <v>642.865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1:32" s="105" customFormat="1" ht="66.75" customHeight="1">
      <c r="A19" s="109" t="s">
        <v>192</v>
      </c>
      <c r="B19" s="57" t="s">
        <v>0</v>
      </c>
      <c r="C19" s="57" t="s">
        <v>156</v>
      </c>
      <c r="D19" s="65" t="s">
        <v>215</v>
      </c>
      <c r="E19" s="275" t="s">
        <v>341</v>
      </c>
      <c r="F19" s="81" t="s">
        <v>336</v>
      </c>
      <c r="G19" s="145" t="s">
        <v>159</v>
      </c>
      <c r="H19" s="320">
        <v>642.865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1:32" s="105" customFormat="1" ht="56.25">
      <c r="A20" s="66" t="s">
        <v>340</v>
      </c>
      <c r="B20" s="73" t="s">
        <v>0</v>
      </c>
      <c r="C20" s="70" t="s">
        <v>156</v>
      </c>
      <c r="D20" s="70" t="s">
        <v>227</v>
      </c>
      <c r="E20" s="156"/>
      <c r="F20" s="155"/>
      <c r="G20" s="70"/>
      <c r="H20" s="299">
        <f>+H21</f>
        <v>2706.546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1:32" s="105" customFormat="1" ht="19.5">
      <c r="A21" s="185" t="s">
        <v>339</v>
      </c>
      <c r="B21" s="100" t="s">
        <v>0</v>
      </c>
      <c r="C21" s="100" t="s">
        <v>156</v>
      </c>
      <c r="D21" s="150" t="s">
        <v>227</v>
      </c>
      <c r="E21" s="141" t="s">
        <v>338</v>
      </c>
      <c r="F21" s="111" t="s">
        <v>163</v>
      </c>
      <c r="G21" s="277"/>
      <c r="H21" s="322">
        <f>+H22</f>
        <v>2706.546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</row>
    <row r="22" spans="1:32" s="105" customFormat="1" ht="19.5">
      <c r="A22" s="151" t="s">
        <v>337</v>
      </c>
      <c r="B22" s="88" t="s">
        <v>0</v>
      </c>
      <c r="C22" s="88" t="s">
        <v>156</v>
      </c>
      <c r="D22" s="148" t="s">
        <v>227</v>
      </c>
      <c r="E22" s="275" t="s">
        <v>292</v>
      </c>
      <c r="F22" s="81" t="s">
        <v>163</v>
      </c>
      <c r="G22" s="145"/>
      <c r="H22" s="321">
        <f>+H23</f>
        <v>2706.546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8" s="106" customFormat="1" ht="19.5">
      <c r="A23" s="151" t="s">
        <v>326</v>
      </c>
      <c r="B23" s="88" t="s">
        <v>0</v>
      </c>
      <c r="C23" s="88" t="s">
        <v>156</v>
      </c>
      <c r="D23" s="148" t="s">
        <v>227</v>
      </c>
      <c r="E23" s="275" t="s">
        <v>292</v>
      </c>
      <c r="F23" s="81" t="s">
        <v>336</v>
      </c>
      <c r="G23" s="145"/>
      <c r="H23" s="321">
        <f>H24+H25</f>
        <v>2706.546</v>
      </c>
    </row>
    <row r="24" spans="1:8" s="106" customFormat="1" ht="43.5" customHeight="1">
      <c r="A24" s="109" t="s">
        <v>192</v>
      </c>
      <c r="B24" s="57" t="s">
        <v>0</v>
      </c>
      <c r="C24" s="57" t="s">
        <v>156</v>
      </c>
      <c r="D24" s="65" t="s">
        <v>227</v>
      </c>
      <c r="E24" s="275" t="s">
        <v>292</v>
      </c>
      <c r="F24" s="81" t="s">
        <v>336</v>
      </c>
      <c r="G24" s="145" t="s">
        <v>159</v>
      </c>
      <c r="H24" s="320">
        <v>2655.935</v>
      </c>
    </row>
    <row r="25" spans="1:8" s="106" customFormat="1" ht="19.5">
      <c r="A25" s="89" t="s">
        <v>167</v>
      </c>
      <c r="B25" s="57" t="s">
        <v>0</v>
      </c>
      <c r="C25" s="57" t="s">
        <v>156</v>
      </c>
      <c r="D25" s="65" t="s">
        <v>227</v>
      </c>
      <c r="E25" s="275" t="s">
        <v>292</v>
      </c>
      <c r="F25" s="81" t="s">
        <v>336</v>
      </c>
      <c r="G25" s="145" t="s">
        <v>153</v>
      </c>
      <c r="H25" s="320">
        <v>50.611</v>
      </c>
    </row>
    <row r="26" spans="1:8" s="106" customFormat="1" ht="37.5" hidden="1">
      <c r="A26" s="116" t="s">
        <v>334</v>
      </c>
      <c r="B26" s="73" t="s">
        <v>0</v>
      </c>
      <c r="C26" s="73" t="s">
        <v>156</v>
      </c>
      <c r="D26" s="113" t="s">
        <v>322</v>
      </c>
      <c r="E26" s="113"/>
      <c r="F26" s="276"/>
      <c r="G26" s="140"/>
      <c r="H26" s="445"/>
    </row>
    <row r="27" spans="1:32" s="105" customFormat="1" ht="18" customHeight="1" hidden="1">
      <c r="A27" s="185" t="s">
        <v>333</v>
      </c>
      <c r="B27" s="100" t="s">
        <v>0</v>
      </c>
      <c r="C27" s="128" t="s">
        <v>156</v>
      </c>
      <c r="D27" s="184" t="s">
        <v>322</v>
      </c>
      <c r="E27" s="141" t="s">
        <v>332</v>
      </c>
      <c r="F27" s="111" t="s">
        <v>178</v>
      </c>
      <c r="G27" s="182"/>
      <c r="H27" s="44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</row>
    <row r="28" spans="1:32" s="105" customFormat="1" ht="0.75" customHeight="1" hidden="1">
      <c r="A28" s="151" t="s">
        <v>331</v>
      </c>
      <c r="B28" s="88" t="s">
        <v>0</v>
      </c>
      <c r="C28" s="175" t="s">
        <v>156</v>
      </c>
      <c r="D28" s="174" t="s">
        <v>322</v>
      </c>
      <c r="E28" s="275" t="s">
        <v>330</v>
      </c>
      <c r="F28" s="81" t="s">
        <v>178</v>
      </c>
      <c r="G28" s="177"/>
      <c r="H28" s="447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8" s="106" customFormat="1" ht="19.5" hidden="1">
      <c r="A29" s="151" t="s">
        <v>326</v>
      </c>
      <c r="B29" s="88" t="s">
        <v>0</v>
      </c>
      <c r="C29" s="175" t="s">
        <v>156</v>
      </c>
      <c r="D29" s="174" t="s">
        <v>322</v>
      </c>
      <c r="E29" s="275" t="s">
        <v>330</v>
      </c>
      <c r="F29" s="81" t="s">
        <v>325</v>
      </c>
      <c r="G29" s="177"/>
      <c r="H29" s="447"/>
    </row>
    <row r="30" spans="1:8" s="106" customFormat="1" ht="43.5" customHeight="1" hidden="1">
      <c r="A30" s="109" t="s">
        <v>192</v>
      </c>
      <c r="B30" s="57" t="s">
        <v>0</v>
      </c>
      <c r="C30" s="57" t="s">
        <v>156</v>
      </c>
      <c r="D30" s="65" t="s">
        <v>322</v>
      </c>
      <c r="E30" s="275" t="s">
        <v>330</v>
      </c>
      <c r="F30" s="81" t="s">
        <v>325</v>
      </c>
      <c r="G30" s="177" t="s">
        <v>159</v>
      </c>
      <c r="H30" s="447"/>
    </row>
    <row r="31" spans="1:8" s="106" customFormat="1" ht="19.5" hidden="1">
      <c r="A31" s="89" t="s">
        <v>167</v>
      </c>
      <c r="B31" s="57" t="s">
        <v>0</v>
      </c>
      <c r="C31" s="57" t="s">
        <v>156</v>
      </c>
      <c r="D31" s="65" t="s">
        <v>322</v>
      </c>
      <c r="E31" s="275" t="s">
        <v>330</v>
      </c>
      <c r="F31" s="81" t="s">
        <v>325</v>
      </c>
      <c r="G31" s="177" t="s">
        <v>153</v>
      </c>
      <c r="H31" s="447"/>
    </row>
    <row r="32" spans="1:8" s="106" customFormat="1" ht="19.5" hidden="1">
      <c r="A32" s="89" t="s">
        <v>195</v>
      </c>
      <c r="B32" s="57" t="s">
        <v>0</v>
      </c>
      <c r="C32" s="57" t="s">
        <v>156</v>
      </c>
      <c r="D32" s="65" t="s">
        <v>322</v>
      </c>
      <c r="E32" s="275" t="s">
        <v>330</v>
      </c>
      <c r="F32" s="81" t="s">
        <v>325</v>
      </c>
      <c r="G32" s="177" t="s">
        <v>194</v>
      </c>
      <c r="H32" s="447"/>
    </row>
    <row r="33" spans="1:32" s="105" customFormat="1" ht="19.5" hidden="1">
      <c r="A33" s="151" t="s">
        <v>329</v>
      </c>
      <c r="B33" s="88" t="s">
        <v>0</v>
      </c>
      <c r="C33" s="175" t="s">
        <v>156</v>
      </c>
      <c r="D33" s="174" t="s">
        <v>322</v>
      </c>
      <c r="E33" s="275" t="s">
        <v>328</v>
      </c>
      <c r="F33" s="81" t="s">
        <v>178</v>
      </c>
      <c r="G33" s="177"/>
      <c r="H33" s="447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</row>
    <row r="34" spans="1:8" s="106" customFormat="1" ht="19.5" hidden="1">
      <c r="A34" s="151" t="s">
        <v>326</v>
      </c>
      <c r="B34" s="88" t="s">
        <v>0</v>
      </c>
      <c r="C34" s="175" t="s">
        <v>156</v>
      </c>
      <c r="D34" s="174" t="s">
        <v>322</v>
      </c>
      <c r="E34" s="275" t="s">
        <v>328</v>
      </c>
      <c r="F34" s="81" t="s">
        <v>325</v>
      </c>
      <c r="G34" s="177"/>
      <c r="H34" s="447"/>
    </row>
    <row r="35" spans="1:8" s="106" customFormat="1" ht="43.5" customHeight="1" hidden="1">
      <c r="A35" s="109" t="s">
        <v>192</v>
      </c>
      <c r="B35" s="57" t="s">
        <v>0</v>
      </c>
      <c r="C35" s="57" t="s">
        <v>156</v>
      </c>
      <c r="D35" s="65" t="s">
        <v>322</v>
      </c>
      <c r="E35" s="275" t="s">
        <v>328</v>
      </c>
      <c r="F35" s="81" t="s">
        <v>325</v>
      </c>
      <c r="G35" s="177" t="s">
        <v>159</v>
      </c>
      <c r="H35" s="447"/>
    </row>
    <row r="36" spans="1:8" s="106" customFormat="1" ht="19.5" hidden="1">
      <c r="A36" s="89" t="s">
        <v>167</v>
      </c>
      <c r="B36" s="57" t="s">
        <v>0</v>
      </c>
      <c r="C36" s="57" t="s">
        <v>156</v>
      </c>
      <c r="D36" s="65" t="s">
        <v>322</v>
      </c>
      <c r="E36" s="275" t="s">
        <v>328</v>
      </c>
      <c r="F36" s="81" t="s">
        <v>325</v>
      </c>
      <c r="G36" s="177" t="s">
        <v>153</v>
      </c>
      <c r="H36" s="447"/>
    </row>
    <row r="37" spans="1:8" s="106" customFormat="1" ht="24.75" customHeight="1" hidden="1">
      <c r="A37" s="89" t="s">
        <v>195</v>
      </c>
      <c r="B37" s="57" t="s">
        <v>0</v>
      </c>
      <c r="C37" s="57" t="s">
        <v>156</v>
      </c>
      <c r="D37" s="65" t="s">
        <v>322</v>
      </c>
      <c r="E37" s="275" t="s">
        <v>328</v>
      </c>
      <c r="F37" s="81" t="s">
        <v>325</v>
      </c>
      <c r="G37" s="177" t="s">
        <v>194</v>
      </c>
      <c r="H37" s="447"/>
    </row>
    <row r="38" spans="1:32" s="105" customFormat="1" ht="19.5" hidden="1">
      <c r="A38" s="151" t="s">
        <v>327</v>
      </c>
      <c r="B38" s="88" t="s">
        <v>0</v>
      </c>
      <c r="C38" s="175" t="s">
        <v>156</v>
      </c>
      <c r="D38" s="174" t="s">
        <v>322</v>
      </c>
      <c r="E38" s="275" t="s">
        <v>321</v>
      </c>
      <c r="F38" s="81" t="s">
        <v>178</v>
      </c>
      <c r="G38" s="177"/>
      <c r="H38" s="447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8" s="106" customFormat="1" ht="19.5" hidden="1">
      <c r="A39" s="151" t="s">
        <v>326</v>
      </c>
      <c r="B39" s="88" t="s">
        <v>0</v>
      </c>
      <c r="C39" s="175" t="s">
        <v>156</v>
      </c>
      <c r="D39" s="174" t="s">
        <v>322</v>
      </c>
      <c r="E39" s="275" t="s">
        <v>321</v>
      </c>
      <c r="F39" s="81" t="s">
        <v>325</v>
      </c>
      <c r="G39" s="177"/>
      <c r="H39" s="447"/>
    </row>
    <row r="40" spans="1:8" s="106" customFormat="1" ht="43.5" customHeight="1" hidden="1">
      <c r="A40" s="109" t="s">
        <v>192</v>
      </c>
      <c r="B40" s="57" t="s">
        <v>0</v>
      </c>
      <c r="C40" s="57" t="s">
        <v>156</v>
      </c>
      <c r="D40" s="65" t="s">
        <v>322</v>
      </c>
      <c r="E40" s="275" t="s">
        <v>321</v>
      </c>
      <c r="F40" s="81" t="s">
        <v>325</v>
      </c>
      <c r="G40" s="177" t="s">
        <v>159</v>
      </c>
      <c r="H40" s="447"/>
    </row>
    <row r="41" spans="1:8" s="106" customFormat="1" ht="19.5" hidden="1">
      <c r="A41" s="89" t="s">
        <v>167</v>
      </c>
      <c r="B41" s="57" t="s">
        <v>0</v>
      </c>
      <c r="C41" s="57" t="s">
        <v>156</v>
      </c>
      <c r="D41" s="65" t="s">
        <v>322</v>
      </c>
      <c r="E41" s="275" t="s">
        <v>321</v>
      </c>
      <c r="F41" s="81" t="s">
        <v>325</v>
      </c>
      <c r="G41" s="177" t="s">
        <v>153</v>
      </c>
      <c r="H41" s="447"/>
    </row>
    <row r="42" spans="1:8" s="106" customFormat="1" ht="19.5" hidden="1">
      <c r="A42" s="89" t="s">
        <v>195</v>
      </c>
      <c r="B42" s="57" t="s">
        <v>0</v>
      </c>
      <c r="C42" s="57" t="s">
        <v>156</v>
      </c>
      <c r="D42" s="65" t="s">
        <v>322</v>
      </c>
      <c r="E42" s="275" t="s">
        <v>321</v>
      </c>
      <c r="F42" s="81" t="s">
        <v>325</v>
      </c>
      <c r="G42" s="177" t="s">
        <v>194</v>
      </c>
      <c r="H42" s="447"/>
    </row>
    <row r="43" spans="1:8" s="106" customFormat="1" ht="37.5" hidden="1">
      <c r="A43" s="178" t="s">
        <v>324</v>
      </c>
      <c r="B43" s="175" t="s">
        <v>0</v>
      </c>
      <c r="C43" s="175" t="s">
        <v>156</v>
      </c>
      <c r="D43" s="174" t="s">
        <v>322</v>
      </c>
      <c r="E43" s="173" t="s">
        <v>321</v>
      </c>
      <c r="F43" s="172" t="s">
        <v>320</v>
      </c>
      <c r="G43" s="177"/>
      <c r="H43" s="447"/>
    </row>
    <row r="44" spans="1:8" s="52" customFormat="1" ht="18.75" hidden="1">
      <c r="A44" s="109" t="s">
        <v>323</v>
      </c>
      <c r="B44" s="57" t="s">
        <v>0</v>
      </c>
      <c r="C44" s="57" t="s">
        <v>156</v>
      </c>
      <c r="D44" s="57" t="s">
        <v>322</v>
      </c>
      <c r="E44" s="173" t="s">
        <v>321</v>
      </c>
      <c r="F44" s="172" t="s">
        <v>320</v>
      </c>
      <c r="G44" s="57" t="s">
        <v>319</v>
      </c>
      <c r="H44" s="300"/>
    </row>
    <row r="45" spans="1:8" s="52" customFormat="1" ht="18.75" hidden="1">
      <c r="A45" s="274" t="s">
        <v>318</v>
      </c>
      <c r="B45" s="73" t="s">
        <v>0</v>
      </c>
      <c r="C45" s="155" t="s">
        <v>156</v>
      </c>
      <c r="D45" s="70" t="s">
        <v>172</v>
      </c>
      <c r="E45" s="267"/>
      <c r="F45" s="266"/>
      <c r="G45" s="120"/>
      <c r="H45" s="200"/>
    </row>
    <row r="46" spans="1:8" s="52" customFormat="1" ht="18.75" hidden="1">
      <c r="A46" s="273" t="s">
        <v>286</v>
      </c>
      <c r="B46" s="100" t="s">
        <v>0</v>
      </c>
      <c r="C46" s="251" t="s">
        <v>156</v>
      </c>
      <c r="D46" s="129" t="s">
        <v>172</v>
      </c>
      <c r="E46" s="272" t="s">
        <v>317</v>
      </c>
      <c r="F46" s="271" t="s">
        <v>178</v>
      </c>
      <c r="G46" s="270"/>
      <c r="H46" s="448"/>
    </row>
    <row r="47" spans="1:32" s="105" customFormat="1" ht="19.5" hidden="1">
      <c r="A47" s="151" t="s">
        <v>316</v>
      </c>
      <c r="B47" s="88" t="s">
        <v>0</v>
      </c>
      <c r="C47" s="175" t="s">
        <v>156</v>
      </c>
      <c r="D47" s="174" t="s">
        <v>172</v>
      </c>
      <c r="E47" s="118" t="s">
        <v>314</v>
      </c>
      <c r="F47" s="117" t="s">
        <v>178</v>
      </c>
      <c r="G47" s="177"/>
      <c r="H47" s="447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</row>
    <row r="48" spans="1:32" s="105" customFormat="1" ht="19.5" hidden="1">
      <c r="A48" s="151" t="s">
        <v>315</v>
      </c>
      <c r="B48" s="88" t="s">
        <v>0</v>
      </c>
      <c r="C48" s="175" t="s">
        <v>156</v>
      </c>
      <c r="D48" s="174" t="s">
        <v>172</v>
      </c>
      <c r="E48" s="118" t="s">
        <v>314</v>
      </c>
      <c r="F48" s="117" t="s">
        <v>313</v>
      </c>
      <c r="G48" s="177"/>
      <c r="H48" s="447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</row>
    <row r="49" spans="1:8" s="52" customFormat="1" ht="18.75" hidden="1">
      <c r="A49" s="268" t="s">
        <v>167</v>
      </c>
      <c r="B49" s="57" t="s">
        <v>0</v>
      </c>
      <c r="C49" s="57" t="s">
        <v>156</v>
      </c>
      <c r="D49" s="57" t="s">
        <v>172</v>
      </c>
      <c r="E49" s="118" t="s">
        <v>314</v>
      </c>
      <c r="F49" s="117" t="s">
        <v>313</v>
      </c>
      <c r="G49" s="57" t="s">
        <v>153</v>
      </c>
      <c r="H49" s="300"/>
    </row>
    <row r="50" spans="1:8" s="83" customFormat="1" ht="20.25" customHeight="1" hidden="1">
      <c r="A50" s="116" t="s">
        <v>312</v>
      </c>
      <c r="B50" s="73" t="s">
        <v>0</v>
      </c>
      <c r="C50" s="73" t="s">
        <v>156</v>
      </c>
      <c r="D50" s="115">
        <v>11</v>
      </c>
      <c r="E50" s="267"/>
      <c r="F50" s="266"/>
      <c r="G50" s="57"/>
      <c r="H50" s="300"/>
    </row>
    <row r="51" spans="1:8" s="83" customFormat="1" ht="20.25" customHeight="1" hidden="1">
      <c r="A51" s="109" t="s">
        <v>311</v>
      </c>
      <c r="B51" s="100" t="s">
        <v>0</v>
      </c>
      <c r="C51" s="57" t="s">
        <v>156</v>
      </c>
      <c r="D51" s="265">
        <v>11</v>
      </c>
      <c r="E51" s="192" t="s">
        <v>310</v>
      </c>
      <c r="F51" s="67" t="s">
        <v>178</v>
      </c>
      <c r="G51" s="64"/>
      <c r="H51" s="449"/>
    </row>
    <row r="52" spans="1:8" s="83" customFormat="1" ht="20.25" customHeight="1" hidden="1">
      <c r="A52" s="109" t="s">
        <v>309</v>
      </c>
      <c r="B52" s="88" t="s">
        <v>0</v>
      </c>
      <c r="C52" s="57" t="s">
        <v>156</v>
      </c>
      <c r="D52" s="265">
        <v>11</v>
      </c>
      <c r="E52" s="192" t="s">
        <v>307</v>
      </c>
      <c r="F52" s="135" t="s">
        <v>178</v>
      </c>
      <c r="G52" s="64"/>
      <c r="H52" s="449"/>
    </row>
    <row r="53" spans="1:8" s="83" customFormat="1" ht="18.75" hidden="1">
      <c r="A53" s="89" t="s">
        <v>308</v>
      </c>
      <c r="B53" s="88" t="s">
        <v>0</v>
      </c>
      <c r="C53" s="57" t="s">
        <v>156</v>
      </c>
      <c r="D53" s="265">
        <v>11</v>
      </c>
      <c r="E53" s="188" t="s">
        <v>307</v>
      </c>
      <c r="F53" s="187">
        <v>1403</v>
      </c>
      <c r="G53" s="64"/>
      <c r="H53" s="449"/>
    </row>
    <row r="54" spans="1:8" s="83" customFormat="1" ht="20.25" customHeight="1" hidden="1">
      <c r="A54" s="89" t="s">
        <v>195</v>
      </c>
      <c r="B54" s="57" t="s">
        <v>0</v>
      </c>
      <c r="C54" s="57" t="s">
        <v>156</v>
      </c>
      <c r="D54" s="264">
        <v>11</v>
      </c>
      <c r="E54" s="192" t="s">
        <v>307</v>
      </c>
      <c r="F54" s="257">
        <v>1403</v>
      </c>
      <c r="G54" s="57" t="s">
        <v>194</v>
      </c>
      <c r="H54" s="300"/>
    </row>
    <row r="55" spans="1:8" s="83" customFormat="1" ht="20.25" customHeight="1">
      <c r="A55" s="440" t="s">
        <v>312</v>
      </c>
      <c r="B55" s="319" t="s">
        <v>0</v>
      </c>
      <c r="C55" s="319" t="s">
        <v>156</v>
      </c>
      <c r="D55" s="436" t="s">
        <v>181</v>
      </c>
      <c r="E55" s="437"/>
      <c r="F55" s="438"/>
      <c r="G55" s="314"/>
      <c r="H55" s="450">
        <f>H56</f>
        <v>50</v>
      </c>
    </row>
    <row r="56" spans="1:8" s="83" customFormat="1" ht="20.25" customHeight="1">
      <c r="A56" s="439" t="s">
        <v>311</v>
      </c>
      <c r="B56" s="319" t="s">
        <v>0</v>
      </c>
      <c r="C56" s="319" t="s">
        <v>156</v>
      </c>
      <c r="D56" s="436" t="s">
        <v>181</v>
      </c>
      <c r="E56" s="437" t="s">
        <v>434</v>
      </c>
      <c r="F56" s="438" t="s">
        <v>163</v>
      </c>
      <c r="G56" s="314"/>
      <c r="H56" s="451">
        <f>H57</f>
        <v>50</v>
      </c>
    </row>
    <row r="57" spans="1:8" s="83" customFormat="1" ht="20.25" customHeight="1">
      <c r="A57" s="439" t="s">
        <v>312</v>
      </c>
      <c r="B57" s="314" t="s">
        <v>0</v>
      </c>
      <c r="C57" s="314" t="s">
        <v>156</v>
      </c>
      <c r="D57" s="497" t="s">
        <v>181</v>
      </c>
      <c r="E57" s="316" t="s">
        <v>435</v>
      </c>
      <c r="F57" s="315" t="s">
        <v>163</v>
      </c>
      <c r="G57" s="314"/>
      <c r="H57" s="451">
        <f>H59</f>
        <v>50</v>
      </c>
    </row>
    <row r="58" spans="1:8" s="83" customFormat="1" ht="20.25" customHeight="1">
      <c r="A58" s="439" t="s">
        <v>308</v>
      </c>
      <c r="B58" s="314" t="s">
        <v>0</v>
      </c>
      <c r="C58" s="314" t="s">
        <v>156</v>
      </c>
      <c r="D58" s="497" t="s">
        <v>181</v>
      </c>
      <c r="E58" s="316" t="s">
        <v>435</v>
      </c>
      <c r="F58" s="315" t="s">
        <v>436</v>
      </c>
      <c r="G58" s="314"/>
      <c r="H58" s="451">
        <f>H59</f>
        <v>50</v>
      </c>
    </row>
    <row r="59" spans="1:8" s="83" customFormat="1" ht="20.25" customHeight="1">
      <c r="A59" s="439" t="s">
        <v>195</v>
      </c>
      <c r="B59" s="314" t="s">
        <v>0</v>
      </c>
      <c r="C59" s="314" t="s">
        <v>156</v>
      </c>
      <c r="D59" s="497" t="s">
        <v>181</v>
      </c>
      <c r="E59" s="316" t="s">
        <v>435</v>
      </c>
      <c r="F59" s="315" t="s">
        <v>436</v>
      </c>
      <c r="G59" s="314" t="s">
        <v>194</v>
      </c>
      <c r="H59" s="451">
        <v>50</v>
      </c>
    </row>
    <row r="60" spans="1:8" s="83" customFormat="1" ht="18.75">
      <c r="A60" s="66" t="s">
        <v>306</v>
      </c>
      <c r="B60" s="73" t="s">
        <v>0</v>
      </c>
      <c r="C60" s="70" t="s">
        <v>156</v>
      </c>
      <c r="D60" s="156" t="s">
        <v>283</v>
      </c>
      <c r="E60" s="79"/>
      <c r="F60" s="78"/>
      <c r="G60" s="155"/>
      <c r="H60" s="299">
        <f>H65+H70+H89+H97</f>
        <v>5772.789</v>
      </c>
    </row>
    <row r="61" spans="1:8" s="186" customFormat="1" ht="18.75" customHeight="1" hidden="1">
      <c r="A61" s="116"/>
      <c r="B61" s="100"/>
      <c r="C61" s="73"/>
      <c r="D61" s="113"/>
      <c r="E61" s="143"/>
      <c r="F61" s="71"/>
      <c r="G61" s="140"/>
      <c r="H61" s="445"/>
    </row>
    <row r="62" spans="1:8" s="186" customFormat="1" ht="18.75" customHeight="1" hidden="1">
      <c r="A62" s="109"/>
      <c r="B62" s="88"/>
      <c r="C62" s="57"/>
      <c r="D62" s="65"/>
      <c r="E62" s="192"/>
      <c r="F62" s="135"/>
      <c r="G62" s="259"/>
      <c r="H62" s="452"/>
    </row>
    <row r="63" spans="1:8" s="83" customFormat="1" ht="18.75" customHeight="1" hidden="1">
      <c r="A63" s="262"/>
      <c r="B63" s="88"/>
      <c r="C63" s="261"/>
      <c r="D63" s="260"/>
      <c r="E63" s="188"/>
      <c r="F63" s="187"/>
      <c r="G63" s="259"/>
      <c r="H63" s="452"/>
    </row>
    <row r="64" spans="1:8" s="83" customFormat="1" ht="18.75" customHeight="1" hidden="1">
      <c r="A64" s="189"/>
      <c r="B64" s="57"/>
      <c r="C64" s="256"/>
      <c r="D64" s="256"/>
      <c r="E64" s="192"/>
      <c r="F64" s="257"/>
      <c r="G64" s="256"/>
      <c r="H64" s="453"/>
    </row>
    <row r="65" spans="1:8" s="186" customFormat="1" ht="65.25" customHeight="1">
      <c r="A65" s="116" t="s">
        <v>492</v>
      </c>
      <c r="B65" s="100" t="s">
        <v>0</v>
      </c>
      <c r="C65" s="73" t="s">
        <v>156</v>
      </c>
      <c r="D65" s="113" t="s">
        <v>283</v>
      </c>
      <c r="E65" s="143" t="s">
        <v>305</v>
      </c>
      <c r="F65" s="71" t="s">
        <v>163</v>
      </c>
      <c r="G65" s="140"/>
      <c r="H65" s="299">
        <f>H66</f>
        <v>60</v>
      </c>
    </row>
    <row r="66" spans="1:8" s="186" customFormat="1" ht="56.25">
      <c r="A66" s="254" t="s">
        <v>304</v>
      </c>
      <c r="B66" s="88" t="s">
        <v>0</v>
      </c>
      <c r="C66" s="57" t="s">
        <v>156</v>
      </c>
      <c r="D66" s="65" t="s">
        <v>283</v>
      </c>
      <c r="E66" s="188" t="s">
        <v>502</v>
      </c>
      <c r="F66" s="167" t="s">
        <v>163</v>
      </c>
      <c r="G66" s="64"/>
      <c r="H66" s="299">
        <f>+H67+H69</f>
        <v>60</v>
      </c>
    </row>
    <row r="67" spans="1:243" s="106" customFormat="1" ht="19.5">
      <c r="A67" s="151" t="s">
        <v>303</v>
      </c>
      <c r="B67" s="88" t="s">
        <v>0</v>
      </c>
      <c r="C67" s="88" t="s">
        <v>156</v>
      </c>
      <c r="D67" s="148" t="s">
        <v>283</v>
      </c>
      <c r="E67" s="118" t="s">
        <v>502</v>
      </c>
      <c r="F67" s="117" t="s">
        <v>302</v>
      </c>
      <c r="G67" s="180"/>
      <c r="H67" s="454">
        <f>+H68</f>
        <v>20</v>
      </c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</row>
    <row r="68" spans="1:243" s="106" customFormat="1" ht="56.25">
      <c r="A68" s="313" t="s">
        <v>192</v>
      </c>
      <c r="B68" s="312" t="s">
        <v>0</v>
      </c>
      <c r="C68" s="311" t="s">
        <v>156</v>
      </c>
      <c r="D68" s="310" t="s">
        <v>283</v>
      </c>
      <c r="E68" s="668" t="s">
        <v>503</v>
      </c>
      <c r="F68" s="669"/>
      <c r="G68" s="309" t="s">
        <v>159</v>
      </c>
      <c r="H68" s="455">
        <v>20</v>
      </c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</row>
    <row r="69" spans="1:243" s="106" customFormat="1" ht="19.5">
      <c r="A69" s="580" t="s">
        <v>167</v>
      </c>
      <c r="B69" s="57" t="s">
        <v>0</v>
      </c>
      <c r="C69" s="57" t="s">
        <v>156</v>
      </c>
      <c r="D69" s="57" t="s">
        <v>283</v>
      </c>
      <c r="E69" s="118" t="s">
        <v>502</v>
      </c>
      <c r="F69" s="117" t="s">
        <v>302</v>
      </c>
      <c r="G69" s="57" t="s">
        <v>153</v>
      </c>
      <c r="H69" s="582">
        <v>40</v>
      </c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</row>
    <row r="70" spans="1:8" s="186" customFormat="1" ht="38.25" customHeight="1">
      <c r="A70" s="252" t="s">
        <v>301</v>
      </c>
      <c r="B70" s="100" t="s">
        <v>0</v>
      </c>
      <c r="C70" s="251" t="s">
        <v>156</v>
      </c>
      <c r="D70" s="250">
        <v>13</v>
      </c>
      <c r="E70" s="249" t="s">
        <v>300</v>
      </c>
      <c r="F70" s="248" t="s">
        <v>163</v>
      </c>
      <c r="G70" s="308"/>
      <c r="H70" s="456">
        <f>+H71+H88+H87</f>
        <v>2229.3</v>
      </c>
    </row>
    <row r="71" spans="1:8" s="83" customFormat="1" ht="18.75">
      <c r="A71" s="109" t="s">
        <v>299</v>
      </c>
      <c r="B71" s="88" t="s">
        <v>0</v>
      </c>
      <c r="C71" s="246" t="s">
        <v>156</v>
      </c>
      <c r="D71" s="87">
        <v>13</v>
      </c>
      <c r="E71" s="245" t="s">
        <v>297</v>
      </c>
      <c r="F71" s="167" t="s">
        <v>163</v>
      </c>
      <c r="G71" s="85"/>
      <c r="H71" s="200">
        <f>H72</f>
        <v>720</v>
      </c>
    </row>
    <row r="72" spans="1:8" s="83" customFormat="1" ht="18.75">
      <c r="A72" s="89" t="s">
        <v>298</v>
      </c>
      <c r="B72" s="88" t="s">
        <v>0</v>
      </c>
      <c r="C72" s="86" t="s">
        <v>156</v>
      </c>
      <c r="D72" s="87">
        <v>13</v>
      </c>
      <c r="E72" s="245" t="s">
        <v>297</v>
      </c>
      <c r="F72" s="167" t="s">
        <v>296</v>
      </c>
      <c r="G72" s="85"/>
      <c r="H72" s="200">
        <f>H73</f>
        <v>720</v>
      </c>
    </row>
    <row r="73" spans="1:8" s="83" customFormat="1" ht="24" customHeight="1">
      <c r="A73" s="189" t="s">
        <v>167</v>
      </c>
      <c r="B73" s="57" t="s">
        <v>0</v>
      </c>
      <c r="C73" s="243" t="s">
        <v>156</v>
      </c>
      <c r="D73" s="242">
        <v>13</v>
      </c>
      <c r="E73" s="241" t="s">
        <v>297</v>
      </c>
      <c r="F73" s="67" t="s">
        <v>296</v>
      </c>
      <c r="G73" s="240" t="s">
        <v>153</v>
      </c>
      <c r="H73" s="300">
        <v>720</v>
      </c>
    </row>
    <row r="74" spans="1:8" s="83" customFormat="1" ht="18.75" customHeight="1" hidden="1">
      <c r="A74" s="233" t="s">
        <v>286</v>
      </c>
      <c r="B74" s="307" t="s">
        <v>0</v>
      </c>
      <c r="C74" s="239" t="s">
        <v>156</v>
      </c>
      <c r="D74" s="238">
        <v>13</v>
      </c>
      <c r="E74" s="666" t="s">
        <v>287</v>
      </c>
      <c r="F74" s="667"/>
      <c r="G74" s="237" t="s">
        <v>194</v>
      </c>
      <c r="H74" s="299"/>
    </row>
    <row r="75" spans="1:8" s="83" customFormat="1" ht="18.75" customHeight="1" hidden="1">
      <c r="A75" s="91" t="s">
        <v>284</v>
      </c>
      <c r="B75" s="100" t="s">
        <v>0</v>
      </c>
      <c r="C75" s="223" t="s">
        <v>156</v>
      </c>
      <c r="D75" s="223" t="s">
        <v>283</v>
      </c>
      <c r="E75" s="72" t="s">
        <v>285</v>
      </c>
      <c r="F75" s="71" t="s">
        <v>163</v>
      </c>
      <c r="G75" s="222"/>
      <c r="H75" s="200"/>
    </row>
    <row r="76" spans="1:248" s="235" customFormat="1" ht="19.5" customHeight="1" hidden="1">
      <c r="A76" s="89" t="s">
        <v>295</v>
      </c>
      <c r="B76" s="88" t="s">
        <v>0</v>
      </c>
      <c r="C76" s="120" t="s">
        <v>156</v>
      </c>
      <c r="D76" s="120" t="s">
        <v>283</v>
      </c>
      <c r="E76" s="59" t="s">
        <v>280</v>
      </c>
      <c r="F76" s="167" t="s">
        <v>163</v>
      </c>
      <c r="G76" s="221"/>
      <c r="H76" s="300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36"/>
      <c r="FJ76" s="236"/>
      <c r="FK76" s="236"/>
      <c r="FL76" s="236"/>
      <c r="FM76" s="236"/>
      <c r="FN76" s="236"/>
      <c r="FO76" s="236"/>
      <c r="FP76" s="236"/>
      <c r="FQ76" s="236"/>
      <c r="FR76" s="236"/>
      <c r="FS76" s="236"/>
      <c r="FT76" s="236"/>
      <c r="FU76" s="236"/>
      <c r="FV76" s="236"/>
      <c r="FW76" s="236"/>
      <c r="FX76" s="236"/>
      <c r="FY76" s="236"/>
      <c r="FZ76" s="236"/>
      <c r="GA76" s="236"/>
      <c r="GB76" s="236"/>
      <c r="GC76" s="236"/>
      <c r="GD76" s="236"/>
      <c r="GE76" s="236"/>
      <c r="GF76" s="236"/>
      <c r="GG76" s="236"/>
      <c r="GH76" s="236"/>
      <c r="GI76" s="236"/>
      <c r="GJ76" s="236"/>
      <c r="GK76" s="236"/>
      <c r="GL76" s="236"/>
      <c r="GM76" s="236"/>
      <c r="GN76" s="236"/>
      <c r="GO76" s="236"/>
      <c r="GP76" s="236"/>
      <c r="GQ76" s="236"/>
      <c r="GR76" s="236"/>
      <c r="GS76" s="236"/>
      <c r="GT76" s="236"/>
      <c r="GU76" s="236"/>
      <c r="GV76" s="236"/>
      <c r="GW76" s="236"/>
      <c r="GX76" s="236"/>
      <c r="GY76" s="236"/>
      <c r="GZ76" s="236"/>
      <c r="HA76" s="236"/>
      <c r="HB76" s="236"/>
      <c r="HC76" s="236"/>
      <c r="HD76" s="236"/>
      <c r="HE76" s="236"/>
      <c r="HF76" s="236"/>
      <c r="HG76" s="236"/>
      <c r="HH76" s="236"/>
      <c r="HI76" s="236"/>
      <c r="HJ76" s="236"/>
      <c r="HK76" s="236"/>
      <c r="HL76" s="236"/>
      <c r="HM76" s="236"/>
      <c r="HN76" s="236"/>
      <c r="HO76" s="236"/>
      <c r="HP76" s="236"/>
      <c r="HQ76" s="236"/>
      <c r="HR76" s="236"/>
      <c r="HS76" s="236"/>
      <c r="HT76" s="236"/>
      <c r="HU76" s="236"/>
      <c r="HV76" s="236"/>
      <c r="HW76" s="236"/>
      <c r="HX76" s="236"/>
      <c r="HY76" s="236"/>
      <c r="HZ76" s="236"/>
      <c r="IA76" s="236"/>
      <c r="IB76" s="236"/>
      <c r="IC76" s="236"/>
      <c r="ID76" s="236"/>
      <c r="IE76" s="236"/>
      <c r="IF76" s="236"/>
      <c r="IG76" s="236"/>
      <c r="IH76" s="236"/>
      <c r="II76" s="236"/>
      <c r="IJ76" s="236"/>
      <c r="IK76" s="236"/>
      <c r="IL76" s="236"/>
      <c r="IM76" s="236"/>
      <c r="IN76" s="236"/>
    </row>
    <row r="77" spans="1:248" s="235" customFormat="1" ht="56.25" customHeight="1" hidden="1">
      <c r="A77" s="109" t="s">
        <v>192</v>
      </c>
      <c r="B77" s="306" t="s">
        <v>0</v>
      </c>
      <c r="C77" s="60" t="s">
        <v>156</v>
      </c>
      <c r="D77" s="60">
        <v>13</v>
      </c>
      <c r="E77" s="231" t="s">
        <v>280</v>
      </c>
      <c r="F77" s="230" t="s">
        <v>279</v>
      </c>
      <c r="G77" s="60"/>
      <c r="H77" s="300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36"/>
      <c r="FJ77" s="236"/>
      <c r="FK77" s="236"/>
      <c r="FL77" s="236"/>
      <c r="FM77" s="236"/>
      <c r="FN77" s="236"/>
      <c r="FO77" s="236"/>
      <c r="FP77" s="236"/>
      <c r="FQ77" s="236"/>
      <c r="FR77" s="236"/>
      <c r="FS77" s="236"/>
      <c r="FT77" s="236"/>
      <c r="FU77" s="236"/>
      <c r="FV77" s="236"/>
      <c r="FW77" s="236"/>
      <c r="FX77" s="236"/>
      <c r="FY77" s="236"/>
      <c r="FZ77" s="236"/>
      <c r="GA77" s="236"/>
      <c r="GB77" s="236"/>
      <c r="GC77" s="236"/>
      <c r="GD77" s="236"/>
      <c r="GE77" s="236"/>
      <c r="GF77" s="236"/>
      <c r="GG77" s="236"/>
      <c r="GH77" s="236"/>
      <c r="GI77" s="236"/>
      <c r="GJ77" s="236"/>
      <c r="GK77" s="236"/>
      <c r="GL77" s="236"/>
      <c r="GM77" s="236"/>
      <c r="GN77" s="236"/>
      <c r="GO77" s="236"/>
      <c r="GP77" s="236"/>
      <c r="GQ77" s="236"/>
      <c r="GR77" s="236"/>
      <c r="GS77" s="236"/>
      <c r="GT77" s="236"/>
      <c r="GU77" s="236"/>
      <c r="GV77" s="236"/>
      <c r="GW77" s="236"/>
      <c r="GX77" s="236"/>
      <c r="GY77" s="236"/>
      <c r="GZ77" s="236"/>
      <c r="HA77" s="236"/>
      <c r="HB77" s="236"/>
      <c r="HC77" s="236"/>
      <c r="HD77" s="236"/>
      <c r="HE77" s="236"/>
      <c r="HF77" s="236"/>
      <c r="HG77" s="236"/>
      <c r="HH77" s="236"/>
      <c r="HI77" s="236"/>
      <c r="HJ77" s="236"/>
      <c r="HK77" s="236"/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</row>
    <row r="78" spans="1:248" s="235" customFormat="1" ht="19.5" customHeight="1" hidden="1">
      <c r="A78" s="74" t="s">
        <v>167</v>
      </c>
      <c r="B78" s="60" t="s">
        <v>0</v>
      </c>
      <c r="C78" s="60" t="s">
        <v>156</v>
      </c>
      <c r="D78" s="60">
        <v>13</v>
      </c>
      <c r="E78" s="231" t="s">
        <v>280</v>
      </c>
      <c r="F78" s="230" t="s">
        <v>279</v>
      </c>
      <c r="G78" s="60" t="s">
        <v>153</v>
      </c>
      <c r="H78" s="300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  <c r="EI78" s="236"/>
      <c r="EJ78" s="236"/>
      <c r="EK78" s="236"/>
      <c r="EL78" s="236"/>
      <c r="EM78" s="236"/>
      <c r="EN78" s="236"/>
      <c r="EO78" s="236"/>
      <c r="EP78" s="236"/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6"/>
      <c r="FY78" s="236"/>
      <c r="FZ78" s="236"/>
      <c r="GA78" s="236"/>
      <c r="GB78" s="236"/>
      <c r="GC78" s="236"/>
      <c r="GD78" s="236"/>
      <c r="GE78" s="236"/>
      <c r="GF78" s="236"/>
      <c r="GG78" s="236"/>
      <c r="GH78" s="236"/>
      <c r="GI78" s="236"/>
      <c r="GJ78" s="236"/>
      <c r="GK78" s="236"/>
      <c r="GL78" s="236"/>
      <c r="GM78" s="236"/>
      <c r="GN78" s="236"/>
      <c r="GO78" s="236"/>
      <c r="GP78" s="236"/>
      <c r="GQ78" s="236"/>
      <c r="GR78" s="236"/>
      <c r="GS78" s="236"/>
      <c r="GT78" s="236"/>
      <c r="GU78" s="236"/>
      <c r="GV78" s="236"/>
      <c r="GW78" s="236"/>
      <c r="GX78" s="236"/>
      <c r="GY78" s="236"/>
      <c r="GZ78" s="236"/>
      <c r="HA78" s="236"/>
      <c r="HB78" s="236"/>
      <c r="HC78" s="236"/>
      <c r="HD78" s="236"/>
      <c r="HE78" s="236"/>
      <c r="HF78" s="236"/>
      <c r="HG78" s="236"/>
      <c r="HH78" s="236"/>
      <c r="HI78" s="236"/>
      <c r="HJ78" s="236"/>
      <c r="HK78" s="236"/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</row>
    <row r="79" spans="1:248" s="235" customFormat="1" ht="19.5" customHeight="1" hidden="1">
      <c r="A79" s="89" t="s">
        <v>195</v>
      </c>
      <c r="B79" s="60" t="s">
        <v>0</v>
      </c>
      <c r="C79" s="60" t="s">
        <v>156</v>
      </c>
      <c r="D79" s="232" t="s">
        <v>283</v>
      </c>
      <c r="E79" s="231" t="s">
        <v>292</v>
      </c>
      <c r="F79" s="230" t="s">
        <v>163</v>
      </c>
      <c r="G79" s="229"/>
      <c r="H79" s="300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6"/>
      <c r="FR79" s="236"/>
      <c r="FS79" s="236"/>
      <c r="FT79" s="236"/>
      <c r="FU79" s="236"/>
      <c r="FV79" s="236"/>
      <c r="FW79" s="236"/>
      <c r="FX79" s="236"/>
      <c r="FY79" s="236"/>
      <c r="FZ79" s="236"/>
      <c r="GA79" s="236"/>
      <c r="GB79" s="236"/>
      <c r="GC79" s="236"/>
      <c r="GD79" s="236"/>
      <c r="GE79" s="236"/>
      <c r="GF79" s="236"/>
      <c r="GG79" s="236"/>
      <c r="GH79" s="236"/>
      <c r="GI79" s="236"/>
      <c r="GJ79" s="236"/>
      <c r="GK79" s="236"/>
      <c r="GL79" s="236"/>
      <c r="GM79" s="236"/>
      <c r="GN79" s="236"/>
      <c r="GO79" s="236"/>
      <c r="GP79" s="236"/>
      <c r="GQ79" s="236"/>
      <c r="GR79" s="236"/>
      <c r="GS79" s="236"/>
      <c r="GT79" s="236"/>
      <c r="GU79" s="236"/>
      <c r="GV79" s="236"/>
      <c r="GW79" s="236"/>
      <c r="GX79" s="236"/>
      <c r="GY79" s="236"/>
      <c r="GZ79" s="236"/>
      <c r="HA79" s="236"/>
      <c r="HB79" s="236"/>
      <c r="HC79" s="236"/>
      <c r="HD79" s="236"/>
      <c r="HE79" s="236"/>
      <c r="HF79" s="236"/>
      <c r="HG79" s="236"/>
      <c r="HH79" s="236"/>
      <c r="HI79" s="236"/>
      <c r="HJ79" s="236"/>
      <c r="HK79" s="236"/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</row>
    <row r="80" spans="1:8" s="83" customFormat="1" ht="18.75" customHeight="1" hidden="1">
      <c r="A80" s="162" t="s">
        <v>294</v>
      </c>
      <c r="B80" s="60" t="s">
        <v>0</v>
      </c>
      <c r="C80" s="60" t="s">
        <v>156</v>
      </c>
      <c r="D80" s="232" t="s">
        <v>283</v>
      </c>
      <c r="E80" s="231" t="s">
        <v>292</v>
      </c>
      <c r="F80" s="230" t="s">
        <v>291</v>
      </c>
      <c r="G80" s="229"/>
      <c r="H80" s="457"/>
    </row>
    <row r="81" spans="1:8" s="83" customFormat="1" ht="18.75" customHeight="1" hidden="1">
      <c r="A81" s="162" t="s">
        <v>293</v>
      </c>
      <c r="B81" s="60" t="s">
        <v>0</v>
      </c>
      <c r="C81" s="60" t="s">
        <v>156</v>
      </c>
      <c r="D81" s="232" t="s">
        <v>283</v>
      </c>
      <c r="E81" s="231" t="s">
        <v>292</v>
      </c>
      <c r="F81" s="230" t="s">
        <v>291</v>
      </c>
      <c r="G81" s="229" t="s">
        <v>159</v>
      </c>
      <c r="H81" s="458"/>
    </row>
    <row r="82" spans="1:8" s="186" customFormat="1" ht="18.75" customHeight="1" hidden="1">
      <c r="A82" s="233" t="s">
        <v>286</v>
      </c>
      <c r="B82" s="305" t="s">
        <v>0</v>
      </c>
      <c r="C82" s="60" t="s">
        <v>156</v>
      </c>
      <c r="D82" s="232" t="s">
        <v>283</v>
      </c>
      <c r="E82" s="231" t="s">
        <v>292</v>
      </c>
      <c r="F82" s="230" t="s">
        <v>291</v>
      </c>
      <c r="G82" s="229" t="s">
        <v>153</v>
      </c>
      <c r="H82" s="299"/>
    </row>
    <row r="83" spans="1:8" s="83" customFormat="1" ht="18.75" hidden="1">
      <c r="A83" s="91" t="s">
        <v>284</v>
      </c>
      <c r="B83" s="88" t="s">
        <v>0</v>
      </c>
      <c r="C83" s="120" t="s">
        <v>215</v>
      </c>
      <c r="D83" s="120" t="s">
        <v>185</v>
      </c>
      <c r="E83" s="59" t="s">
        <v>289</v>
      </c>
      <c r="F83" s="167" t="s">
        <v>178</v>
      </c>
      <c r="G83" s="120"/>
      <c r="H83" s="200"/>
    </row>
    <row r="84" spans="1:8" s="83" customFormat="1" ht="37.5" hidden="1">
      <c r="A84" s="91" t="s">
        <v>290</v>
      </c>
      <c r="B84" s="88" t="s">
        <v>0</v>
      </c>
      <c r="C84" s="228" t="s">
        <v>215</v>
      </c>
      <c r="D84" s="228" t="s">
        <v>185</v>
      </c>
      <c r="E84" s="59" t="s">
        <v>289</v>
      </c>
      <c r="F84" s="167" t="s">
        <v>288</v>
      </c>
      <c r="G84" s="228"/>
      <c r="H84" s="459"/>
    </row>
    <row r="85" spans="1:8" s="83" customFormat="1" ht="39.75" customHeight="1" hidden="1">
      <c r="A85" s="109" t="s">
        <v>192</v>
      </c>
      <c r="B85" s="57" t="s">
        <v>0</v>
      </c>
      <c r="C85" s="57" t="s">
        <v>215</v>
      </c>
      <c r="D85" s="57" t="s">
        <v>185</v>
      </c>
      <c r="E85" s="59" t="s">
        <v>289</v>
      </c>
      <c r="F85" s="167" t="s">
        <v>288</v>
      </c>
      <c r="G85" s="57" t="s">
        <v>159</v>
      </c>
      <c r="H85" s="300"/>
    </row>
    <row r="86" spans="1:8" s="83" customFormat="1" ht="23.25" customHeight="1" hidden="1">
      <c r="A86" s="89" t="s">
        <v>167</v>
      </c>
      <c r="B86" s="57" t="s">
        <v>0</v>
      </c>
      <c r="C86" s="57" t="s">
        <v>215</v>
      </c>
      <c r="D86" s="57" t="s">
        <v>185</v>
      </c>
      <c r="E86" s="59" t="s">
        <v>289</v>
      </c>
      <c r="F86" s="167" t="s">
        <v>288</v>
      </c>
      <c r="G86" s="57" t="s">
        <v>153</v>
      </c>
      <c r="H86" s="300"/>
    </row>
    <row r="87" spans="1:8" s="83" customFormat="1" ht="23.25" customHeight="1">
      <c r="A87" s="89" t="s">
        <v>176</v>
      </c>
      <c r="B87" s="57" t="s">
        <v>0</v>
      </c>
      <c r="C87" s="243" t="s">
        <v>156</v>
      </c>
      <c r="D87" s="242">
        <v>13</v>
      </c>
      <c r="E87" s="241" t="s">
        <v>297</v>
      </c>
      <c r="F87" s="67" t="s">
        <v>296</v>
      </c>
      <c r="G87" s="240" t="s">
        <v>173</v>
      </c>
      <c r="H87" s="300">
        <v>22</v>
      </c>
    </row>
    <row r="88" spans="1:8" s="83" customFormat="1" ht="23.25" customHeight="1">
      <c r="A88" s="89" t="s">
        <v>195</v>
      </c>
      <c r="B88" s="57" t="s">
        <v>0</v>
      </c>
      <c r="C88" s="226" t="s">
        <v>156</v>
      </c>
      <c r="D88" s="225">
        <v>13</v>
      </c>
      <c r="E88" s="661" t="s">
        <v>287</v>
      </c>
      <c r="F88" s="662"/>
      <c r="G88" s="84" t="s">
        <v>194</v>
      </c>
      <c r="H88" s="300">
        <v>1487.3</v>
      </c>
    </row>
    <row r="89" spans="1:8" s="83" customFormat="1" ht="23.25" customHeight="1">
      <c r="A89" s="114" t="s">
        <v>286</v>
      </c>
      <c r="B89" s="100" t="s">
        <v>0</v>
      </c>
      <c r="C89" s="223" t="s">
        <v>156</v>
      </c>
      <c r="D89" s="223" t="s">
        <v>283</v>
      </c>
      <c r="E89" s="72" t="s">
        <v>285</v>
      </c>
      <c r="F89" s="71" t="s">
        <v>163</v>
      </c>
      <c r="G89" s="218"/>
      <c r="H89" s="456">
        <f>+H90</f>
        <v>3390</v>
      </c>
    </row>
    <row r="90" spans="1:8" s="83" customFormat="1" ht="23.25" customHeight="1">
      <c r="A90" s="109" t="s">
        <v>284</v>
      </c>
      <c r="B90" s="88" t="s">
        <v>0</v>
      </c>
      <c r="C90" s="120" t="s">
        <v>156</v>
      </c>
      <c r="D90" s="120" t="s">
        <v>283</v>
      </c>
      <c r="E90" s="59" t="s">
        <v>280</v>
      </c>
      <c r="F90" s="167" t="s">
        <v>163</v>
      </c>
      <c r="G90" s="120"/>
      <c r="H90" s="460">
        <f>+H91+H95</f>
        <v>3390</v>
      </c>
    </row>
    <row r="91" spans="1:8" s="83" customFormat="1" ht="27.75" customHeight="1">
      <c r="A91" s="109" t="s">
        <v>295</v>
      </c>
      <c r="B91" s="88" t="s">
        <v>0</v>
      </c>
      <c r="C91" s="57" t="s">
        <v>156</v>
      </c>
      <c r="D91" s="57">
        <v>13</v>
      </c>
      <c r="E91" s="192" t="s">
        <v>280</v>
      </c>
      <c r="F91" s="135" t="s">
        <v>282</v>
      </c>
      <c r="G91" s="120"/>
      <c r="H91" s="460">
        <f>+H92+H93+H94</f>
        <v>3300</v>
      </c>
    </row>
    <row r="92" spans="1:8" s="83" customFormat="1" ht="58.5" customHeight="1">
      <c r="A92" s="109" t="s">
        <v>192</v>
      </c>
      <c r="B92" s="88" t="s">
        <v>0</v>
      </c>
      <c r="C92" s="57" t="s">
        <v>156</v>
      </c>
      <c r="D92" s="57">
        <v>13</v>
      </c>
      <c r="E92" s="192" t="s">
        <v>280</v>
      </c>
      <c r="F92" s="135" t="s">
        <v>282</v>
      </c>
      <c r="G92" s="57" t="s">
        <v>159</v>
      </c>
      <c r="H92" s="300">
        <v>1676.573</v>
      </c>
    </row>
    <row r="93" spans="1:8" s="83" customFormat="1" ht="23.25" customHeight="1">
      <c r="A93" s="74" t="s">
        <v>167</v>
      </c>
      <c r="B93" s="88" t="s">
        <v>0</v>
      </c>
      <c r="C93" s="57" t="s">
        <v>156</v>
      </c>
      <c r="D93" s="57">
        <v>13</v>
      </c>
      <c r="E93" s="192" t="s">
        <v>280</v>
      </c>
      <c r="F93" s="135" t="s">
        <v>282</v>
      </c>
      <c r="G93" s="57" t="s">
        <v>153</v>
      </c>
      <c r="H93" s="300">
        <v>1616.427</v>
      </c>
    </row>
    <row r="94" spans="1:8" s="83" customFormat="1" ht="23.25" customHeight="1">
      <c r="A94" s="74" t="s">
        <v>195</v>
      </c>
      <c r="B94" s="57" t="s">
        <v>0</v>
      </c>
      <c r="C94" s="57" t="s">
        <v>156</v>
      </c>
      <c r="D94" s="57">
        <v>13</v>
      </c>
      <c r="E94" s="192" t="s">
        <v>280</v>
      </c>
      <c r="F94" s="135" t="s">
        <v>282</v>
      </c>
      <c r="G94" s="57" t="s">
        <v>194</v>
      </c>
      <c r="H94" s="300">
        <v>7</v>
      </c>
    </row>
    <row r="95" spans="1:8" s="83" customFormat="1" ht="23.25" customHeight="1">
      <c r="A95" s="137" t="s">
        <v>281</v>
      </c>
      <c r="B95" s="100" t="s">
        <v>0</v>
      </c>
      <c r="C95" s="73" t="s">
        <v>156</v>
      </c>
      <c r="D95" s="73">
        <v>13</v>
      </c>
      <c r="E95" s="216" t="s">
        <v>280</v>
      </c>
      <c r="F95" s="215" t="s">
        <v>279</v>
      </c>
      <c r="G95" s="73"/>
      <c r="H95" s="461">
        <v>90</v>
      </c>
    </row>
    <row r="96" spans="1:8" s="83" customFormat="1" ht="23.25" customHeight="1">
      <c r="A96" s="89" t="s">
        <v>167</v>
      </c>
      <c r="B96" s="57" t="s">
        <v>0</v>
      </c>
      <c r="C96" s="57" t="s">
        <v>156</v>
      </c>
      <c r="D96" s="57">
        <v>13</v>
      </c>
      <c r="E96" s="192" t="s">
        <v>280</v>
      </c>
      <c r="F96" s="135" t="s">
        <v>279</v>
      </c>
      <c r="G96" s="57" t="s">
        <v>153</v>
      </c>
      <c r="H96" s="300">
        <v>90</v>
      </c>
    </row>
    <row r="97" spans="1:8" s="83" customFormat="1" ht="23.25" customHeight="1">
      <c r="A97" s="571" t="s">
        <v>337</v>
      </c>
      <c r="B97" s="73" t="s">
        <v>0</v>
      </c>
      <c r="C97" s="319" t="s">
        <v>156</v>
      </c>
      <c r="D97" s="436" t="s">
        <v>283</v>
      </c>
      <c r="E97" s="563" t="s">
        <v>292</v>
      </c>
      <c r="F97" s="564" t="s">
        <v>163</v>
      </c>
      <c r="G97" s="73"/>
      <c r="H97" s="92" t="s">
        <v>608</v>
      </c>
    </row>
    <row r="98" spans="1:8" s="83" customFormat="1" ht="36.75" customHeight="1">
      <c r="A98" s="479" t="s">
        <v>539</v>
      </c>
      <c r="B98" s="57" t="s">
        <v>0</v>
      </c>
      <c r="C98" s="573" t="s">
        <v>156</v>
      </c>
      <c r="D98" s="574" t="s">
        <v>283</v>
      </c>
      <c r="E98" s="572" t="s">
        <v>292</v>
      </c>
      <c r="F98" s="471" t="s">
        <v>538</v>
      </c>
      <c r="G98" s="573"/>
      <c r="H98" s="56" t="s">
        <v>608</v>
      </c>
    </row>
    <row r="99" spans="1:8" s="83" customFormat="1" ht="23.25" customHeight="1">
      <c r="A99" s="502" t="s">
        <v>323</v>
      </c>
      <c r="B99" s="57" t="s">
        <v>0</v>
      </c>
      <c r="C99" s="573" t="s">
        <v>156</v>
      </c>
      <c r="D99" s="574" t="s">
        <v>283</v>
      </c>
      <c r="E99" s="572" t="s">
        <v>292</v>
      </c>
      <c r="F99" s="471" t="s">
        <v>538</v>
      </c>
      <c r="G99" s="573" t="s">
        <v>319</v>
      </c>
      <c r="H99" s="56" t="s">
        <v>608</v>
      </c>
    </row>
    <row r="100" spans="1:8" s="217" customFormat="1" ht="36.75" customHeight="1">
      <c r="A100" s="158" t="s">
        <v>278</v>
      </c>
      <c r="B100" s="295" t="s">
        <v>0</v>
      </c>
      <c r="C100" s="211" t="s">
        <v>185</v>
      </c>
      <c r="D100" s="211"/>
      <c r="E100" s="214"/>
      <c r="F100" s="213"/>
      <c r="G100" s="211"/>
      <c r="H100" s="462">
        <f>H101+H110+H106</f>
        <v>300</v>
      </c>
    </row>
    <row r="101" spans="1:8" s="217" customFormat="1" ht="82.5" customHeight="1">
      <c r="A101" s="116" t="s">
        <v>470</v>
      </c>
      <c r="B101" s="100" t="s">
        <v>0</v>
      </c>
      <c r="C101" s="57" t="s">
        <v>185</v>
      </c>
      <c r="D101" s="57" t="s">
        <v>247</v>
      </c>
      <c r="E101" s="59" t="s">
        <v>276</v>
      </c>
      <c r="F101" s="167" t="s">
        <v>163</v>
      </c>
      <c r="G101" s="211"/>
      <c r="H101" s="299">
        <f>H104</f>
        <v>120</v>
      </c>
    </row>
    <row r="102" spans="1:8" s="217" customFormat="1" ht="57.75" customHeight="1">
      <c r="A102" s="201" t="s">
        <v>274</v>
      </c>
      <c r="B102" s="190" t="s">
        <v>0</v>
      </c>
      <c r="C102" s="509" t="s">
        <v>185</v>
      </c>
      <c r="D102" s="73" t="s">
        <v>247</v>
      </c>
      <c r="E102" s="577" t="s">
        <v>504</v>
      </c>
      <c r="F102" s="578" t="s">
        <v>163</v>
      </c>
      <c r="G102" s="73"/>
      <c r="H102" s="299">
        <f>H103</f>
        <v>120</v>
      </c>
    </row>
    <row r="103" spans="1:8" s="217" customFormat="1" ht="39.75" customHeight="1">
      <c r="A103" s="163" t="s">
        <v>273</v>
      </c>
      <c r="B103" s="161" t="s">
        <v>0</v>
      </c>
      <c r="C103" s="209" t="s">
        <v>185</v>
      </c>
      <c r="D103" s="57" t="s">
        <v>247</v>
      </c>
      <c r="E103" s="663" t="s">
        <v>505</v>
      </c>
      <c r="F103" s="664"/>
      <c r="G103" s="57"/>
      <c r="H103" s="200">
        <f>H104</f>
        <v>120</v>
      </c>
    </row>
    <row r="104" spans="1:8" s="217" customFormat="1" ht="29.25" customHeight="1">
      <c r="A104" s="89" t="s">
        <v>167</v>
      </c>
      <c r="B104" s="161" t="s">
        <v>0</v>
      </c>
      <c r="C104" s="209" t="s">
        <v>185</v>
      </c>
      <c r="D104" s="57" t="s">
        <v>247</v>
      </c>
      <c r="E104" s="654" t="s">
        <v>505</v>
      </c>
      <c r="F104" s="655"/>
      <c r="G104" s="57" t="s">
        <v>153</v>
      </c>
      <c r="H104" s="200">
        <v>120</v>
      </c>
    </row>
    <row r="105" spans="1:8" s="217" customFormat="1" ht="18.75">
      <c r="A105" s="210" t="s">
        <v>277</v>
      </c>
      <c r="B105" s="88" t="s">
        <v>0</v>
      </c>
      <c r="C105" s="73" t="s">
        <v>185</v>
      </c>
      <c r="D105" s="73" t="s">
        <v>186</v>
      </c>
      <c r="E105" s="72" t="s">
        <v>276</v>
      </c>
      <c r="F105" s="71" t="s">
        <v>163</v>
      </c>
      <c r="G105" s="73"/>
      <c r="H105" s="299">
        <f>H106</f>
        <v>30</v>
      </c>
    </row>
    <row r="106" spans="1:8" s="219" customFormat="1" ht="84" customHeight="1">
      <c r="A106" s="116" t="s">
        <v>470</v>
      </c>
      <c r="B106" s="100" t="s">
        <v>0</v>
      </c>
      <c r="C106" s="57" t="s">
        <v>185</v>
      </c>
      <c r="D106" s="57" t="s">
        <v>186</v>
      </c>
      <c r="E106" s="59" t="s">
        <v>276</v>
      </c>
      <c r="F106" s="167" t="s">
        <v>163</v>
      </c>
      <c r="G106" s="57"/>
      <c r="H106" s="461">
        <f>H107</f>
        <v>30</v>
      </c>
    </row>
    <row r="107" spans="1:8" s="217" customFormat="1" ht="26.25" customHeight="1">
      <c r="A107" s="589" t="s">
        <v>373</v>
      </c>
      <c r="B107" s="100" t="s">
        <v>0</v>
      </c>
      <c r="C107" s="57" t="s">
        <v>185</v>
      </c>
      <c r="D107" s="57" t="s">
        <v>186</v>
      </c>
      <c r="E107" s="59" t="s">
        <v>506</v>
      </c>
      <c r="F107" s="167" t="s">
        <v>163</v>
      </c>
      <c r="G107" s="73"/>
      <c r="H107" s="461">
        <f>+H109</f>
        <v>30</v>
      </c>
    </row>
    <row r="108" spans="1:8" s="83" customFormat="1" ht="37.5">
      <c r="A108" s="591" t="s">
        <v>462</v>
      </c>
      <c r="B108" s="145" t="s">
        <v>0</v>
      </c>
      <c r="C108" s="209" t="s">
        <v>185</v>
      </c>
      <c r="D108" s="209" t="s">
        <v>186</v>
      </c>
      <c r="E108" s="59" t="s">
        <v>506</v>
      </c>
      <c r="F108" s="167" t="s">
        <v>275</v>
      </c>
      <c r="G108" s="57"/>
      <c r="H108" s="200">
        <v>30</v>
      </c>
    </row>
    <row r="109" spans="1:8" s="83" customFormat="1" ht="18.75">
      <c r="A109" s="590" t="s">
        <v>167</v>
      </c>
      <c r="B109" s="57" t="s">
        <v>0</v>
      </c>
      <c r="C109" s="209" t="s">
        <v>185</v>
      </c>
      <c r="D109" s="209" t="s">
        <v>186</v>
      </c>
      <c r="E109" s="59" t="s">
        <v>506</v>
      </c>
      <c r="F109" s="167" t="s">
        <v>275</v>
      </c>
      <c r="G109" s="57" t="s">
        <v>153</v>
      </c>
      <c r="H109" s="300">
        <v>30</v>
      </c>
    </row>
    <row r="110" spans="1:8" s="186" customFormat="1" ht="39" customHeight="1">
      <c r="A110" s="66" t="s">
        <v>272</v>
      </c>
      <c r="B110" s="73" t="s">
        <v>0</v>
      </c>
      <c r="C110" s="70" t="s">
        <v>185</v>
      </c>
      <c r="D110" s="70">
        <v>14</v>
      </c>
      <c r="E110" s="207"/>
      <c r="F110" s="206"/>
      <c r="G110" s="102"/>
      <c r="H110" s="299">
        <f>+H111</f>
        <v>150</v>
      </c>
    </row>
    <row r="111" spans="1:8" s="186" customFormat="1" ht="59.25" customHeight="1">
      <c r="A111" s="62" t="s">
        <v>471</v>
      </c>
      <c r="B111" s="100" t="s">
        <v>0</v>
      </c>
      <c r="C111" s="70" t="s">
        <v>185</v>
      </c>
      <c r="D111" s="70">
        <v>14</v>
      </c>
      <c r="E111" s="72" t="s">
        <v>271</v>
      </c>
      <c r="F111" s="71" t="s">
        <v>163</v>
      </c>
      <c r="G111" s="102"/>
      <c r="H111" s="299">
        <f>H114</f>
        <v>150</v>
      </c>
    </row>
    <row r="112" spans="1:8" s="83" customFormat="1" ht="42.75" customHeight="1">
      <c r="A112" s="205" t="s">
        <v>270</v>
      </c>
      <c r="B112" s="88" t="s">
        <v>0</v>
      </c>
      <c r="C112" s="120" t="s">
        <v>185</v>
      </c>
      <c r="D112" s="120" t="s">
        <v>269</v>
      </c>
      <c r="E112" s="59" t="s">
        <v>519</v>
      </c>
      <c r="F112" s="167" t="s">
        <v>163</v>
      </c>
      <c r="G112" s="159"/>
      <c r="H112" s="200">
        <v>150</v>
      </c>
    </row>
    <row r="113" spans="1:8" s="83" customFormat="1" ht="39" customHeight="1">
      <c r="A113" s="109" t="s">
        <v>268</v>
      </c>
      <c r="B113" s="88" t="s">
        <v>0</v>
      </c>
      <c r="C113" s="57" t="s">
        <v>185</v>
      </c>
      <c r="D113" s="57">
        <v>14</v>
      </c>
      <c r="E113" s="59" t="s">
        <v>519</v>
      </c>
      <c r="F113" s="167" t="s">
        <v>267</v>
      </c>
      <c r="G113" s="57"/>
      <c r="H113" s="200">
        <v>150</v>
      </c>
    </row>
    <row r="114" spans="1:8" s="83" customFormat="1" ht="18.75">
      <c r="A114" s="89" t="s">
        <v>167</v>
      </c>
      <c r="B114" s="57" t="s">
        <v>0</v>
      </c>
      <c r="C114" s="57" t="s">
        <v>185</v>
      </c>
      <c r="D114" s="57">
        <v>14</v>
      </c>
      <c r="E114" s="68" t="s">
        <v>519</v>
      </c>
      <c r="F114" s="67" t="s">
        <v>267</v>
      </c>
      <c r="G114" s="57" t="s">
        <v>153</v>
      </c>
      <c r="H114" s="300">
        <v>150</v>
      </c>
    </row>
    <row r="115" spans="1:8" s="83" customFormat="1" ht="18.75">
      <c r="A115" s="66" t="s">
        <v>266</v>
      </c>
      <c r="B115" s="295" t="s">
        <v>0</v>
      </c>
      <c r="C115" s="70" t="s">
        <v>227</v>
      </c>
      <c r="D115" s="76"/>
      <c r="E115" s="76"/>
      <c r="F115" s="75"/>
      <c r="G115" s="155"/>
      <c r="H115" s="299">
        <f>H116+H128</f>
        <v>4675</v>
      </c>
    </row>
    <row r="116" spans="1:8" s="83" customFormat="1" ht="18.75">
      <c r="A116" s="201" t="s">
        <v>265</v>
      </c>
      <c r="B116" s="302" t="s">
        <v>0</v>
      </c>
      <c r="C116" s="70" t="s">
        <v>227</v>
      </c>
      <c r="D116" s="156" t="s">
        <v>247</v>
      </c>
      <c r="E116" s="156"/>
      <c r="F116" s="155"/>
      <c r="G116" s="155"/>
      <c r="H116" s="299">
        <f>H117</f>
        <v>4000</v>
      </c>
    </row>
    <row r="117" spans="1:8" s="83" customFormat="1" ht="80.25" customHeight="1">
      <c r="A117" s="62" t="s">
        <v>510</v>
      </c>
      <c r="B117" s="302" t="s">
        <v>0</v>
      </c>
      <c r="C117" s="70" t="s">
        <v>227</v>
      </c>
      <c r="D117" s="156" t="s">
        <v>247</v>
      </c>
      <c r="E117" s="156" t="s">
        <v>421</v>
      </c>
      <c r="F117" s="155" t="s">
        <v>163</v>
      </c>
      <c r="G117" s="155"/>
      <c r="H117" s="299">
        <f>H124+H127+H121</f>
        <v>4000</v>
      </c>
    </row>
    <row r="118" spans="1:8" s="83" customFormat="1" ht="39" customHeight="1">
      <c r="A118" s="303" t="s">
        <v>264</v>
      </c>
      <c r="B118" s="301" t="s">
        <v>0</v>
      </c>
      <c r="C118" s="120" t="s">
        <v>227</v>
      </c>
      <c r="D118" s="208" t="s">
        <v>247</v>
      </c>
      <c r="E118" s="208" t="s">
        <v>560</v>
      </c>
      <c r="F118" s="166" t="s">
        <v>163</v>
      </c>
      <c r="G118" s="166"/>
      <c r="H118" s="200">
        <v>300</v>
      </c>
    </row>
    <row r="119" spans="1:8" s="83" customFormat="1" ht="39.75" customHeight="1">
      <c r="A119" s="170" t="s">
        <v>263</v>
      </c>
      <c r="B119" s="301" t="s">
        <v>0</v>
      </c>
      <c r="C119" s="120" t="s">
        <v>227</v>
      </c>
      <c r="D119" s="208" t="s">
        <v>247</v>
      </c>
      <c r="E119" s="208" t="s">
        <v>560</v>
      </c>
      <c r="F119" s="166" t="s">
        <v>259</v>
      </c>
      <c r="G119" s="166"/>
      <c r="H119" s="200">
        <f>H121</f>
        <v>300</v>
      </c>
    </row>
    <row r="120" spans="1:8" s="83" customFormat="1" ht="23.25" customHeight="1">
      <c r="A120" s="89" t="s">
        <v>262</v>
      </c>
      <c r="B120" s="301" t="s">
        <v>0</v>
      </c>
      <c r="C120" s="120" t="s">
        <v>227</v>
      </c>
      <c r="D120" s="208" t="s">
        <v>247</v>
      </c>
      <c r="E120" s="208" t="s">
        <v>560</v>
      </c>
      <c r="F120" s="166" t="s">
        <v>259</v>
      </c>
      <c r="G120" s="166" t="s">
        <v>219</v>
      </c>
      <c r="H120" s="200">
        <v>300</v>
      </c>
    </row>
    <row r="121" spans="1:8" s="83" customFormat="1" ht="41.25" customHeight="1">
      <c r="A121" s="203" t="s">
        <v>261</v>
      </c>
      <c r="B121" s="301" t="s">
        <v>0</v>
      </c>
      <c r="C121" s="120" t="s">
        <v>227</v>
      </c>
      <c r="D121" s="208" t="s">
        <v>247</v>
      </c>
      <c r="E121" s="208" t="s">
        <v>560</v>
      </c>
      <c r="F121" s="166" t="s">
        <v>259</v>
      </c>
      <c r="G121" s="166" t="s">
        <v>219</v>
      </c>
      <c r="H121" s="200">
        <v>300</v>
      </c>
    </row>
    <row r="122" spans="1:8" s="83" customFormat="1" ht="43.5" customHeight="1">
      <c r="A122" s="303" t="s">
        <v>257</v>
      </c>
      <c r="B122" s="301" t="s">
        <v>0</v>
      </c>
      <c r="C122" s="120" t="s">
        <v>227</v>
      </c>
      <c r="D122" s="208" t="s">
        <v>247</v>
      </c>
      <c r="E122" s="208" t="s">
        <v>422</v>
      </c>
      <c r="F122" s="166" t="s">
        <v>163</v>
      </c>
      <c r="G122" s="166"/>
      <c r="H122" s="197">
        <f>H123</f>
        <v>3100</v>
      </c>
    </row>
    <row r="123" spans="1:8" s="83" customFormat="1" ht="37.5">
      <c r="A123" s="163" t="s">
        <v>256</v>
      </c>
      <c r="B123" s="301" t="s">
        <v>0</v>
      </c>
      <c r="C123" s="120" t="s">
        <v>227</v>
      </c>
      <c r="D123" s="208" t="s">
        <v>247</v>
      </c>
      <c r="E123" s="208" t="s">
        <v>422</v>
      </c>
      <c r="F123" s="166" t="s">
        <v>254</v>
      </c>
      <c r="G123" s="166"/>
      <c r="H123" s="200">
        <f>H124</f>
        <v>3100</v>
      </c>
    </row>
    <row r="124" spans="1:8" s="83" customFormat="1" ht="27" customHeight="1">
      <c r="A124" s="89" t="s">
        <v>167</v>
      </c>
      <c r="B124" s="301" t="s">
        <v>0</v>
      </c>
      <c r="C124" s="120" t="s">
        <v>227</v>
      </c>
      <c r="D124" s="208" t="s">
        <v>247</v>
      </c>
      <c r="E124" s="208" t="s">
        <v>422</v>
      </c>
      <c r="F124" s="166" t="s">
        <v>254</v>
      </c>
      <c r="G124" s="166" t="s">
        <v>153</v>
      </c>
      <c r="H124" s="197">
        <v>3100</v>
      </c>
    </row>
    <row r="125" spans="1:8" s="83" customFormat="1" ht="39" customHeight="1">
      <c r="A125" s="169" t="s">
        <v>250</v>
      </c>
      <c r="B125" s="301" t="s">
        <v>0</v>
      </c>
      <c r="C125" s="120" t="s">
        <v>227</v>
      </c>
      <c r="D125" s="208" t="s">
        <v>247</v>
      </c>
      <c r="E125" s="208" t="s">
        <v>423</v>
      </c>
      <c r="F125" s="167" t="s">
        <v>163</v>
      </c>
      <c r="G125" s="166"/>
      <c r="H125" s="200">
        <f>H126</f>
        <v>600</v>
      </c>
    </row>
    <row r="126" spans="1:8" s="83" customFormat="1" ht="37.5">
      <c r="A126" s="194" t="s">
        <v>248</v>
      </c>
      <c r="B126" s="301" t="s">
        <v>0</v>
      </c>
      <c r="C126" s="120" t="s">
        <v>227</v>
      </c>
      <c r="D126" s="208" t="s">
        <v>247</v>
      </c>
      <c r="E126" s="654" t="s">
        <v>424</v>
      </c>
      <c r="F126" s="655"/>
      <c r="G126" s="166"/>
      <c r="H126" s="200">
        <f>H127</f>
        <v>600</v>
      </c>
    </row>
    <row r="127" spans="1:8" s="83" customFormat="1" ht="18.75" customHeight="1">
      <c r="A127" s="89" t="s">
        <v>167</v>
      </c>
      <c r="B127" s="301" t="s">
        <v>0</v>
      </c>
      <c r="C127" s="120" t="s">
        <v>227</v>
      </c>
      <c r="D127" s="208" t="s">
        <v>247</v>
      </c>
      <c r="E127" s="654" t="s">
        <v>424</v>
      </c>
      <c r="F127" s="655"/>
      <c r="G127" s="166" t="s">
        <v>153</v>
      </c>
      <c r="H127" s="200">
        <v>600</v>
      </c>
    </row>
    <row r="128" spans="1:8" s="83" customFormat="1" ht="18.75">
      <c r="A128" s="116" t="s">
        <v>246</v>
      </c>
      <c r="B128" s="73" t="s">
        <v>0</v>
      </c>
      <c r="C128" s="73" t="s">
        <v>227</v>
      </c>
      <c r="D128" s="113">
        <v>12</v>
      </c>
      <c r="E128" s="59"/>
      <c r="F128" s="167"/>
      <c r="G128" s="140"/>
      <c r="H128" s="461">
        <f>H129+H142</f>
        <v>675</v>
      </c>
    </row>
    <row r="129" spans="1:8" s="83" customFormat="1" ht="75.75" customHeight="1">
      <c r="A129" s="116" t="s">
        <v>507</v>
      </c>
      <c r="B129" s="73" t="s">
        <v>0</v>
      </c>
      <c r="C129" s="73" t="s">
        <v>227</v>
      </c>
      <c r="D129" s="113" t="s">
        <v>226</v>
      </c>
      <c r="E129" s="216" t="s">
        <v>245</v>
      </c>
      <c r="F129" s="215" t="s">
        <v>163</v>
      </c>
      <c r="G129" s="140"/>
      <c r="H129" s="461">
        <f>H131</f>
        <v>350</v>
      </c>
    </row>
    <row r="130" spans="1:8" s="83" customFormat="1" ht="39.75" customHeight="1">
      <c r="A130" s="304" t="s">
        <v>522</v>
      </c>
      <c r="B130" s="73" t="s">
        <v>0</v>
      </c>
      <c r="C130" s="319" t="s">
        <v>227</v>
      </c>
      <c r="D130" s="436" t="s">
        <v>226</v>
      </c>
      <c r="E130" s="563" t="s">
        <v>508</v>
      </c>
      <c r="F130" s="564" t="s">
        <v>163</v>
      </c>
      <c r="G130" s="140"/>
      <c r="H130" s="461">
        <f>H131</f>
        <v>350</v>
      </c>
    </row>
    <row r="131" spans="1:8" s="83" customFormat="1" ht="18.75">
      <c r="A131" s="191" t="s">
        <v>244</v>
      </c>
      <c r="B131" s="57" t="s">
        <v>0</v>
      </c>
      <c r="C131" s="57" t="s">
        <v>227</v>
      </c>
      <c r="D131" s="65" t="s">
        <v>226</v>
      </c>
      <c r="E131" s="188" t="s">
        <v>508</v>
      </c>
      <c r="F131" s="187" t="s">
        <v>243</v>
      </c>
      <c r="G131" s="140"/>
      <c r="H131" s="300">
        <f>H132</f>
        <v>350</v>
      </c>
    </row>
    <row r="132" spans="1:8" s="83" customFormat="1" ht="24" customHeight="1">
      <c r="A132" s="189" t="s">
        <v>167</v>
      </c>
      <c r="B132" s="57" t="s">
        <v>0</v>
      </c>
      <c r="C132" s="57" t="s">
        <v>227</v>
      </c>
      <c r="D132" s="65" t="s">
        <v>226</v>
      </c>
      <c r="E132" s="188" t="s">
        <v>508</v>
      </c>
      <c r="F132" s="187" t="s">
        <v>243</v>
      </c>
      <c r="G132" s="64" t="s">
        <v>153</v>
      </c>
      <c r="H132" s="449">
        <v>350</v>
      </c>
    </row>
    <row r="133" spans="1:32" s="105" customFormat="1" ht="19.5" hidden="1">
      <c r="A133" s="185" t="s">
        <v>242</v>
      </c>
      <c r="B133" s="100" t="s">
        <v>0</v>
      </c>
      <c r="C133" s="128" t="s">
        <v>227</v>
      </c>
      <c r="D133" s="184" t="s">
        <v>226</v>
      </c>
      <c r="E133" s="183" t="s">
        <v>241</v>
      </c>
      <c r="F133" s="142" t="s">
        <v>178</v>
      </c>
      <c r="G133" s="182"/>
      <c r="H133" s="44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</row>
    <row r="134" spans="1:242" s="106" customFormat="1" ht="56.25" hidden="1">
      <c r="A134" s="178" t="s">
        <v>240</v>
      </c>
      <c r="B134" s="88" t="s">
        <v>0</v>
      </c>
      <c r="C134" s="175" t="s">
        <v>227</v>
      </c>
      <c r="D134" s="174" t="s">
        <v>226</v>
      </c>
      <c r="E134" s="173" t="s">
        <v>238</v>
      </c>
      <c r="F134" s="172" t="s">
        <v>178</v>
      </c>
      <c r="G134" s="180"/>
      <c r="H134" s="463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</row>
    <row r="135" spans="1:242" s="106" customFormat="1" ht="37.5" hidden="1">
      <c r="A135" s="178" t="s">
        <v>239</v>
      </c>
      <c r="B135" s="88" t="s">
        <v>0</v>
      </c>
      <c r="C135" s="175" t="s">
        <v>227</v>
      </c>
      <c r="D135" s="174" t="s">
        <v>226</v>
      </c>
      <c r="E135" s="173" t="s">
        <v>238</v>
      </c>
      <c r="F135" s="172" t="s">
        <v>237</v>
      </c>
      <c r="G135" s="180"/>
      <c r="H135" s="463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</row>
    <row r="136" spans="1:242" s="106" customFormat="1" ht="19.5" hidden="1">
      <c r="A136" s="89" t="s">
        <v>167</v>
      </c>
      <c r="B136" s="57" t="s">
        <v>0</v>
      </c>
      <c r="C136" s="175" t="s">
        <v>227</v>
      </c>
      <c r="D136" s="174" t="s">
        <v>226</v>
      </c>
      <c r="E136" s="173" t="s">
        <v>238</v>
      </c>
      <c r="F136" s="172" t="s">
        <v>237</v>
      </c>
      <c r="G136" s="168" t="s">
        <v>153</v>
      </c>
      <c r="H136" s="464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/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/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/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6"/>
      <c r="FK136" s="186"/>
      <c r="FL136" s="186"/>
      <c r="FM136" s="186"/>
      <c r="FN136" s="186"/>
      <c r="FO136" s="186"/>
      <c r="FP136" s="186"/>
      <c r="FQ136" s="186"/>
      <c r="FR136" s="186"/>
      <c r="FS136" s="186"/>
      <c r="FT136" s="186"/>
      <c r="FU136" s="186"/>
      <c r="FV136" s="186"/>
      <c r="FW136" s="186"/>
      <c r="FX136" s="186"/>
      <c r="FY136" s="186"/>
      <c r="FZ136" s="186"/>
      <c r="GA136" s="186"/>
      <c r="GB136" s="186"/>
      <c r="GC136" s="186"/>
      <c r="GD136" s="186"/>
      <c r="GE136" s="186"/>
      <c r="GF136" s="186"/>
      <c r="GG136" s="186"/>
      <c r="GH136" s="186"/>
      <c r="GI136" s="186"/>
      <c r="GJ136" s="186"/>
      <c r="GK136" s="186"/>
      <c r="GL136" s="186"/>
      <c r="GM136" s="186"/>
      <c r="GN136" s="186"/>
      <c r="GO136" s="186"/>
      <c r="GP136" s="186"/>
      <c r="GQ136" s="186"/>
      <c r="GR136" s="186"/>
      <c r="GS136" s="186"/>
      <c r="GT136" s="186"/>
      <c r="GU136" s="186"/>
      <c r="GV136" s="186"/>
      <c r="GW136" s="186"/>
      <c r="GX136" s="186"/>
      <c r="GY136" s="186"/>
      <c r="GZ136" s="186"/>
      <c r="HA136" s="186"/>
      <c r="HB136" s="186"/>
      <c r="HC136" s="186"/>
      <c r="HD136" s="186"/>
      <c r="HE136" s="186"/>
      <c r="HF136" s="186"/>
      <c r="HG136" s="186"/>
      <c r="HH136" s="186"/>
      <c r="HI136" s="186"/>
      <c r="HJ136" s="186"/>
      <c r="HK136" s="186"/>
      <c r="HL136" s="186"/>
      <c r="HM136" s="186"/>
      <c r="HN136" s="186"/>
      <c r="HO136" s="186"/>
      <c r="HP136" s="186"/>
      <c r="HQ136" s="186"/>
      <c r="HR136" s="186"/>
      <c r="HS136" s="186"/>
      <c r="HT136" s="186"/>
      <c r="HU136" s="186"/>
      <c r="HV136" s="186"/>
      <c r="HW136" s="186"/>
      <c r="HX136" s="186"/>
      <c r="HY136" s="186"/>
      <c r="HZ136" s="186"/>
      <c r="IA136" s="186"/>
      <c r="IB136" s="186"/>
      <c r="IC136" s="186"/>
      <c r="ID136" s="186"/>
      <c r="IE136" s="186"/>
      <c r="IF136" s="186"/>
      <c r="IG136" s="186"/>
      <c r="IH136" s="186"/>
    </row>
    <row r="137" spans="1:242" s="106" customFormat="1" ht="37.5" hidden="1">
      <c r="A137" s="178" t="s">
        <v>236</v>
      </c>
      <c r="B137" s="88" t="s">
        <v>0</v>
      </c>
      <c r="C137" s="175" t="s">
        <v>227</v>
      </c>
      <c r="D137" s="174" t="s">
        <v>226</v>
      </c>
      <c r="E137" s="173" t="s">
        <v>232</v>
      </c>
      <c r="F137" s="172" t="s">
        <v>178</v>
      </c>
      <c r="G137" s="180"/>
      <c r="H137" s="463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</row>
    <row r="138" spans="1:242" s="198" customFormat="1" ht="37.5" hidden="1">
      <c r="A138" s="178" t="s">
        <v>235</v>
      </c>
      <c r="B138" s="88" t="s">
        <v>0</v>
      </c>
      <c r="C138" s="175" t="s">
        <v>227</v>
      </c>
      <c r="D138" s="174" t="s">
        <v>226</v>
      </c>
      <c r="E138" s="173" t="s">
        <v>232</v>
      </c>
      <c r="F138" s="172" t="s">
        <v>234</v>
      </c>
      <c r="G138" s="180"/>
      <c r="H138" s="463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</row>
    <row r="139" spans="1:243" s="196" customFormat="1" ht="18.75" hidden="1">
      <c r="A139" s="89" t="s">
        <v>167</v>
      </c>
      <c r="B139" s="57" t="s">
        <v>0</v>
      </c>
      <c r="C139" s="175" t="s">
        <v>227</v>
      </c>
      <c r="D139" s="174" t="s">
        <v>226</v>
      </c>
      <c r="E139" s="173" t="s">
        <v>232</v>
      </c>
      <c r="F139" s="172" t="s">
        <v>234</v>
      </c>
      <c r="G139" s="168" t="s">
        <v>153</v>
      </c>
      <c r="H139" s="464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  <c r="GO139" s="186"/>
      <c r="GP139" s="186"/>
      <c r="GQ139" s="186"/>
      <c r="GR139" s="186"/>
      <c r="GS139" s="186"/>
      <c r="GT139" s="186"/>
      <c r="GU139" s="186"/>
      <c r="GV139" s="186"/>
      <c r="GW139" s="186"/>
      <c r="GX139" s="186"/>
      <c r="GY139" s="186"/>
      <c r="GZ139" s="186"/>
      <c r="HA139" s="186"/>
      <c r="HB139" s="186"/>
      <c r="HC139" s="186"/>
      <c r="HD139" s="186"/>
      <c r="HE139" s="186"/>
      <c r="HF139" s="186"/>
      <c r="HG139" s="186"/>
      <c r="HH139" s="186"/>
      <c r="HI139" s="186"/>
      <c r="HJ139" s="186"/>
      <c r="HK139" s="186"/>
      <c r="HL139" s="186"/>
      <c r="HM139" s="186"/>
      <c r="HN139" s="186"/>
      <c r="HO139" s="186"/>
      <c r="HP139" s="186"/>
      <c r="HQ139" s="186"/>
      <c r="HR139" s="186"/>
      <c r="HS139" s="186"/>
      <c r="HT139" s="186"/>
      <c r="HU139" s="186"/>
      <c r="HV139" s="186"/>
      <c r="HW139" s="186"/>
      <c r="HX139" s="186"/>
      <c r="HY139" s="186"/>
      <c r="HZ139" s="186"/>
      <c r="IA139" s="186"/>
      <c r="IB139" s="186"/>
      <c r="IC139" s="186"/>
      <c r="ID139" s="186"/>
      <c r="IE139" s="186"/>
      <c r="IF139" s="186"/>
      <c r="IG139" s="186"/>
      <c r="IH139" s="186"/>
      <c r="II139" s="186"/>
    </row>
    <row r="140" spans="1:32" s="195" customFormat="1" ht="37.5" hidden="1">
      <c r="A140" s="178" t="s">
        <v>233</v>
      </c>
      <c r="B140" s="88" t="s">
        <v>0</v>
      </c>
      <c r="C140" s="175" t="s">
        <v>227</v>
      </c>
      <c r="D140" s="174" t="s">
        <v>226</v>
      </c>
      <c r="E140" s="173" t="s">
        <v>232</v>
      </c>
      <c r="F140" s="172" t="s">
        <v>231</v>
      </c>
      <c r="G140" s="177"/>
      <c r="H140" s="447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</row>
    <row r="141" spans="1:32" s="51" customFormat="1" ht="18.75" hidden="1">
      <c r="A141" s="89" t="s">
        <v>167</v>
      </c>
      <c r="B141" s="57" t="s">
        <v>0</v>
      </c>
      <c r="C141" s="175" t="s">
        <v>227</v>
      </c>
      <c r="D141" s="174" t="s">
        <v>226</v>
      </c>
      <c r="E141" s="173" t="s">
        <v>232</v>
      </c>
      <c r="F141" s="172" t="s">
        <v>231</v>
      </c>
      <c r="G141" s="168" t="s">
        <v>153</v>
      </c>
      <c r="H141" s="464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 s="51" customFormat="1" ht="79.5" customHeight="1">
      <c r="A142" s="116" t="s">
        <v>472</v>
      </c>
      <c r="B142" s="302" t="s">
        <v>0</v>
      </c>
      <c r="C142" s="70" t="s">
        <v>227</v>
      </c>
      <c r="D142" s="70" t="s">
        <v>226</v>
      </c>
      <c r="E142" s="72" t="s">
        <v>511</v>
      </c>
      <c r="F142" s="71" t="s">
        <v>163</v>
      </c>
      <c r="G142" s="155" t="s">
        <v>153</v>
      </c>
      <c r="H142" s="299">
        <f>H143</f>
        <v>325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1:32" s="51" customFormat="1" ht="47.25" customHeight="1">
      <c r="A143" s="313" t="s">
        <v>437</v>
      </c>
      <c r="B143" s="301" t="s">
        <v>0</v>
      </c>
      <c r="C143" s="120" t="s">
        <v>227</v>
      </c>
      <c r="D143" s="120" t="s">
        <v>226</v>
      </c>
      <c r="E143" s="59" t="s">
        <v>511</v>
      </c>
      <c r="F143" s="167" t="s">
        <v>163</v>
      </c>
      <c r="G143" s="155"/>
      <c r="H143" s="197">
        <f>H145+H147+H149</f>
        <v>325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1:32" s="51" customFormat="1" ht="42" customHeight="1">
      <c r="A144" s="109" t="s">
        <v>372</v>
      </c>
      <c r="B144" s="301" t="s">
        <v>0</v>
      </c>
      <c r="C144" s="120" t="s">
        <v>227</v>
      </c>
      <c r="D144" s="120" t="s">
        <v>226</v>
      </c>
      <c r="E144" s="59" t="s">
        <v>511</v>
      </c>
      <c r="F144" s="167" t="s">
        <v>229</v>
      </c>
      <c r="G144" s="166"/>
      <c r="H144" s="465">
        <v>75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</row>
    <row r="145" spans="1:32" s="51" customFormat="1" ht="18.75">
      <c r="A145" s="89" t="s">
        <v>167</v>
      </c>
      <c r="B145" s="301" t="s">
        <v>0</v>
      </c>
      <c r="C145" s="120" t="s">
        <v>227</v>
      </c>
      <c r="D145" s="120" t="s">
        <v>226</v>
      </c>
      <c r="E145" s="59" t="s">
        <v>511</v>
      </c>
      <c r="F145" s="167" t="s">
        <v>229</v>
      </c>
      <c r="G145" s="166" t="s">
        <v>153</v>
      </c>
      <c r="H145" s="465">
        <v>75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 s="51" customFormat="1" ht="18.75" customHeight="1">
      <c r="A146" s="441" t="s">
        <v>438</v>
      </c>
      <c r="B146" s="314" t="s">
        <v>0</v>
      </c>
      <c r="C146" s="314" t="s">
        <v>227</v>
      </c>
      <c r="D146" s="544" t="s">
        <v>226</v>
      </c>
      <c r="E146" s="656" t="s">
        <v>512</v>
      </c>
      <c r="F146" s="657"/>
      <c r="G146" s="498"/>
      <c r="H146" s="465">
        <v>100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2" s="51" customFormat="1" ht="18.75" customHeight="1">
      <c r="A147" s="442" t="s">
        <v>374</v>
      </c>
      <c r="B147" s="314" t="s">
        <v>0</v>
      </c>
      <c r="C147" s="314" t="s">
        <v>227</v>
      </c>
      <c r="D147" s="544" t="s">
        <v>226</v>
      </c>
      <c r="E147" s="656" t="s">
        <v>512</v>
      </c>
      <c r="F147" s="657"/>
      <c r="G147" s="498" t="s">
        <v>153</v>
      </c>
      <c r="H147" s="465">
        <v>100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s="51" customFormat="1" ht="39" customHeight="1">
      <c r="A148" s="89" t="s">
        <v>228</v>
      </c>
      <c r="B148" s="301" t="s">
        <v>0</v>
      </c>
      <c r="C148" s="120" t="s">
        <v>227</v>
      </c>
      <c r="D148" s="120" t="s">
        <v>226</v>
      </c>
      <c r="E148" s="59" t="s">
        <v>511</v>
      </c>
      <c r="F148" s="167" t="s">
        <v>225</v>
      </c>
      <c r="G148" s="166"/>
      <c r="H148" s="465">
        <v>150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s="51" customFormat="1" ht="24" customHeight="1">
      <c r="A149" s="89" t="s">
        <v>167</v>
      </c>
      <c r="B149" s="301" t="s">
        <v>0</v>
      </c>
      <c r="C149" s="120" t="s">
        <v>227</v>
      </c>
      <c r="D149" s="120" t="s">
        <v>226</v>
      </c>
      <c r="E149" s="59" t="s">
        <v>511</v>
      </c>
      <c r="F149" s="167" t="s">
        <v>225</v>
      </c>
      <c r="G149" s="166" t="s">
        <v>153</v>
      </c>
      <c r="H149" s="465">
        <v>150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8" s="186" customFormat="1" ht="18.75">
      <c r="A150" s="158" t="s">
        <v>224</v>
      </c>
      <c r="B150" s="295" t="s">
        <v>0</v>
      </c>
      <c r="C150" s="70" t="s">
        <v>201</v>
      </c>
      <c r="D150" s="70"/>
      <c r="E150" s="79"/>
      <c r="F150" s="78"/>
      <c r="G150" s="70"/>
      <c r="H150" s="299">
        <f>H151+H156+H175</f>
        <v>10890.472000000002</v>
      </c>
    </row>
    <row r="151" spans="1:8" s="186" customFormat="1" ht="18.75">
      <c r="A151" s="158" t="s">
        <v>223</v>
      </c>
      <c r="B151" s="302"/>
      <c r="C151" s="70" t="s">
        <v>201</v>
      </c>
      <c r="D151" s="70" t="s">
        <v>156</v>
      </c>
      <c r="E151" s="76"/>
      <c r="F151" s="75"/>
      <c r="G151" s="70"/>
      <c r="H151" s="299">
        <f>H152</f>
        <v>45</v>
      </c>
    </row>
    <row r="152" spans="1:8" s="186" customFormat="1" ht="81" customHeight="1">
      <c r="A152" s="157" t="s">
        <v>547</v>
      </c>
      <c r="B152" s="302" t="s">
        <v>0</v>
      </c>
      <c r="C152" s="70" t="s">
        <v>201</v>
      </c>
      <c r="D152" s="70" t="s">
        <v>156</v>
      </c>
      <c r="E152" s="131" t="s">
        <v>190</v>
      </c>
      <c r="F152" s="130" t="s">
        <v>163</v>
      </c>
      <c r="G152" s="70"/>
      <c r="H152" s="299">
        <f>H153</f>
        <v>45</v>
      </c>
    </row>
    <row r="153" spans="1:8" s="186" customFormat="1" ht="78" customHeight="1">
      <c r="A153" s="139" t="s">
        <v>548</v>
      </c>
      <c r="B153" s="301" t="s">
        <v>0</v>
      </c>
      <c r="C153" s="120" t="s">
        <v>201</v>
      </c>
      <c r="D153" s="120" t="s">
        <v>156</v>
      </c>
      <c r="E153" s="131" t="s">
        <v>202</v>
      </c>
      <c r="F153" s="130" t="s">
        <v>163</v>
      </c>
      <c r="G153" s="120"/>
      <c r="H153" s="200">
        <f>H155</f>
        <v>45</v>
      </c>
    </row>
    <row r="154" spans="1:8" s="186" customFormat="1" ht="25.5" customHeight="1">
      <c r="A154" s="439" t="s">
        <v>222</v>
      </c>
      <c r="B154" s="443" t="s">
        <v>0</v>
      </c>
      <c r="C154" s="444" t="s">
        <v>201</v>
      </c>
      <c r="D154" s="444" t="s">
        <v>156</v>
      </c>
      <c r="E154" s="147" t="s">
        <v>221</v>
      </c>
      <c r="F154" s="146" t="s">
        <v>163</v>
      </c>
      <c r="G154" s="120"/>
      <c r="H154" s="200">
        <v>45</v>
      </c>
    </row>
    <row r="155" spans="1:8" s="186" customFormat="1" ht="18.75">
      <c r="A155" s="164" t="s">
        <v>371</v>
      </c>
      <c r="B155" s="301" t="s">
        <v>0</v>
      </c>
      <c r="C155" s="120" t="s">
        <v>201</v>
      </c>
      <c r="D155" s="120" t="s">
        <v>156</v>
      </c>
      <c r="E155" s="147" t="s">
        <v>221</v>
      </c>
      <c r="F155" s="146" t="s">
        <v>220</v>
      </c>
      <c r="G155" s="70"/>
      <c r="H155" s="200">
        <v>45</v>
      </c>
    </row>
    <row r="156" spans="1:8" s="83" customFormat="1" ht="18.75">
      <c r="A156" s="158" t="s">
        <v>218</v>
      </c>
      <c r="B156" s="73" t="s">
        <v>0</v>
      </c>
      <c r="C156" s="70" t="s">
        <v>201</v>
      </c>
      <c r="D156" s="70" t="s">
        <v>215</v>
      </c>
      <c r="E156" s="76"/>
      <c r="F156" s="75"/>
      <c r="G156" s="70"/>
      <c r="H156" s="299">
        <f>H157+H170+H162</f>
        <v>950</v>
      </c>
    </row>
    <row r="157" spans="1:8" s="83" customFormat="1" ht="59.25" customHeight="1">
      <c r="A157" s="162" t="s">
        <v>588</v>
      </c>
      <c r="B157" s="190" t="s">
        <v>0</v>
      </c>
      <c r="C157" s="444" t="s">
        <v>201</v>
      </c>
      <c r="D157" s="444" t="s">
        <v>215</v>
      </c>
      <c r="E157" s="625" t="s">
        <v>584</v>
      </c>
      <c r="F157" s="626" t="s">
        <v>163</v>
      </c>
      <c r="G157" s="444"/>
      <c r="H157" s="461">
        <f>H161</f>
        <v>0</v>
      </c>
    </row>
    <row r="158" spans="1:8" s="83" customFormat="1" ht="39.75" customHeight="1">
      <c r="A158" s="502" t="s">
        <v>589</v>
      </c>
      <c r="B158" s="312" t="s">
        <v>0</v>
      </c>
      <c r="C158" s="592" t="s">
        <v>201</v>
      </c>
      <c r="D158" s="592" t="s">
        <v>215</v>
      </c>
      <c r="E158" s="628" t="s">
        <v>585</v>
      </c>
      <c r="F158" s="629" t="s">
        <v>163</v>
      </c>
      <c r="G158" s="592"/>
      <c r="H158" s="300">
        <f>H161</f>
        <v>0</v>
      </c>
    </row>
    <row r="159" spans="1:8" s="83" customFormat="1" ht="29.25" customHeight="1">
      <c r="A159" s="502" t="s">
        <v>592</v>
      </c>
      <c r="B159" s="312" t="s">
        <v>0</v>
      </c>
      <c r="C159" s="592" t="s">
        <v>201</v>
      </c>
      <c r="D159" s="592" t="s">
        <v>215</v>
      </c>
      <c r="E159" s="628" t="s">
        <v>586</v>
      </c>
      <c r="F159" s="629" t="s">
        <v>163</v>
      </c>
      <c r="G159" s="592"/>
      <c r="H159" s="300">
        <f>H160</f>
        <v>0</v>
      </c>
    </row>
    <row r="160" spans="1:8" s="83" customFormat="1" ht="37.5">
      <c r="A160" s="502" t="s">
        <v>590</v>
      </c>
      <c r="B160" s="312" t="s">
        <v>0</v>
      </c>
      <c r="C160" s="592" t="s">
        <v>201</v>
      </c>
      <c r="D160" s="592" t="s">
        <v>215</v>
      </c>
      <c r="E160" s="628" t="s">
        <v>586</v>
      </c>
      <c r="F160" s="629" t="s">
        <v>587</v>
      </c>
      <c r="G160" s="592"/>
      <c r="H160" s="300">
        <f>H161</f>
        <v>0</v>
      </c>
    </row>
    <row r="161" spans="1:8" s="83" customFormat="1" ht="18.75">
      <c r="A161" s="627" t="s">
        <v>439</v>
      </c>
      <c r="B161" s="312" t="s">
        <v>0</v>
      </c>
      <c r="C161" s="592" t="s">
        <v>201</v>
      </c>
      <c r="D161" s="592" t="s">
        <v>215</v>
      </c>
      <c r="E161" s="628" t="s">
        <v>586</v>
      </c>
      <c r="F161" s="629" t="s">
        <v>587</v>
      </c>
      <c r="G161" s="592" t="s">
        <v>219</v>
      </c>
      <c r="H161" s="300">
        <v>0</v>
      </c>
    </row>
    <row r="162" spans="1:8" s="83" customFormat="1" ht="74.25" customHeight="1">
      <c r="A162" s="162" t="s">
        <v>613</v>
      </c>
      <c r="B162" s="190" t="s">
        <v>0</v>
      </c>
      <c r="C162" s="102" t="s">
        <v>201</v>
      </c>
      <c r="D162" s="102" t="s">
        <v>215</v>
      </c>
      <c r="E162" s="131" t="s">
        <v>609</v>
      </c>
      <c r="F162" s="130" t="s">
        <v>163</v>
      </c>
      <c r="G162" s="73"/>
      <c r="H162" s="461">
        <f>H165</f>
        <v>900</v>
      </c>
    </row>
    <row r="163" spans="1:8" s="83" customFormat="1" ht="37.5">
      <c r="A163" s="633" t="s">
        <v>610</v>
      </c>
      <c r="B163" s="312" t="s">
        <v>0</v>
      </c>
      <c r="C163" s="634" t="s">
        <v>201</v>
      </c>
      <c r="D163" s="635" t="s">
        <v>215</v>
      </c>
      <c r="E163" s="636" t="s">
        <v>611</v>
      </c>
      <c r="F163" s="637" t="s">
        <v>163</v>
      </c>
      <c r="G163" s="638"/>
      <c r="H163" s="300">
        <f>H165</f>
        <v>900</v>
      </c>
    </row>
    <row r="164" spans="1:8" s="83" customFormat="1" ht="37.5">
      <c r="A164" s="639" t="s">
        <v>612</v>
      </c>
      <c r="B164" s="312" t="s">
        <v>0</v>
      </c>
      <c r="C164" s="634" t="s">
        <v>201</v>
      </c>
      <c r="D164" s="635" t="s">
        <v>215</v>
      </c>
      <c r="E164" s="636" t="s">
        <v>611</v>
      </c>
      <c r="F164" s="637" t="s">
        <v>213</v>
      </c>
      <c r="G164" s="638"/>
      <c r="H164" s="300">
        <v>900</v>
      </c>
    </row>
    <row r="165" spans="1:8" s="83" customFormat="1" ht="18.75">
      <c r="A165" s="467" t="s">
        <v>439</v>
      </c>
      <c r="B165" s="312" t="s">
        <v>0</v>
      </c>
      <c r="C165" s="634" t="s">
        <v>201</v>
      </c>
      <c r="D165" s="635" t="s">
        <v>215</v>
      </c>
      <c r="E165" s="636" t="s">
        <v>611</v>
      </c>
      <c r="F165" s="637" t="s">
        <v>213</v>
      </c>
      <c r="G165" s="638" t="s">
        <v>219</v>
      </c>
      <c r="H165" s="300">
        <v>900</v>
      </c>
    </row>
    <row r="166" spans="1:8" s="83" customFormat="1" ht="82.5" customHeight="1">
      <c r="A166" s="162" t="s">
        <v>509</v>
      </c>
      <c r="B166" s="190" t="s">
        <v>0</v>
      </c>
      <c r="C166" s="102" t="s">
        <v>201</v>
      </c>
      <c r="D166" s="102" t="s">
        <v>185</v>
      </c>
      <c r="E166" s="131" t="s">
        <v>449</v>
      </c>
      <c r="F166" s="130" t="s">
        <v>163</v>
      </c>
      <c r="G166" s="73"/>
      <c r="H166" s="299">
        <f>H167</f>
        <v>146.855</v>
      </c>
    </row>
    <row r="167" spans="1:8" s="83" customFormat="1" ht="43.5" customHeight="1">
      <c r="A167" s="468" t="s">
        <v>441</v>
      </c>
      <c r="B167" s="161" t="s">
        <v>0</v>
      </c>
      <c r="C167" s="159" t="s">
        <v>201</v>
      </c>
      <c r="D167" s="159" t="s">
        <v>185</v>
      </c>
      <c r="E167" s="147" t="s">
        <v>426</v>
      </c>
      <c r="F167" s="146" t="s">
        <v>163</v>
      </c>
      <c r="G167" s="57"/>
      <c r="H167" s="300">
        <f>H168</f>
        <v>146.855</v>
      </c>
    </row>
    <row r="168" spans="1:8" s="83" customFormat="1" ht="20.25" customHeight="1">
      <c r="A168" s="469" t="s">
        <v>442</v>
      </c>
      <c r="B168" s="161" t="s">
        <v>0</v>
      </c>
      <c r="C168" s="159" t="s">
        <v>201</v>
      </c>
      <c r="D168" s="159" t="s">
        <v>185</v>
      </c>
      <c r="E168" s="147" t="s">
        <v>426</v>
      </c>
      <c r="F168" s="146" t="s">
        <v>427</v>
      </c>
      <c r="G168" s="57"/>
      <c r="H168" s="300">
        <f>H169</f>
        <v>146.855</v>
      </c>
    </row>
    <row r="169" spans="1:8" s="83" customFormat="1" ht="21" customHeight="1">
      <c r="A169" s="467" t="s">
        <v>439</v>
      </c>
      <c r="B169" s="161" t="s">
        <v>0</v>
      </c>
      <c r="C169" s="159" t="s">
        <v>201</v>
      </c>
      <c r="D169" s="159" t="s">
        <v>185</v>
      </c>
      <c r="E169" s="147" t="s">
        <v>426</v>
      </c>
      <c r="F169" s="146" t="s">
        <v>427</v>
      </c>
      <c r="G169" s="57" t="s">
        <v>153</v>
      </c>
      <c r="H169" s="300">
        <v>146.855</v>
      </c>
    </row>
    <row r="170" spans="1:8" s="83" customFormat="1" ht="84" customHeight="1">
      <c r="A170" s="157" t="s">
        <v>547</v>
      </c>
      <c r="B170" s="190" t="s">
        <v>0</v>
      </c>
      <c r="C170" s="102" t="s">
        <v>201</v>
      </c>
      <c r="D170" s="102" t="s">
        <v>215</v>
      </c>
      <c r="E170" s="131" t="s">
        <v>190</v>
      </c>
      <c r="F170" s="130" t="s">
        <v>163</v>
      </c>
      <c r="G170" s="57"/>
      <c r="H170" s="461">
        <f>H171</f>
        <v>50</v>
      </c>
    </row>
    <row r="171" spans="1:8" s="83" customFormat="1" ht="92.25" customHeight="1">
      <c r="A171" s="139" t="s">
        <v>548</v>
      </c>
      <c r="B171" s="161" t="s">
        <v>0</v>
      </c>
      <c r="C171" s="159" t="s">
        <v>201</v>
      </c>
      <c r="D171" s="159" t="s">
        <v>215</v>
      </c>
      <c r="E171" s="147" t="s">
        <v>202</v>
      </c>
      <c r="F171" s="146" t="s">
        <v>163</v>
      </c>
      <c r="G171" s="57"/>
      <c r="H171" s="300">
        <f>H172</f>
        <v>50</v>
      </c>
    </row>
    <row r="172" spans="1:8" s="83" customFormat="1" ht="40.5" customHeight="1">
      <c r="A172" s="89" t="s">
        <v>460</v>
      </c>
      <c r="B172" s="161" t="s">
        <v>0</v>
      </c>
      <c r="C172" s="159" t="s">
        <v>201</v>
      </c>
      <c r="D172" s="159" t="s">
        <v>215</v>
      </c>
      <c r="E172" s="147" t="s">
        <v>459</v>
      </c>
      <c r="F172" s="146" t="s">
        <v>163</v>
      </c>
      <c r="G172" s="57"/>
      <c r="H172" s="300">
        <f>H173</f>
        <v>50</v>
      </c>
    </row>
    <row r="173" spans="1:8" s="83" customFormat="1" ht="21" customHeight="1">
      <c r="A173" s="89" t="s">
        <v>440</v>
      </c>
      <c r="B173" s="161" t="s">
        <v>0</v>
      </c>
      <c r="C173" s="159" t="s">
        <v>201</v>
      </c>
      <c r="D173" s="159" t="s">
        <v>215</v>
      </c>
      <c r="E173" s="147" t="s">
        <v>459</v>
      </c>
      <c r="F173" s="67" t="s">
        <v>217</v>
      </c>
      <c r="G173" s="57"/>
      <c r="H173" s="300">
        <f>H174</f>
        <v>50</v>
      </c>
    </row>
    <row r="174" spans="1:8" s="83" customFormat="1" ht="21" customHeight="1">
      <c r="A174" s="160" t="s">
        <v>167</v>
      </c>
      <c r="B174" s="161" t="s">
        <v>0</v>
      </c>
      <c r="C174" s="159" t="s">
        <v>201</v>
      </c>
      <c r="D174" s="159" t="s">
        <v>215</v>
      </c>
      <c r="E174" s="147" t="s">
        <v>459</v>
      </c>
      <c r="F174" s="67" t="s">
        <v>217</v>
      </c>
      <c r="G174" s="57" t="s">
        <v>153</v>
      </c>
      <c r="H174" s="300">
        <v>50</v>
      </c>
    </row>
    <row r="175" spans="1:8" s="83" customFormat="1" ht="18.75">
      <c r="A175" s="298" t="s">
        <v>212</v>
      </c>
      <c r="B175" s="73" t="s">
        <v>0</v>
      </c>
      <c r="C175" s="70" t="s">
        <v>201</v>
      </c>
      <c r="D175" s="70" t="s">
        <v>185</v>
      </c>
      <c r="E175" s="79"/>
      <c r="F175" s="78"/>
      <c r="G175" s="70"/>
      <c r="H175" s="299">
        <f>+H176+H192+H166</f>
        <v>9895.472000000002</v>
      </c>
    </row>
    <row r="176" spans="1:32" s="296" customFormat="1" ht="82.5" customHeight="1">
      <c r="A176" s="157" t="s">
        <v>547</v>
      </c>
      <c r="B176" s="100" t="s">
        <v>0</v>
      </c>
      <c r="C176" s="70" t="s">
        <v>201</v>
      </c>
      <c r="D176" s="156" t="s">
        <v>185</v>
      </c>
      <c r="E176" s="131" t="s">
        <v>190</v>
      </c>
      <c r="F176" s="130" t="s">
        <v>163</v>
      </c>
      <c r="G176" s="155"/>
      <c r="H176" s="299">
        <f>H177</f>
        <v>5622.978000000001</v>
      </c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  <c r="AD176" s="297"/>
      <c r="AE176" s="297"/>
      <c r="AF176" s="297"/>
    </row>
    <row r="177" spans="1:32" s="105" customFormat="1" ht="93" customHeight="1">
      <c r="A177" s="139" t="s">
        <v>548</v>
      </c>
      <c r="B177" s="88" t="s">
        <v>0</v>
      </c>
      <c r="C177" s="88" t="s">
        <v>201</v>
      </c>
      <c r="D177" s="148" t="s">
        <v>185</v>
      </c>
      <c r="E177" s="147" t="s">
        <v>202</v>
      </c>
      <c r="F177" s="146" t="s">
        <v>163</v>
      </c>
      <c r="G177" s="145"/>
      <c r="H177" s="321">
        <f>H178+H181+H184+H187+H189</f>
        <v>5622.978000000001</v>
      </c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</row>
    <row r="178" spans="1:8" s="106" customFormat="1" ht="19.5">
      <c r="A178" s="152" t="s">
        <v>211</v>
      </c>
      <c r="B178" s="88" t="s">
        <v>0</v>
      </c>
      <c r="C178" s="88" t="s">
        <v>201</v>
      </c>
      <c r="D178" s="148" t="s">
        <v>185</v>
      </c>
      <c r="E178" s="147" t="s">
        <v>210</v>
      </c>
      <c r="F178" s="146" t="s">
        <v>199</v>
      </c>
      <c r="G178" s="145"/>
      <c r="H178" s="321">
        <f>H179</f>
        <v>4067.378</v>
      </c>
    </row>
    <row r="179" spans="1:8" s="106" customFormat="1" ht="19.5">
      <c r="A179" s="138" t="s">
        <v>167</v>
      </c>
      <c r="B179" s="88" t="s">
        <v>0</v>
      </c>
      <c r="C179" s="88" t="s">
        <v>201</v>
      </c>
      <c r="D179" s="148" t="s">
        <v>185</v>
      </c>
      <c r="E179" s="147" t="s">
        <v>210</v>
      </c>
      <c r="F179" s="146" t="s">
        <v>199</v>
      </c>
      <c r="G179" s="145" t="s">
        <v>153</v>
      </c>
      <c r="H179" s="320">
        <v>4067.378</v>
      </c>
    </row>
    <row r="180" spans="1:8" s="106" customFormat="1" ht="19.5">
      <c r="A180" s="440" t="s">
        <v>446</v>
      </c>
      <c r="B180" s="484" t="s">
        <v>0</v>
      </c>
      <c r="C180" s="484" t="s">
        <v>201</v>
      </c>
      <c r="D180" s="485" t="s">
        <v>185</v>
      </c>
      <c r="E180" s="513" t="s">
        <v>208</v>
      </c>
      <c r="F180" s="515" t="s">
        <v>163</v>
      </c>
      <c r="G180" s="277"/>
      <c r="H180" s="481">
        <f>H182</f>
        <v>300</v>
      </c>
    </row>
    <row r="181" spans="1:32" s="105" customFormat="1" ht="19.5">
      <c r="A181" s="474" t="s">
        <v>211</v>
      </c>
      <c r="B181" s="88" t="s">
        <v>0</v>
      </c>
      <c r="C181" s="88" t="s">
        <v>201</v>
      </c>
      <c r="D181" s="148" t="s">
        <v>185</v>
      </c>
      <c r="E181" s="118" t="s">
        <v>208</v>
      </c>
      <c r="F181" s="146" t="s">
        <v>199</v>
      </c>
      <c r="G181" s="145"/>
      <c r="H181" s="321">
        <f>H182</f>
        <v>300</v>
      </c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</row>
    <row r="182" spans="1:8" s="106" customFormat="1" ht="24.75" customHeight="1">
      <c r="A182" s="477" t="s">
        <v>374</v>
      </c>
      <c r="B182" s="88" t="s">
        <v>0</v>
      </c>
      <c r="C182" s="88" t="s">
        <v>201</v>
      </c>
      <c r="D182" s="148" t="s">
        <v>185</v>
      </c>
      <c r="E182" s="118" t="s">
        <v>208</v>
      </c>
      <c r="F182" s="146" t="s">
        <v>199</v>
      </c>
      <c r="G182" s="145" t="s">
        <v>153</v>
      </c>
      <c r="H182" s="320">
        <v>300</v>
      </c>
    </row>
    <row r="183" spans="1:8" s="106" customFormat="1" ht="19.5">
      <c r="A183" s="440" t="s">
        <v>447</v>
      </c>
      <c r="B183" s="484" t="s">
        <v>0</v>
      </c>
      <c r="C183" s="484" t="s">
        <v>201</v>
      </c>
      <c r="D183" s="485" t="s">
        <v>185</v>
      </c>
      <c r="E183" s="513" t="s">
        <v>368</v>
      </c>
      <c r="F183" s="514" t="s">
        <v>163</v>
      </c>
      <c r="G183" s="277"/>
      <c r="H183" s="481">
        <f>H185</f>
        <v>50.6</v>
      </c>
    </row>
    <row r="184" spans="1:8" s="106" customFormat="1" ht="19.5">
      <c r="A184" s="478" t="s">
        <v>207</v>
      </c>
      <c r="B184" s="88" t="s">
        <v>0</v>
      </c>
      <c r="C184" s="88" t="s">
        <v>201</v>
      </c>
      <c r="D184" s="148" t="s">
        <v>185</v>
      </c>
      <c r="E184" s="147" t="s">
        <v>368</v>
      </c>
      <c r="F184" s="146" t="s">
        <v>206</v>
      </c>
      <c r="G184" s="145"/>
      <c r="H184" s="321">
        <f>H185</f>
        <v>50.6</v>
      </c>
    </row>
    <row r="185" spans="1:8" s="106" customFormat="1" ht="21" customHeight="1">
      <c r="A185" s="479" t="s">
        <v>374</v>
      </c>
      <c r="B185" s="88" t="s">
        <v>0</v>
      </c>
      <c r="C185" s="88" t="s">
        <v>201</v>
      </c>
      <c r="D185" s="148" t="s">
        <v>185</v>
      </c>
      <c r="E185" s="147" t="s">
        <v>368</v>
      </c>
      <c r="F185" s="146" t="s">
        <v>206</v>
      </c>
      <c r="G185" s="145" t="s">
        <v>153</v>
      </c>
      <c r="H185" s="320">
        <v>50.6</v>
      </c>
    </row>
    <row r="186" spans="1:8" s="106" customFormat="1" ht="23.25" customHeight="1">
      <c r="A186" s="304" t="s">
        <v>443</v>
      </c>
      <c r="B186" s="484" t="s">
        <v>0</v>
      </c>
      <c r="C186" s="484" t="s">
        <v>201</v>
      </c>
      <c r="D186" s="485" t="s">
        <v>185</v>
      </c>
      <c r="E186" s="513" t="s">
        <v>204</v>
      </c>
      <c r="F186" s="511" t="s">
        <v>163</v>
      </c>
      <c r="G186" s="491"/>
      <c r="H186" s="481">
        <f>H188</f>
        <v>5</v>
      </c>
    </row>
    <row r="187" spans="1:8" s="106" customFormat="1" ht="19.5">
      <c r="A187" s="469" t="s">
        <v>442</v>
      </c>
      <c r="B187" s="88" t="s">
        <v>0</v>
      </c>
      <c r="C187" s="88" t="s">
        <v>201</v>
      </c>
      <c r="D187" s="148" t="s">
        <v>185</v>
      </c>
      <c r="E187" s="118" t="s">
        <v>204</v>
      </c>
      <c r="F187" s="117" t="s">
        <v>203</v>
      </c>
      <c r="G187" s="145"/>
      <c r="H187" s="321">
        <f>H188</f>
        <v>5</v>
      </c>
    </row>
    <row r="188" spans="1:8" s="106" customFormat="1" ht="26.25" customHeight="1">
      <c r="A188" s="488" t="s">
        <v>374</v>
      </c>
      <c r="B188" s="88" t="s">
        <v>0</v>
      </c>
      <c r="C188" s="88" t="s">
        <v>201</v>
      </c>
      <c r="D188" s="148" t="s">
        <v>185</v>
      </c>
      <c r="E188" s="118" t="s">
        <v>204</v>
      </c>
      <c r="F188" s="117" t="s">
        <v>203</v>
      </c>
      <c r="G188" s="145" t="s">
        <v>153</v>
      </c>
      <c r="H188" s="320">
        <v>5</v>
      </c>
    </row>
    <row r="189" spans="1:8" s="106" customFormat="1" ht="24.75" customHeight="1">
      <c r="A189" s="472" t="s">
        <v>444</v>
      </c>
      <c r="B189" s="484" t="s">
        <v>0</v>
      </c>
      <c r="C189" s="484" t="s">
        <v>201</v>
      </c>
      <c r="D189" s="485" t="s">
        <v>185</v>
      </c>
      <c r="E189" s="512" t="s">
        <v>445</v>
      </c>
      <c r="F189" s="511" t="s">
        <v>163</v>
      </c>
      <c r="G189" s="277"/>
      <c r="H189" s="322">
        <f>H191</f>
        <v>1200</v>
      </c>
    </row>
    <row r="190" spans="1:8" s="106" customFormat="1" ht="22.5" customHeight="1">
      <c r="A190" s="318" t="s">
        <v>211</v>
      </c>
      <c r="B190" s="88" t="s">
        <v>0</v>
      </c>
      <c r="C190" s="88" t="s">
        <v>201</v>
      </c>
      <c r="D190" s="148" t="s">
        <v>185</v>
      </c>
      <c r="E190" s="147" t="s">
        <v>200</v>
      </c>
      <c r="F190" s="146" t="s">
        <v>199</v>
      </c>
      <c r="G190" s="145"/>
      <c r="H190" s="321">
        <f>H191</f>
        <v>1200</v>
      </c>
    </row>
    <row r="191" spans="1:8" s="106" customFormat="1" ht="27" customHeight="1">
      <c r="A191" s="473" t="s">
        <v>374</v>
      </c>
      <c r="B191" s="88" t="s">
        <v>0</v>
      </c>
      <c r="C191" s="88" t="s">
        <v>201</v>
      </c>
      <c r="D191" s="148" t="s">
        <v>185</v>
      </c>
      <c r="E191" s="147" t="s">
        <v>200</v>
      </c>
      <c r="F191" s="146" t="s">
        <v>199</v>
      </c>
      <c r="G191" s="145" t="s">
        <v>153</v>
      </c>
      <c r="H191" s="320">
        <v>1200</v>
      </c>
    </row>
    <row r="192" spans="1:8" s="106" customFormat="1" ht="73.5" customHeight="1">
      <c r="A192" s="482" t="s">
        <v>428</v>
      </c>
      <c r="B192" s="277" t="s">
        <v>0</v>
      </c>
      <c r="C192" s="100" t="s">
        <v>201</v>
      </c>
      <c r="D192" s="150" t="s">
        <v>185</v>
      </c>
      <c r="E192" s="131" t="s">
        <v>513</v>
      </c>
      <c r="F192" s="130" t="s">
        <v>163</v>
      </c>
      <c r="G192" s="145"/>
      <c r="H192" s="322">
        <f>+H193+H196</f>
        <v>4125.639</v>
      </c>
    </row>
    <row r="193" spans="1:8" s="106" customFormat="1" ht="25.5" customHeight="1">
      <c r="A193" s="304" t="s">
        <v>541</v>
      </c>
      <c r="B193" s="484" t="s">
        <v>0</v>
      </c>
      <c r="C193" s="484" t="s">
        <v>201</v>
      </c>
      <c r="D193" s="485" t="s">
        <v>185</v>
      </c>
      <c r="E193" s="486" t="s">
        <v>542</v>
      </c>
      <c r="F193" s="487" t="s">
        <v>163</v>
      </c>
      <c r="G193" s="491"/>
      <c r="H193" s="492">
        <f>H194</f>
        <v>2165.325</v>
      </c>
    </row>
    <row r="194" spans="1:8" s="106" customFormat="1" ht="26.25" customHeight="1">
      <c r="A194" s="489" t="s">
        <v>448</v>
      </c>
      <c r="B194" s="88" t="s">
        <v>0</v>
      </c>
      <c r="C194" s="311" t="s">
        <v>201</v>
      </c>
      <c r="D194" s="310" t="s">
        <v>185</v>
      </c>
      <c r="E194" s="483" t="s">
        <v>542</v>
      </c>
      <c r="F194" s="475" t="s">
        <v>543</v>
      </c>
      <c r="G194" s="317"/>
      <c r="H194" s="153">
        <f>H195</f>
        <v>2165.325</v>
      </c>
    </row>
    <row r="195" spans="1:8" s="106" customFormat="1" ht="22.5" customHeight="1">
      <c r="A195" s="490" t="s">
        <v>374</v>
      </c>
      <c r="B195" s="88" t="s">
        <v>0</v>
      </c>
      <c r="C195" s="311" t="s">
        <v>201</v>
      </c>
      <c r="D195" s="310" t="s">
        <v>185</v>
      </c>
      <c r="E195" s="483" t="s">
        <v>542</v>
      </c>
      <c r="F195" s="475" t="s">
        <v>543</v>
      </c>
      <c r="G195" s="317" t="s">
        <v>153</v>
      </c>
      <c r="H195" s="153">
        <v>2165.325</v>
      </c>
    </row>
    <row r="196" spans="1:8" s="106" customFormat="1" ht="38.25" customHeight="1">
      <c r="A196" s="304" t="s">
        <v>614</v>
      </c>
      <c r="B196" s="640" t="s">
        <v>0</v>
      </c>
      <c r="C196" s="484" t="s">
        <v>201</v>
      </c>
      <c r="D196" s="485" t="s">
        <v>185</v>
      </c>
      <c r="E196" s="486" t="s">
        <v>615</v>
      </c>
      <c r="F196" s="487" t="s">
        <v>163</v>
      </c>
      <c r="G196" s="491"/>
      <c r="H196" s="153">
        <f>H197</f>
        <v>1960.314</v>
      </c>
    </row>
    <row r="197" spans="1:8" s="106" customFormat="1" ht="39.75" customHeight="1">
      <c r="A197" s="489" t="s">
        <v>616</v>
      </c>
      <c r="B197" s="312" t="s">
        <v>0</v>
      </c>
      <c r="C197" s="311" t="s">
        <v>201</v>
      </c>
      <c r="D197" s="310" t="s">
        <v>185</v>
      </c>
      <c r="E197" s="483" t="s">
        <v>615</v>
      </c>
      <c r="F197" s="475" t="s">
        <v>617</v>
      </c>
      <c r="G197" s="317"/>
      <c r="H197" s="153">
        <f>H198</f>
        <v>1960.314</v>
      </c>
    </row>
    <row r="198" spans="1:8" s="106" customFormat="1" ht="22.5" customHeight="1">
      <c r="A198" s="490" t="s">
        <v>374</v>
      </c>
      <c r="B198" s="312" t="s">
        <v>0</v>
      </c>
      <c r="C198" s="311" t="s">
        <v>201</v>
      </c>
      <c r="D198" s="310" t="s">
        <v>185</v>
      </c>
      <c r="E198" s="483" t="s">
        <v>615</v>
      </c>
      <c r="F198" s="475" t="s">
        <v>617</v>
      </c>
      <c r="G198" s="317" t="s">
        <v>153</v>
      </c>
      <c r="H198" s="153">
        <v>1960.314</v>
      </c>
    </row>
    <row r="199" spans="1:8" s="106" customFormat="1" ht="21" customHeight="1">
      <c r="A199" s="622" t="s">
        <v>578</v>
      </c>
      <c r="B199" s="484" t="s">
        <v>0</v>
      </c>
      <c r="C199" s="484" t="s">
        <v>322</v>
      </c>
      <c r="D199" s="620"/>
      <c r="E199" s="437"/>
      <c r="F199" s="438"/>
      <c r="G199" s="491"/>
      <c r="H199" s="492">
        <f>H200</f>
        <v>900</v>
      </c>
    </row>
    <row r="200" spans="1:8" s="106" customFormat="1" ht="21" customHeight="1">
      <c r="A200" s="621" t="s">
        <v>577</v>
      </c>
      <c r="B200" s="88" t="s">
        <v>0</v>
      </c>
      <c r="C200" s="311" t="s">
        <v>322</v>
      </c>
      <c r="D200" s="619" t="s">
        <v>201</v>
      </c>
      <c r="E200" s="59"/>
      <c r="F200" s="167"/>
      <c r="G200" s="317"/>
      <c r="H200" s="153">
        <f>H201</f>
        <v>900</v>
      </c>
    </row>
    <row r="201" spans="1:8" s="106" customFormat="1" ht="24.75" customHeight="1">
      <c r="A201" s="623" t="s">
        <v>286</v>
      </c>
      <c r="B201" s="312" t="s">
        <v>0</v>
      </c>
      <c r="C201" s="624" t="s">
        <v>322</v>
      </c>
      <c r="D201" s="624" t="s">
        <v>201</v>
      </c>
      <c r="E201" s="59" t="s">
        <v>285</v>
      </c>
      <c r="F201" s="167" t="s">
        <v>163</v>
      </c>
      <c r="G201" s="317"/>
      <c r="H201" s="320">
        <f>H202</f>
        <v>900</v>
      </c>
    </row>
    <row r="202" spans="1:8" s="106" customFormat="1" ht="24.75" customHeight="1">
      <c r="A202" s="109" t="s">
        <v>284</v>
      </c>
      <c r="B202" s="312" t="s">
        <v>0</v>
      </c>
      <c r="C202" s="120" t="s">
        <v>322</v>
      </c>
      <c r="D202" s="120" t="s">
        <v>201</v>
      </c>
      <c r="E202" s="59" t="s">
        <v>280</v>
      </c>
      <c r="F202" s="167" t="s">
        <v>163</v>
      </c>
      <c r="G202" s="317"/>
      <c r="H202" s="320">
        <f>H203</f>
        <v>900</v>
      </c>
    </row>
    <row r="203" spans="1:8" s="106" customFormat="1" ht="24.75" customHeight="1">
      <c r="A203" s="441" t="s">
        <v>523</v>
      </c>
      <c r="B203" s="312" t="s">
        <v>0</v>
      </c>
      <c r="C203" s="120" t="s">
        <v>322</v>
      </c>
      <c r="D203" s="120" t="s">
        <v>201</v>
      </c>
      <c r="E203" s="59" t="s">
        <v>280</v>
      </c>
      <c r="F203" s="167" t="s">
        <v>524</v>
      </c>
      <c r="G203" s="317"/>
      <c r="H203" s="320">
        <f>H204</f>
        <v>900</v>
      </c>
    </row>
    <row r="204" spans="1:8" s="106" customFormat="1" ht="24.75" customHeight="1">
      <c r="A204" s="490" t="s">
        <v>374</v>
      </c>
      <c r="B204" s="312" t="s">
        <v>0</v>
      </c>
      <c r="C204" s="120" t="s">
        <v>322</v>
      </c>
      <c r="D204" s="120" t="s">
        <v>201</v>
      </c>
      <c r="E204" s="59" t="s">
        <v>280</v>
      </c>
      <c r="F204" s="167" t="s">
        <v>524</v>
      </c>
      <c r="G204" s="317" t="s">
        <v>153</v>
      </c>
      <c r="H204" s="320">
        <v>900</v>
      </c>
    </row>
    <row r="205" spans="1:8" s="106" customFormat="1" ht="19.5">
      <c r="A205" s="114" t="s">
        <v>198</v>
      </c>
      <c r="B205" s="73" t="s">
        <v>0</v>
      </c>
      <c r="C205" s="73" t="s">
        <v>172</v>
      </c>
      <c r="D205" s="113"/>
      <c r="E205" s="143"/>
      <c r="F205" s="142"/>
      <c r="G205" s="64"/>
      <c r="H205" s="461">
        <f>+H206</f>
        <v>10</v>
      </c>
    </row>
    <row r="206" spans="1:8" s="106" customFormat="1" ht="19.5">
      <c r="A206" s="114" t="s">
        <v>197</v>
      </c>
      <c r="B206" s="284" t="s">
        <v>0</v>
      </c>
      <c r="C206" s="73" t="s">
        <v>172</v>
      </c>
      <c r="D206" s="113" t="s">
        <v>172</v>
      </c>
      <c r="E206" s="143"/>
      <c r="F206" s="142"/>
      <c r="G206" s="64"/>
      <c r="H206" s="461">
        <f>+H207</f>
        <v>10</v>
      </c>
    </row>
    <row r="207" spans="1:8" s="106" customFormat="1" ht="74.25" customHeight="1">
      <c r="A207" s="114" t="s">
        <v>474</v>
      </c>
      <c r="B207" s="73" t="s">
        <v>0</v>
      </c>
      <c r="C207" s="73" t="s">
        <v>172</v>
      </c>
      <c r="D207" s="113" t="s">
        <v>172</v>
      </c>
      <c r="E207" s="141" t="s">
        <v>183</v>
      </c>
      <c r="F207" s="111" t="s">
        <v>163</v>
      </c>
      <c r="G207" s="140"/>
      <c r="H207" s="461">
        <f>H208</f>
        <v>10</v>
      </c>
    </row>
    <row r="208" spans="1:8" s="106" customFormat="1" ht="19.5">
      <c r="A208" s="139" t="s">
        <v>493</v>
      </c>
      <c r="B208" s="57" t="s">
        <v>0</v>
      </c>
      <c r="C208" s="57" t="s">
        <v>172</v>
      </c>
      <c r="D208" s="65" t="s">
        <v>172</v>
      </c>
      <c r="E208" s="82" t="s">
        <v>514</v>
      </c>
      <c r="F208" s="81" t="s">
        <v>170</v>
      </c>
      <c r="G208" s="64"/>
      <c r="H208" s="300">
        <f>+H209</f>
        <v>10</v>
      </c>
    </row>
    <row r="209" spans="1:8" s="106" customFormat="1" ht="19.5">
      <c r="A209" s="138" t="s">
        <v>167</v>
      </c>
      <c r="B209" s="57" t="s">
        <v>0</v>
      </c>
      <c r="C209" s="57" t="s">
        <v>172</v>
      </c>
      <c r="D209" s="65" t="s">
        <v>172</v>
      </c>
      <c r="E209" s="82" t="s">
        <v>514</v>
      </c>
      <c r="F209" s="81" t="s">
        <v>170</v>
      </c>
      <c r="G209" s="64" t="s">
        <v>153</v>
      </c>
      <c r="H209" s="449">
        <v>10</v>
      </c>
    </row>
    <row r="210" spans="1:32" s="105" customFormat="1" ht="37.5" hidden="1">
      <c r="A210" s="77" t="s">
        <v>193</v>
      </c>
      <c r="B210" s="88" t="s">
        <v>0</v>
      </c>
      <c r="C210" s="57" t="s">
        <v>157</v>
      </c>
      <c r="D210" s="65" t="s">
        <v>156</v>
      </c>
      <c r="E210" s="275" t="s">
        <v>366</v>
      </c>
      <c r="F210" s="81" t="s">
        <v>367</v>
      </c>
      <c r="G210" s="175"/>
      <c r="H210" s="46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</row>
    <row r="211" spans="1:32" s="105" customFormat="1" ht="19.5" hidden="1">
      <c r="A211" s="74" t="s">
        <v>167</v>
      </c>
      <c r="B211" s="88" t="s">
        <v>0</v>
      </c>
      <c r="C211" s="57" t="s">
        <v>157</v>
      </c>
      <c r="D211" s="57" t="s">
        <v>156</v>
      </c>
      <c r="E211" s="59" t="s">
        <v>366</v>
      </c>
      <c r="F211" s="81" t="s">
        <v>367</v>
      </c>
      <c r="G211" s="57" t="s">
        <v>153</v>
      </c>
      <c r="H211" s="300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</row>
    <row r="212" spans="1:32" s="105" customFormat="1" ht="37.5" hidden="1">
      <c r="A212" s="77" t="s">
        <v>168</v>
      </c>
      <c r="B212" s="88" t="s">
        <v>0</v>
      </c>
      <c r="C212" s="57" t="s">
        <v>157</v>
      </c>
      <c r="D212" s="65" t="s">
        <v>156</v>
      </c>
      <c r="E212" s="275" t="s">
        <v>366</v>
      </c>
      <c r="F212" s="81" t="s">
        <v>365</v>
      </c>
      <c r="G212" s="175"/>
      <c r="H212" s="46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</row>
    <row r="213" spans="1:32" s="105" customFormat="1" ht="19.5" hidden="1">
      <c r="A213" s="74" t="s">
        <v>167</v>
      </c>
      <c r="B213" s="88" t="s">
        <v>0</v>
      </c>
      <c r="C213" s="57" t="s">
        <v>157</v>
      </c>
      <c r="D213" s="57" t="s">
        <v>156</v>
      </c>
      <c r="E213" s="59" t="s">
        <v>366</v>
      </c>
      <c r="F213" s="81" t="s">
        <v>365</v>
      </c>
      <c r="G213" s="57" t="s">
        <v>153</v>
      </c>
      <c r="H213" s="300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</row>
    <row r="214" spans="1:8" s="83" customFormat="1" ht="25.5" customHeight="1">
      <c r="A214" s="66" t="s">
        <v>165</v>
      </c>
      <c r="B214" s="295" t="s">
        <v>0</v>
      </c>
      <c r="C214" s="134">
        <v>10</v>
      </c>
      <c r="D214" s="134"/>
      <c r="E214" s="79"/>
      <c r="F214" s="78"/>
      <c r="G214" s="70"/>
      <c r="H214" s="299">
        <f>H224+H221</f>
        <v>358.1</v>
      </c>
    </row>
    <row r="215" spans="1:8" s="83" customFormat="1" ht="18.75" hidden="1">
      <c r="A215" s="66" t="s">
        <v>162</v>
      </c>
      <c r="B215" s="73" t="s">
        <v>0</v>
      </c>
      <c r="C215" s="103">
        <v>10</v>
      </c>
      <c r="D215" s="102" t="s">
        <v>156</v>
      </c>
      <c r="E215" s="76"/>
      <c r="F215" s="75"/>
      <c r="G215" s="102"/>
      <c r="H215" s="458"/>
    </row>
    <row r="216" spans="1:8" s="83" customFormat="1" ht="54" customHeight="1" hidden="1">
      <c r="A216" s="62" t="s">
        <v>160</v>
      </c>
      <c r="B216" s="100" t="s">
        <v>0</v>
      </c>
      <c r="C216" s="99">
        <v>10</v>
      </c>
      <c r="D216" s="98" t="s">
        <v>156</v>
      </c>
      <c r="E216" s="72" t="s">
        <v>179</v>
      </c>
      <c r="F216" s="71" t="s">
        <v>178</v>
      </c>
      <c r="G216" s="97"/>
      <c r="H216" s="299"/>
    </row>
    <row r="217" spans="1:8" s="83" customFormat="1" ht="68.25" customHeight="1" hidden="1">
      <c r="A217" s="61" t="s">
        <v>158</v>
      </c>
      <c r="B217" s="88" t="s">
        <v>0</v>
      </c>
      <c r="C217" s="87">
        <v>10</v>
      </c>
      <c r="D217" s="86" t="s">
        <v>156</v>
      </c>
      <c r="E217" s="68" t="s">
        <v>175</v>
      </c>
      <c r="F217" s="67" t="s">
        <v>178</v>
      </c>
      <c r="G217" s="94"/>
      <c r="H217" s="461"/>
    </row>
    <row r="218" spans="1:8" s="83" customFormat="1" ht="20.25" customHeight="1" hidden="1">
      <c r="A218" s="91" t="s">
        <v>177</v>
      </c>
      <c r="B218" s="88" t="s">
        <v>0</v>
      </c>
      <c r="C218" s="90">
        <v>10</v>
      </c>
      <c r="D218" s="86" t="s">
        <v>156</v>
      </c>
      <c r="E218" s="68" t="s">
        <v>175</v>
      </c>
      <c r="F218" s="67" t="s">
        <v>174</v>
      </c>
      <c r="G218" s="85"/>
      <c r="H218" s="300"/>
    </row>
    <row r="219" spans="1:8" s="83" customFormat="1" ht="20.25" customHeight="1" hidden="1">
      <c r="A219" s="89" t="s">
        <v>176</v>
      </c>
      <c r="B219" s="88" t="s">
        <v>0</v>
      </c>
      <c r="C219" s="595">
        <v>10</v>
      </c>
      <c r="D219" s="86" t="s">
        <v>156</v>
      </c>
      <c r="E219" s="68" t="s">
        <v>175</v>
      </c>
      <c r="F219" s="67" t="s">
        <v>174</v>
      </c>
      <c r="G219" s="504" t="s">
        <v>173</v>
      </c>
      <c r="H219" s="300"/>
    </row>
    <row r="220" spans="1:8" s="83" customFormat="1" ht="20.25" customHeight="1">
      <c r="A220" s="596" t="s">
        <v>162</v>
      </c>
      <c r="B220" s="100" t="s">
        <v>0</v>
      </c>
      <c r="C220" s="503" t="s">
        <v>186</v>
      </c>
      <c r="D220" s="503" t="s">
        <v>156</v>
      </c>
      <c r="E220" s="272"/>
      <c r="F220" s="271"/>
      <c r="G220" s="93"/>
      <c r="H220" s="461">
        <v>20</v>
      </c>
    </row>
    <row r="221" spans="1:8" s="83" customFormat="1" ht="20.25" customHeight="1">
      <c r="A221" s="116" t="s">
        <v>284</v>
      </c>
      <c r="B221" s="100" t="s">
        <v>0</v>
      </c>
      <c r="C221" s="503" t="s">
        <v>186</v>
      </c>
      <c r="D221" s="503" t="s">
        <v>156</v>
      </c>
      <c r="E221" s="652" t="s">
        <v>458</v>
      </c>
      <c r="F221" s="653"/>
      <c r="G221" s="70"/>
      <c r="H221" s="95" t="s">
        <v>571</v>
      </c>
    </row>
    <row r="222" spans="1:8" s="83" customFormat="1" ht="20.25" customHeight="1">
      <c r="A222" s="502" t="s">
        <v>177</v>
      </c>
      <c r="B222" s="88" t="s">
        <v>0</v>
      </c>
      <c r="C222" s="501" t="s">
        <v>186</v>
      </c>
      <c r="D222" s="501" t="s">
        <v>156</v>
      </c>
      <c r="E222" s="654" t="s">
        <v>457</v>
      </c>
      <c r="F222" s="655"/>
      <c r="G222" s="120"/>
      <c r="H222" s="119" t="s">
        <v>571</v>
      </c>
    </row>
    <row r="223" spans="1:8" s="83" customFormat="1" ht="20.25" customHeight="1">
      <c r="A223" s="439" t="s">
        <v>176</v>
      </c>
      <c r="B223" s="88" t="s">
        <v>0</v>
      </c>
      <c r="C223" s="501" t="s">
        <v>186</v>
      </c>
      <c r="D223" s="501" t="s">
        <v>156</v>
      </c>
      <c r="E223" s="654" t="s">
        <v>457</v>
      </c>
      <c r="F223" s="655"/>
      <c r="G223" s="120" t="s">
        <v>173</v>
      </c>
      <c r="H223" s="119" t="s">
        <v>571</v>
      </c>
    </row>
    <row r="224" spans="1:32" s="105" customFormat="1" ht="19.5">
      <c r="A224" s="132" t="s">
        <v>191</v>
      </c>
      <c r="B224" s="73" t="s">
        <v>0</v>
      </c>
      <c r="C224" s="99">
        <v>10</v>
      </c>
      <c r="D224" s="98" t="s">
        <v>185</v>
      </c>
      <c r="E224" s="131"/>
      <c r="F224" s="130"/>
      <c r="G224" s="128"/>
      <c r="H224" s="299">
        <f>H225</f>
        <v>338.1</v>
      </c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</row>
    <row r="225" spans="1:32" s="105" customFormat="1" ht="78" customHeight="1">
      <c r="A225" s="157" t="s">
        <v>547</v>
      </c>
      <c r="B225" s="100" t="s">
        <v>0</v>
      </c>
      <c r="C225" s="129">
        <v>10</v>
      </c>
      <c r="D225" s="129" t="s">
        <v>185</v>
      </c>
      <c r="E225" s="72" t="s">
        <v>190</v>
      </c>
      <c r="F225" s="71" t="s">
        <v>163</v>
      </c>
      <c r="G225" s="128"/>
      <c r="H225" s="299">
        <f>H226</f>
        <v>338.1</v>
      </c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</row>
    <row r="226" spans="1:32" s="51" customFormat="1" ht="98.25" customHeight="1">
      <c r="A226" s="127" t="s">
        <v>549</v>
      </c>
      <c r="B226" s="88" t="s">
        <v>0</v>
      </c>
      <c r="C226" s="126" t="s">
        <v>186</v>
      </c>
      <c r="D226" s="125" t="s">
        <v>185</v>
      </c>
      <c r="E226" s="68" t="s">
        <v>188</v>
      </c>
      <c r="F226" s="67" t="s">
        <v>163</v>
      </c>
      <c r="G226" s="70"/>
      <c r="H226" s="200">
        <f>H227</f>
        <v>338.1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1:32" s="51" customFormat="1" ht="18.75">
      <c r="A227" s="123" t="s">
        <v>555</v>
      </c>
      <c r="B227" s="88" t="s">
        <v>0</v>
      </c>
      <c r="C227" s="122" t="s">
        <v>186</v>
      </c>
      <c r="D227" s="121" t="s">
        <v>185</v>
      </c>
      <c r="E227" s="68" t="s">
        <v>515</v>
      </c>
      <c r="F227" s="67" t="s">
        <v>520</v>
      </c>
      <c r="G227" s="70"/>
      <c r="H227" s="200">
        <f>H228</f>
        <v>338.1</v>
      </c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</row>
    <row r="228" spans="1:32" s="51" customFormat="1" ht="18.75">
      <c r="A228" s="89" t="s">
        <v>176</v>
      </c>
      <c r="B228" s="88" t="s">
        <v>0</v>
      </c>
      <c r="C228" s="122" t="s">
        <v>186</v>
      </c>
      <c r="D228" s="121" t="s">
        <v>185</v>
      </c>
      <c r="E228" s="68" t="s">
        <v>515</v>
      </c>
      <c r="F228" s="67" t="s">
        <v>520</v>
      </c>
      <c r="G228" s="120" t="s">
        <v>173</v>
      </c>
      <c r="H228" s="200">
        <v>338.1</v>
      </c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</row>
    <row r="229" spans="1:32" s="51" customFormat="1" ht="18.75">
      <c r="A229" s="116" t="s">
        <v>184</v>
      </c>
      <c r="B229" s="73" t="s">
        <v>0</v>
      </c>
      <c r="C229" s="115">
        <v>11</v>
      </c>
      <c r="D229" s="113"/>
      <c r="E229" s="118"/>
      <c r="F229" s="117"/>
      <c r="G229" s="294">
        <f aca="true" t="shared" si="0" ref="G229:H231">+G230</f>
        <v>0</v>
      </c>
      <c r="H229" s="461">
        <f t="shared" si="0"/>
        <v>150</v>
      </c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</row>
    <row r="230" spans="1:32" s="51" customFormat="1" ht="18.75">
      <c r="A230" s="600" t="s">
        <v>554</v>
      </c>
      <c r="B230" s="284" t="s">
        <v>0</v>
      </c>
      <c r="C230" s="115">
        <v>11</v>
      </c>
      <c r="D230" s="113" t="s">
        <v>156</v>
      </c>
      <c r="E230" s="112"/>
      <c r="F230" s="111"/>
      <c r="G230" s="294">
        <f t="shared" si="0"/>
        <v>0</v>
      </c>
      <c r="H230" s="461">
        <f t="shared" si="0"/>
        <v>150</v>
      </c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</row>
    <row r="231" spans="1:32" s="292" customFormat="1" ht="73.5" customHeight="1">
      <c r="A231" s="114" t="s">
        <v>473</v>
      </c>
      <c r="B231" s="73" t="s">
        <v>0</v>
      </c>
      <c r="C231" s="73" t="s">
        <v>181</v>
      </c>
      <c r="D231" s="113" t="s">
        <v>156</v>
      </c>
      <c r="E231" s="112" t="s">
        <v>183</v>
      </c>
      <c r="F231" s="111" t="s">
        <v>163</v>
      </c>
      <c r="G231" s="294">
        <f t="shared" si="0"/>
        <v>0</v>
      </c>
      <c r="H231" s="461">
        <f t="shared" si="0"/>
        <v>150</v>
      </c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</row>
    <row r="232" spans="1:32" s="51" customFormat="1" ht="56.25">
      <c r="A232" s="89" t="s">
        <v>494</v>
      </c>
      <c r="B232" s="57" t="s">
        <v>0</v>
      </c>
      <c r="C232" s="57" t="s">
        <v>181</v>
      </c>
      <c r="D232" s="65" t="s">
        <v>156</v>
      </c>
      <c r="E232" s="82" t="s">
        <v>516</v>
      </c>
      <c r="F232" s="81" t="s">
        <v>180</v>
      </c>
      <c r="G232" s="291">
        <f>+G233+G235</f>
        <v>0</v>
      </c>
      <c r="H232" s="300">
        <f>+H233+H235</f>
        <v>150</v>
      </c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s="51" customFormat="1" ht="61.5" customHeight="1">
      <c r="A233" s="551" t="s">
        <v>517</v>
      </c>
      <c r="B233" s="57" t="s">
        <v>0</v>
      </c>
      <c r="C233" s="314" t="s">
        <v>181</v>
      </c>
      <c r="D233" s="544" t="s">
        <v>156</v>
      </c>
      <c r="E233" s="549" t="s">
        <v>516</v>
      </c>
      <c r="F233" s="550" t="s">
        <v>518</v>
      </c>
      <c r="G233" s="64"/>
      <c r="H233" s="300">
        <f>+H234</f>
        <v>150</v>
      </c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s="51" customFormat="1" ht="24" customHeight="1">
      <c r="A234" s="74" t="s">
        <v>167</v>
      </c>
      <c r="B234" s="57" t="s">
        <v>0</v>
      </c>
      <c r="C234" s="57" t="s">
        <v>181</v>
      </c>
      <c r="D234" s="65" t="s">
        <v>156</v>
      </c>
      <c r="E234" s="82" t="s">
        <v>516</v>
      </c>
      <c r="F234" s="81" t="s">
        <v>180</v>
      </c>
      <c r="G234" s="64" t="s">
        <v>153</v>
      </c>
      <c r="H234" s="449">
        <v>150</v>
      </c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2" s="51" customFormat="1" ht="56.25" hidden="1">
      <c r="A235" s="89" t="s">
        <v>364</v>
      </c>
      <c r="B235" s="57" t="s">
        <v>0</v>
      </c>
      <c r="C235" s="57" t="s">
        <v>181</v>
      </c>
      <c r="D235" s="65" t="s">
        <v>215</v>
      </c>
      <c r="E235" s="82" t="s">
        <v>363</v>
      </c>
      <c r="F235" s="81" t="s">
        <v>362</v>
      </c>
      <c r="G235" s="64"/>
      <c r="H235" s="64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s="51" customFormat="1" ht="18.75" hidden="1">
      <c r="A236" s="290" t="s">
        <v>167</v>
      </c>
      <c r="B236" s="60" t="s">
        <v>0</v>
      </c>
      <c r="C236" s="288" t="s">
        <v>181</v>
      </c>
      <c r="D236" s="288" t="s">
        <v>215</v>
      </c>
      <c r="E236" s="82" t="s">
        <v>363</v>
      </c>
      <c r="F236" s="81" t="s">
        <v>362</v>
      </c>
      <c r="G236" s="287" t="s">
        <v>153</v>
      </c>
      <c r="H236" s="287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2" s="51" customFormat="1" ht="18.75" hidden="1">
      <c r="A237" s="289" t="s">
        <v>357</v>
      </c>
      <c r="B237" s="60" t="s">
        <v>0</v>
      </c>
      <c r="C237" s="60" t="s">
        <v>283</v>
      </c>
      <c r="D237" s="288"/>
      <c r="E237" s="671"/>
      <c r="F237" s="672"/>
      <c r="G237" s="60"/>
      <c r="H237" s="60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2" s="51" customFormat="1" ht="18.75" hidden="1">
      <c r="A238" s="289" t="s">
        <v>357</v>
      </c>
      <c r="B238" s="60" t="s">
        <v>0</v>
      </c>
      <c r="C238" s="60" t="s">
        <v>283</v>
      </c>
      <c r="D238" s="288" t="s">
        <v>156</v>
      </c>
      <c r="E238" s="671"/>
      <c r="F238" s="672"/>
      <c r="G238" s="60"/>
      <c r="H238" s="60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s="51" customFormat="1" ht="75" hidden="1">
      <c r="A239" s="114" t="s">
        <v>361</v>
      </c>
      <c r="B239" s="60" t="s">
        <v>0</v>
      </c>
      <c r="C239" s="60" t="s">
        <v>283</v>
      </c>
      <c r="D239" s="288" t="s">
        <v>156</v>
      </c>
      <c r="E239" s="671" t="s">
        <v>360</v>
      </c>
      <c r="F239" s="672"/>
      <c r="G239" s="60"/>
      <c r="H239" s="60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s="51" customFormat="1" ht="93.75" hidden="1">
      <c r="A240" s="109" t="s">
        <v>359</v>
      </c>
      <c r="B240" s="60" t="s">
        <v>0</v>
      </c>
      <c r="C240" s="60" t="s">
        <v>283</v>
      </c>
      <c r="D240" s="288" t="s">
        <v>156</v>
      </c>
      <c r="E240" s="671" t="s">
        <v>358</v>
      </c>
      <c r="F240" s="672"/>
      <c r="G240" s="60"/>
      <c r="H240" s="60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s="51" customFormat="1" ht="18.75" hidden="1">
      <c r="A241" s="289" t="s">
        <v>357</v>
      </c>
      <c r="B241" s="60" t="s">
        <v>0</v>
      </c>
      <c r="C241" s="60" t="s">
        <v>283</v>
      </c>
      <c r="D241" s="288" t="s">
        <v>156</v>
      </c>
      <c r="E241" s="671" t="s">
        <v>355</v>
      </c>
      <c r="F241" s="672"/>
      <c r="G241" s="60"/>
      <c r="H241" s="60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s="51" customFormat="1" ht="18.75" hidden="1">
      <c r="A242" s="289" t="s">
        <v>356</v>
      </c>
      <c r="B242" s="60" t="s">
        <v>0</v>
      </c>
      <c r="C242" s="60" t="s">
        <v>283</v>
      </c>
      <c r="D242" s="288" t="s">
        <v>156</v>
      </c>
      <c r="E242" s="671" t="s">
        <v>355</v>
      </c>
      <c r="F242" s="672"/>
      <c r="G242" s="60" t="s">
        <v>354</v>
      </c>
      <c r="H242" s="60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s="51" customFormat="1" ht="18.75" hidden="1">
      <c r="A243" s="289"/>
      <c r="B243" s="60"/>
      <c r="C243" s="60"/>
      <c r="D243" s="288"/>
      <c r="E243" s="671"/>
      <c r="F243" s="672"/>
      <c r="G243" s="60"/>
      <c r="H243" s="60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s="51" customFormat="1" ht="18.75">
      <c r="A244" s="50"/>
      <c r="B244" s="49"/>
      <c r="C244" s="49"/>
      <c r="D244" s="55"/>
      <c r="E244" s="54"/>
      <c r="F244" s="53"/>
      <c r="G244" s="49"/>
      <c r="H244" s="49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s="51" customFormat="1" ht="18.75">
      <c r="A245" s="50"/>
      <c r="B245" s="49"/>
      <c r="C245" s="49"/>
      <c r="D245" s="55"/>
      <c r="E245" s="54"/>
      <c r="F245" s="53"/>
      <c r="G245" s="49"/>
      <c r="H245" s="49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s="51" customFormat="1" ht="18.75">
      <c r="A246" s="50"/>
      <c r="B246" s="49"/>
      <c r="C246" s="49"/>
      <c r="D246" s="55"/>
      <c r="E246" s="54"/>
      <c r="F246" s="53"/>
      <c r="G246" s="49"/>
      <c r="H246" s="49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s="51" customFormat="1" ht="18.75">
      <c r="A247" s="50"/>
      <c r="B247" s="49"/>
      <c r="C247" s="49"/>
      <c r="D247" s="55"/>
      <c r="E247" s="54"/>
      <c r="F247" s="53"/>
      <c r="G247" s="49"/>
      <c r="H247" s="4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s="51" customFormat="1" ht="18.75">
      <c r="A248" s="50"/>
      <c r="B248" s="49"/>
      <c r="C248" s="49"/>
      <c r="D248" s="55"/>
      <c r="E248" s="54"/>
      <c r="F248" s="53"/>
      <c r="G248" s="49"/>
      <c r="H248" s="4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s="51" customFormat="1" ht="18.75">
      <c r="A249" s="50"/>
      <c r="B249" s="49"/>
      <c r="C249" s="49"/>
      <c r="D249" s="55"/>
      <c r="E249" s="54"/>
      <c r="F249" s="53"/>
      <c r="G249" s="49"/>
      <c r="H249" s="4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s="51" customFormat="1" ht="18.75">
      <c r="A250" s="50"/>
      <c r="B250" s="49"/>
      <c r="C250" s="49"/>
      <c r="D250" s="55"/>
      <c r="E250" s="54"/>
      <c r="F250" s="53"/>
      <c r="G250" s="49"/>
      <c r="H250" s="4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2" s="51" customFormat="1" ht="18.75">
      <c r="A251" s="50"/>
      <c r="B251" s="49"/>
      <c r="C251" s="49"/>
      <c r="D251" s="55"/>
      <c r="E251" s="54"/>
      <c r="F251" s="53"/>
      <c r="G251" s="49"/>
      <c r="H251" s="4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1:32" s="51" customFormat="1" ht="18.75">
      <c r="A252" s="50"/>
      <c r="B252" s="49"/>
      <c r="C252" s="49"/>
      <c r="D252" s="55"/>
      <c r="E252" s="54"/>
      <c r="F252" s="53"/>
      <c r="G252" s="49"/>
      <c r="H252" s="4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1:32" s="51" customFormat="1" ht="18.75">
      <c r="A253" s="50"/>
      <c r="B253" s="49"/>
      <c r="C253" s="49"/>
      <c r="D253" s="55"/>
      <c r="E253" s="54"/>
      <c r="F253" s="53"/>
      <c r="G253" s="49"/>
      <c r="H253" s="4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s="51" customFormat="1" ht="18.75">
      <c r="A254" s="50"/>
      <c r="B254" s="49"/>
      <c r="C254" s="49"/>
      <c r="D254" s="55"/>
      <c r="E254" s="54"/>
      <c r="F254" s="53"/>
      <c r="G254" s="49"/>
      <c r="H254" s="4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</row>
    <row r="255" spans="1:32" s="51" customFormat="1" ht="18.75">
      <c r="A255" s="50"/>
      <c r="B255" s="49"/>
      <c r="C255" s="49"/>
      <c r="D255" s="55"/>
      <c r="E255" s="54"/>
      <c r="F255" s="53"/>
      <c r="G255" s="49"/>
      <c r="H255" s="4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1:32" s="51" customFormat="1" ht="18.75">
      <c r="A256" s="50"/>
      <c r="B256" s="49"/>
      <c r="C256" s="49"/>
      <c r="D256" s="55"/>
      <c r="E256" s="54"/>
      <c r="F256" s="53"/>
      <c r="G256" s="49"/>
      <c r="H256" s="4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1:32" s="51" customFormat="1" ht="18.75">
      <c r="A257" s="50"/>
      <c r="B257" s="49"/>
      <c r="C257" s="49"/>
      <c r="D257" s="55"/>
      <c r="E257" s="54"/>
      <c r="F257" s="53"/>
      <c r="G257" s="49"/>
      <c r="H257" s="4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2" s="51" customFormat="1" ht="18.75">
      <c r="A258" s="50"/>
      <c r="B258" s="49"/>
      <c r="C258" s="49"/>
      <c r="D258" s="55"/>
      <c r="E258" s="54"/>
      <c r="F258" s="53"/>
      <c r="G258" s="49"/>
      <c r="H258" s="4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s="51" customFormat="1" ht="18.75">
      <c r="A259" s="50"/>
      <c r="B259" s="49"/>
      <c r="C259" s="49"/>
      <c r="D259" s="55"/>
      <c r="E259" s="54"/>
      <c r="F259" s="53"/>
      <c r="G259" s="49"/>
      <c r="H259" s="4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s="51" customFormat="1" ht="18.75">
      <c r="A260" s="50"/>
      <c r="B260" s="49"/>
      <c r="C260" s="49"/>
      <c r="D260" s="55"/>
      <c r="E260" s="54"/>
      <c r="F260" s="53"/>
      <c r="G260" s="49"/>
      <c r="H260" s="4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1:32" s="51" customFormat="1" ht="18.75">
      <c r="A261" s="50"/>
      <c r="B261" s="49"/>
      <c r="C261" s="49"/>
      <c r="D261" s="55"/>
      <c r="E261" s="54"/>
      <c r="F261" s="53"/>
      <c r="G261" s="49"/>
      <c r="H261" s="4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1:32" s="51" customFormat="1" ht="18.75">
      <c r="A262" s="50"/>
      <c r="B262" s="49"/>
      <c r="C262" s="49"/>
      <c r="D262" s="55"/>
      <c r="E262" s="54"/>
      <c r="F262" s="53"/>
      <c r="G262" s="49"/>
      <c r="H262" s="4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1:32" s="51" customFormat="1" ht="18.75">
      <c r="A263" s="50"/>
      <c r="B263" s="49"/>
      <c r="C263" s="49"/>
      <c r="D263" s="55"/>
      <c r="E263" s="54"/>
      <c r="F263" s="53"/>
      <c r="G263" s="49"/>
      <c r="H263" s="4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1:32" s="51" customFormat="1" ht="18.75">
      <c r="A264" s="50"/>
      <c r="B264" s="49"/>
      <c r="C264" s="49"/>
      <c r="D264" s="55"/>
      <c r="E264" s="54"/>
      <c r="F264" s="53"/>
      <c r="G264" s="49"/>
      <c r="H264" s="4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</row>
    <row r="265" spans="1:32" s="51" customFormat="1" ht="18.75">
      <c r="A265" s="50"/>
      <c r="B265" s="49"/>
      <c r="C265" s="49"/>
      <c r="D265" s="55"/>
      <c r="E265" s="54"/>
      <c r="F265" s="53"/>
      <c r="G265" s="49"/>
      <c r="H265" s="4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1:32" s="51" customFormat="1" ht="18.75">
      <c r="A266" s="50"/>
      <c r="B266" s="49"/>
      <c r="C266" s="49"/>
      <c r="D266" s="55"/>
      <c r="E266" s="54"/>
      <c r="F266" s="53"/>
      <c r="G266" s="49"/>
      <c r="H266" s="4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1:32" s="51" customFormat="1" ht="18.75">
      <c r="A267" s="50"/>
      <c r="B267" s="49"/>
      <c r="C267" s="49"/>
      <c r="D267" s="55"/>
      <c r="E267" s="54"/>
      <c r="F267" s="53"/>
      <c r="G267" s="49"/>
      <c r="H267" s="4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</row>
    <row r="268" spans="1:32" s="51" customFormat="1" ht="18.75">
      <c r="A268" s="50"/>
      <c r="B268" s="49"/>
      <c r="C268" s="49"/>
      <c r="D268" s="55"/>
      <c r="E268" s="54"/>
      <c r="F268" s="53"/>
      <c r="G268" s="49"/>
      <c r="H268" s="4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1:32" s="51" customFormat="1" ht="18.75">
      <c r="A269" s="50"/>
      <c r="B269" s="49"/>
      <c r="C269" s="49"/>
      <c r="D269" s="55"/>
      <c r="E269" s="54"/>
      <c r="F269" s="53"/>
      <c r="G269" s="49"/>
      <c r="H269" s="4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1:32" s="51" customFormat="1" ht="18.75">
      <c r="A270" s="50"/>
      <c r="B270" s="49"/>
      <c r="C270" s="49"/>
      <c r="D270" s="55"/>
      <c r="E270" s="54"/>
      <c r="F270" s="53"/>
      <c r="G270" s="49"/>
      <c r="H270" s="4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1:32" s="51" customFormat="1" ht="18.75">
      <c r="A271" s="50"/>
      <c r="B271" s="49"/>
      <c r="C271" s="49"/>
      <c r="D271" s="55"/>
      <c r="E271" s="54"/>
      <c r="F271" s="53"/>
      <c r="G271" s="49"/>
      <c r="H271" s="4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</sheetData>
  <sheetProtection/>
  <mergeCells count="28">
    <mergeCell ref="A6:H6"/>
    <mergeCell ref="E239:F239"/>
    <mergeCell ref="E240:F240"/>
    <mergeCell ref="E68:F68"/>
    <mergeCell ref="A9:H9"/>
    <mergeCell ref="E74:F74"/>
    <mergeCell ref="E88:F88"/>
    <mergeCell ref="E104:F104"/>
    <mergeCell ref="E222:F222"/>
    <mergeCell ref="E221:F221"/>
    <mergeCell ref="E243:F243"/>
    <mergeCell ref="E241:F241"/>
    <mergeCell ref="E242:F242"/>
    <mergeCell ref="E237:F237"/>
    <mergeCell ref="E238:F238"/>
    <mergeCell ref="A1:H1"/>
    <mergeCell ref="A2:H2"/>
    <mergeCell ref="A3:H3"/>
    <mergeCell ref="A4:H4"/>
    <mergeCell ref="A5:H5"/>
    <mergeCell ref="E223:F223"/>
    <mergeCell ref="E146:F146"/>
    <mergeCell ref="A7:H7"/>
    <mergeCell ref="E126:F126"/>
    <mergeCell ref="E127:F127"/>
    <mergeCell ref="E103:F103"/>
    <mergeCell ref="A8:G8"/>
    <mergeCell ref="E147:F147"/>
  </mergeCells>
  <printOptions/>
  <pageMargins left="0.7086614173228347" right="0.1968503937007874" top="0.3937007874015748" bottom="0.31496062992125984" header="0.31496062992125984" footer="0.2362204724409449"/>
  <pageSetup blackAndWhite="1" fitToHeight="6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4.57421875" style="330" customWidth="1"/>
    <col min="2" max="2" width="7.421875" style="330" customWidth="1"/>
    <col min="3" max="3" width="9.7109375" style="330" customWidth="1"/>
    <col min="4" max="4" width="6.00390625" style="330" customWidth="1"/>
    <col min="5" max="5" width="11.57421875" style="330" customWidth="1"/>
    <col min="6" max="6" width="8.57421875" style="329" hidden="1" customWidth="1"/>
    <col min="7" max="7" width="9.140625" style="329" hidden="1" customWidth="1"/>
    <col min="8" max="8" width="18.00390625" style="329" customWidth="1"/>
    <col min="9" max="16384" width="9.140625" style="329" customWidth="1"/>
  </cols>
  <sheetData>
    <row r="1" spans="2:6" ht="14.25" customHeight="1">
      <c r="B1" s="429" t="s">
        <v>418</v>
      </c>
      <c r="C1" s="516"/>
      <c r="D1" s="516"/>
      <c r="E1" s="430"/>
      <c r="F1" s="430"/>
    </row>
    <row r="2" spans="2:8" ht="12.75" customHeight="1">
      <c r="B2" s="650" t="s">
        <v>2</v>
      </c>
      <c r="C2" s="650"/>
      <c r="D2" s="650"/>
      <c r="E2" s="650"/>
      <c r="F2" s="650"/>
      <c r="G2" s="650"/>
      <c r="H2" s="650"/>
    </row>
    <row r="3" spans="2:8" ht="15" customHeight="1">
      <c r="B3" s="650" t="s">
        <v>582</v>
      </c>
      <c r="C3" s="650"/>
      <c r="D3" s="650"/>
      <c r="E3" s="650"/>
      <c r="F3" s="650"/>
      <c r="G3" s="650"/>
      <c r="H3" s="650"/>
    </row>
    <row r="4" spans="2:8" ht="16.5" customHeight="1">
      <c r="B4" s="651" t="s">
        <v>581</v>
      </c>
      <c r="C4" s="651"/>
      <c r="D4" s="651"/>
      <c r="E4" s="651"/>
      <c r="F4" s="651"/>
      <c r="G4" s="651"/>
      <c r="H4" s="651"/>
    </row>
    <row r="5" spans="2:8" ht="15" customHeight="1">
      <c r="B5" s="42"/>
      <c r="C5" s="651" t="s">
        <v>3</v>
      </c>
      <c r="D5" s="651"/>
      <c r="E5" s="651"/>
      <c r="F5" s="651"/>
      <c r="G5" s="651"/>
      <c r="H5" s="651"/>
    </row>
    <row r="6" spans="2:8" ht="18.75" customHeight="1">
      <c r="B6" s="651" t="s">
        <v>556</v>
      </c>
      <c r="C6" s="651"/>
      <c r="D6" s="651"/>
      <c r="E6" s="651"/>
      <c r="F6" s="651"/>
      <c r="G6" s="651"/>
      <c r="H6" s="651"/>
    </row>
    <row r="7" spans="2:8" ht="15.75" customHeight="1">
      <c r="B7" s="651" t="s">
        <v>596</v>
      </c>
      <c r="C7" s="651"/>
      <c r="D7" s="651"/>
      <c r="E7" s="651"/>
      <c r="F7" s="651"/>
      <c r="G7" s="651"/>
      <c r="H7" s="651"/>
    </row>
    <row r="8" spans="1:7" s="428" customFormat="1" ht="51" customHeight="1">
      <c r="A8" s="688" t="s">
        <v>559</v>
      </c>
      <c r="B8" s="688"/>
      <c r="C8" s="688"/>
      <c r="D8" s="688"/>
      <c r="E8" s="688"/>
      <c r="F8" s="688"/>
      <c r="G8" s="688"/>
    </row>
    <row r="9" spans="1:7" s="428" customFormat="1" ht="14.25" customHeight="1">
      <c r="A9" s="588"/>
      <c r="B9" s="588"/>
      <c r="C9" s="588"/>
      <c r="D9" s="588"/>
      <c r="E9" s="594" t="s">
        <v>553</v>
      </c>
      <c r="F9" s="588"/>
      <c r="G9" s="588"/>
    </row>
    <row r="10" spans="1:7" s="426" customFormat="1" ht="46.5" customHeight="1">
      <c r="A10" s="427" t="s">
        <v>348</v>
      </c>
      <c r="B10" s="682"/>
      <c r="C10" s="683"/>
      <c r="D10" s="364"/>
      <c r="E10" s="387">
        <f>E11+E19+E22+E51+E56+E60+E67+E70+E75+E80+E86+E45+E49+E41+E92+E97+E99+E101+E104+E50+E39</f>
        <v>26455.772</v>
      </c>
      <c r="F10" s="387" t="e">
        <f>#REF!+F11+F19+#REF!+F22+F51+F56+F60+F67+F70+F75+F80+F86+F45+F49+F41+F92+F97+F99+#REF!+F101</f>
        <v>#REF!</v>
      </c>
      <c r="G10" s="387" t="e">
        <f>#REF!+G11+G19+#REF!+G22+G51+G56+G60+G67+G70+G75+G80+G86+G45+G49+G41+G92+G97+G99+#REF!+G101</f>
        <v>#REF!</v>
      </c>
    </row>
    <row r="11" spans="1:7" s="334" customFormat="1" ht="104.25" customHeight="1">
      <c r="A11" s="382" t="s">
        <v>472</v>
      </c>
      <c r="B11" s="395" t="s">
        <v>417</v>
      </c>
      <c r="C11" s="380" t="s">
        <v>378</v>
      </c>
      <c r="D11" s="371"/>
      <c r="E11" s="417">
        <f>E12</f>
        <v>325</v>
      </c>
      <c r="F11" s="417">
        <f>F12</f>
        <v>330</v>
      </c>
      <c r="G11" s="417">
        <f>G12</f>
        <v>330</v>
      </c>
    </row>
    <row r="12" spans="1:7" s="334" customFormat="1" ht="35.25" customHeight="1">
      <c r="A12" s="346" t="s">
        <v>416</v>
      </c>
      <c r="B12" s="420" t="s">
        <v>417</v>
      </c>
      <c r="C12" s="423" t="s">
        <v>378</v>
      </c>
      <c r="D12" s="371"/>
      <c r="E12" s="424">
        <f>E17+E13+E15</f>
        <v>325</v>
      </c>
      <c r="F12" s="424">
        <f>F17+F13+F15</f>
        <v>330</v>
      </c>
      <c r="G12" s="424">
        <f>G17+G13+G15</f>
        <v>330</v>
      </c>
    </row>
    <row r="13" spans="1:7" s="334" customFormat="1" ht="45" customHeight="1">
      <c r="A13" s="346" t="s">
        <v>230</v>
      </c>
      <c r="B13" s="421" t="s">
        <v>417</v>
      </c>
      <c r="C13" s="419" t="s">
        <v>415</v>
      </c>
      <c r="D13" s="371"/>
      <c r="E13" s="424">
        <v>75</v>
      </c>
      <c r="F13" s="424">
        <v>30</v>
      </c>
      <c r="G13" s="424">
        <v>30</v>
      </c>
    </row>
    <row r="14" spans="1:7" s="334" customFormat="1" ht="33" customHeight="1">
      <c r="A14" s="397" t="s">
        <v>167</v>
      </c>
      <c r="B14" s="421" t="s">
        <v>417</v>
      </c>
      <c r="C14" s="419" t="s">
        <v>415</v>
      </c>
      <c r="D14" s="371" t="s">
        <v>153</v>
      </c>
      <c r="E14" s="424">
        <v>75</v>
      </c>
      <c r="F14" s="424">
        <v>30</v>
      </c>
      <c r="G14" s="424">
        <v>30</v>
      </c>
    </row>
    <row r="15" spans="1:7" s="334" customFormat="1" ht="33" customHeight="1">
      <c r="A15" s="518" t="s">
        <v>438</v>
      </c>
      <c r="B15" s="421" t="s">
        <v>417</v>
      </c>
      <c r="C15" s="419" t="s">
        <v>475</v>
      </c>
      <c r="D15" s="371"/>
      <c r="E15" s="424">
        <v>100</v>
      </c>
      <c r="F15" s="424">
        <v>100</v>
      </c>
      <c r="G15" s="424">
        <v>100</v>
      </c>
    </row>
    <row r="16" spans="1:7" s="334" customFormat="1" ht="33" customHeight="1">
      <c r="A16" s="339" t="s">
        <v>167</v>
      </c>
      <c r="B16" s="421" t="s">
        <v>417</v>
      </c>
      <c r="C16" s="419" t="s">
        <v>475</v>
      </c>
      <c r="D16" s="371" t="s">
        <v>153</v>
      </c>
      <c r="E16" s="424">
        <v>100</v>
      </c>
      <c r="F16" s="424">
        <v>100</v>
      </c>
      <c r="G16" s="424">
        <v>100</v>
      </c>
    </row>
    <row r="17" spans="1:7" s="334" customFormat="1" ht="39" customHeight="1">
      <c r="A17" s="346" t="s">
        <v>476</v>
      </c>
      <c r="B17" s="421" t="s">
        <v>417</v>
      </c>
      <c r="C17" s="419" t="s">
        <v>414</v>
      </c>
      <c r="D17" s="371"/>
      <c r="E17" s="583">
        <v>150</v>
      </c>
      <c r="F17" s="373">
        <v>200</v>
      </c>
      <c r="G17" s="373">
        <v>200</v>
      </c>
    </row>
    <row r="18" spans="1:7" s="334" customFormat="1" ht="32.25" customHeight="1">
      <c r="A18" s="339" t="s">
        <v>167</v>
      </c>
      <c r="B18" s="421" t="s">
        <v>417</v>
      </c>
      <c r="C18" s="419" t="s">
        <v>414</v>
      </c>
      <c r="D18" s="371" t="s">
        <v>153</v>
      </c>
      <c r="E18" s="335" t="s">
        <v>574</v>
      </c>
      <c r="F18" s="335" t="s">
        <v>461</v>
      </c>
      <c r="G18" s="335" t="s">
        <v>461</v>
      </c>
    </row>
    <row r="19" spans="1:7" s="334" customFormat="1" ht="105.75" customHeight="1">
      <c r="A19" s="382" t="s">
        <v>507</v>
      </c>
      <c r="B19" s="395" t="s">
        <v>413</v>
      </c>
      <c r="C19" s="380" t="s">
        <v>378</v>
      </c>
      <c r="D19" s="394"/>
      <c r="E19" s="378" t="str">
        <f>E20</f>
        <v>350,0</v>
      </c>
      <c r="F19" s="378" t="e">
        <f>#REF!</f>
        <v>#REF!</v>
      </c>
      <c r="G19" s="378" t="e">
        <f>#REF!</f>
        <v>#REF!</v>
      </c>
    </row>
    <row r="20" spans="1:7" s="334" customFormat="1" ht="18.75" customHeight="1">
      <c r="A20" s="422" t="s">
        <v>244</v>
      </c>
      <c r="B20" s="560" t="s">
        <v>508</v>
      </c>
      <c r="C20" s="561" t="s">
        <v>243</v>
      </c>
      <c r="D20" s="394"/>
      <c r="E20" s="373" t="str">
        <f>E21</f>
        <v>350,0</v>
      </c>
      <c r="F20" s="373" t="str">
        <f>F21</f>
        <v>350</v>
      </c>
      <c r="G20" s="373" t="str">
        <f>G21</f>
        <v>350</v>
      </c>
    </row>
    <row r="21" spans="1:7" s="334" customFormat="1" ht="29.25" customHeight="1">
      <c r="A21" s="375" t="s">
        <v>167</v>
      </c>
      <c r="B21" s="560" t="s">
        <v>508</v>
      </c>
      <c r="C21" s="561" t="s">
        <v>243</v>
      </c>
      <c r="D21" s="393" t="s">
        <v>153</v>
      </c>
      <c r="E21" s="396" t="s">
        <v>618</v>
      </c>
      <c r="F21" s="396" t="s">
        <v>482</v>
      </c>
      <c r="G21" s="396" t="s">
        <v>482</v>
      </c>
    </row>
    <row r="22" spans="1:7" s="353" customFormat="1" ht="120" customHeight="1">
      <c r="A22" s="553" t="s">
        <v>565</v>
      </c>
      <c r="B22" s="570" t="s">
        <v>412</v>
      </c>
      <c r="C22" s="369" t="s">
        <v>378</v>
      </c>
      <c r="D22" s="418"/>
      <c r="E22" s="417">
        <f>E23+E35</f>
        <v>6056.078</v>
      </c>
      <c r="F22" s="417" t="e">
        <f>F23+F35</f>
        <v>#REF!</v>
      </c>
      <c r="G22" s="417" t="e">
        <f>G23+G35</f>
        <v>#REF!</v>
      </c>
    </row>
    <row r="23" spans="1:7" s="353" customFormat="1" ht="135">
      <c r="A23" s="405" t="s">
        <v>566</v>
      </c>
      <c r="B23" s="409" t="s">
        <v>407</v>
      </c>
      <c r="C23" s="408" t="s">
        <v>378</v>
      </c>
      <c r="D23" s="416"/>
      <c r="E23" s="411">
        <f>E24+E26+E28+E30+E32+E33+E38</f>
        <v>6056.078</v>
      </c>
      <c r="F23" s="411" t="e">
        <f>F24+F26+F28+F30+F32+F33+#REF!+F38</f>
        <v>#REF!</v>
      </c>
      <c r="G23" s="411" t="e">
        <f>G24+G26+G28+G30+G32+G33+#REF!+G38</f>
        <v>#REF!</v>
      </c>
    </row>
    <row r="24" spans="1:7" s="353" customFormat="1" ht="15">
      <c r="A24" s="414" t="s">
        <v>211</v>
      </c>
      <c r="B24" s="409" t="s">
        <v>407</v>
      </c>
      <c r="C24" s="408" t="s">
        <v>411</v>
      </c>
      <c r="D24" s="416"/>
      <c r="E24" s="411">
        <f>E25</f>
        <v>5267.378</v>
      </c>
      <c r="F24" s="411">
        <f>F25</f>
        <v>4818.304</v>
      </c>
      <c r="G24" s="411">
        <f>G25</f>
        <v>4818.304</v>
      </c>
    </row>
    <row r="25" spans="1:7" s="353" customFormat="1" ht="34.5" customHeight="1">
      <c r="A25" s="397" t="s">
        <v>167</v>
      </c>
      <c r="B25" s="409" t="s">
        <v>407</v>
      </c>
      <c r="C25" s="408" t="s">
        <v>411</v>
      </c>
      <c r="D25" s="355" t="s">
        <v>153</v>
      </c>
      <c r="E25" s="415">
        <v>5267.378</v>
      </c>
      <c r="F25" s="415">
        <v>4818.304</v>
      </c>
      <c r="G25" s="415">
        <v>4818.304</v>
      </c>
    </row>
    <row r="26" spans="1:7" s="353" customFormat="1" ht="15">
      <c r="A26" s="414" t="s">
        <v>209</v>
      </c>
      <c r="B26" s="389" t="s">
        <v>407</v>
      </c>
      <c r="C26" s="388" t="s">
        <v>410</v>
      </c>
      <c r="D26" s="355"/>
      <c r="E26" s="413">
        <v>300</v>
      </c>
      <c r="F26" s="413">
        <v>99</v>
      </c>
      <c r="G26" s="413">
        <v>99</v>
      </c>
    </row>
    <row r="27" spans="1:7" s="353" customFormat="1" ht="33.75" customHeight="1">
      <c r="A27" s="397" t="s">
        <v>167</v>
      </c>
      <c r="B27" s="409" t="s">
        <v>407</v>
      </c>
      <c r="C27" s="388" t="s">
        <v>410</v>
      </c>
      <c r="D27" s="355" t="s">
        <v>153</v>
      </c>
      <c r="E27" s="354" t="s">
        <v>469</v>
      </c>
      <c r="F27" s="354" t="s">
        <v>483</v>
      </c>
      <c r="G27" s="354" t="s">
        <v>483</v>
      </c>
    </row>
    <row r="28" spans="1:7" s="353" customFormat="1" ht="30">
      <c r="A28" s="412" t="s">
        <v>409</v>
      </c>
      <c r="B28" s="409" t="s">
        <v>407</v>
      </c>
      <c r="C28" s="408" t="s">
        <v>408</v>
      </c>
      <c r="D28" s="355"/>
      <c r="E28" s="615">
        <v>50.6</v>
      </c>
      <c r="F28" s="413">
        <v>50.6</v>
      </c>
      <c r="G28" s="413">
        <v>50.6</v>
      </c>
    </row>
    <row r="29" spans="1:7" s="353" customFormat="1" ht="30">
      <c r="A29" s="397" t="s">
        <v>167</v>
      </c>
      <c r="B29" s="409" t="s">
        <v>403</v>
      </c>
      <c r="C29" s="408" t="s">
        <v>408</v>
      </c>
      <c r="D29" s="355" t="s">
        <v>153</v>
      </c>
      <c r="E29" s="616">
        <v>50.6</v>
      </c>
      <c r="F29" s="354" t="s">
        <v>477</v>
      </c>
      <c r="G29" s="354" t="s">
        <v>477</v>
      </c>
    </row>
    <row r="30" spans="1:7" s="353" customFormat="1" ht="30">
      <c r="A30" s="412" t="s">
        <v>205</v>
      </c>
      <c r="B30" s="409" t="s">
        <v>407</v>
      </c>
      <c r="C30" s="408" t="s">
        <v>406</v>
      </c>
      <c r="D30" s="355"/>
      <c r="E30" s="411">
        <v>5</v>
      </c>
      <c r="F30" s="411">
        <v>15</v>
      </c>
      <c r="G30" s="411">
        <v>15</v>
      </c>
    </row>
    <row r="31" spans="1:7" s="353" customFormat="1" ht="42" customHeight="1">
      <c r="A31" s="397" t="s">
        <v>167</v>
      </c>
      <c r="B31" s="409" t="s">
        <v>407</v>
      </c>
      <c r="C31" s="408" t="s">
        <v>406</v>
      </c>
      <c r="D31" s="355" t="s">
        <v>153</v>
      </c>
      <c r="E31" s="519">
        <v>5</v>
      </c>
      <c r="F31" s="519" t="s">
        <v>484</v>
      </c>
      <c r="G31" s="519" t="s">
        <v>484</v>
      </c>
    </row>
    <row r="32" spans="1:7" s="353" customFormat="1" ht="30">
      <c r="A32" s="410" t="s">
        <v>371</v>
      </c>
      <c r="B32" s="409" t="s">
        <v>407</v>
      </c>
      <c r="C32" s="408" t="s">
        <v>405</v>
      </c>
      <c r="D32" s="364"/>
      <c r="E32" s="376">
        <v>45</v>
      </c>
      <c r="F32" s="376">
        <v>40</v>
      </c>
      <c r="G32" s="376">
        <v>40</v>
      </c>
    </row>
    <row r="33" spans="1:7" s="353" customFormat="1" ht="33.75" customHeight="1">
      <c r="A33" s="339" t="s">
        <v>404</v>
      </c>
      <c r="B33" s="389" t="s">
        <v>407</v>
      </c>
      <c r="C33" s="388" t="s">
        <v>402</v>
      </c>
      <c r="D33" s="406"/>
      <c r="E33" s="404" t="s">
        <v>467</v>
      </c>
      <c r="F33" s="404" t="s">
        <v>485</v>
      </c>
      <c r="G33" s="404" t="s">
        <v>485</v>
      </c>
    </row>
    <row r="34" spans="1:7" s="353" customFormat="1" ht="32.25" customHeight="1">
      <c r="A34" s="339" t="s">
        <v>167</v>
      </c>
      <c r="B34" s="389" t="s">
        <v>407</v>
      </c>
      <c r="C34" s="388" t="s">
        <v>402</v>
      </c>
      <c r="D34" s="406" t="s">
        <v>153</v>
      </c>
      <c r="E34" s="404" t="s">
        <v>467</v>
      </c>
      <c r="F34" s="404" t="s">
        <v>485</v>
      </c>
      <c r="G34" s="404" t="s">
        <v>485</v>
      </c>
    </row>
    <row r="35" spans="1:7" s="347" customFormat="1" ht="138" customHeight="1" hidden="1">
      <c r="A35" s="520" t="s">
        <v>189</v>
      </c>
      <c r="B35" s="521" t="s">
        <v>401</v>
      </c>
      <c r="C35" s="522" t="s">
        <v>378</v>
      </c>
      <c r="D35" s="523"/>
      <c r="E35" s="348">
        <f>E36+E43</f>
        <v>0</v>
      </c>
      <c r="F35" s="348">
        <f>F36+F43</f>
        <v>0</v>
      </c>
      <c r="G35" s="348">
        <f>G36+G43</f>
        <v>0</v>
      </c>
    </row>
    <row r="36" spans="1:7" s="347" customFormat="1" ht="30" customHeight="1" hidden="1">
      <c r="A36" s="407" t="s">
        <v>187</v>
      </c>
      <c r="B36" s="383" t="s">
        <v>401</v>
      </c>
      <c r="C36" s="340" t="s">
        <v>399</v>
      </c>
      <c r="D36" s="364"/>
      <c r="E36" s="376" t="str">
        <f>E37</f>
        <v>0</v>
      </c>
      <c r="F36" s="376" t="str">
        <f>F37</f>
        <v>0</v>
      </c>
      <c r="G36" s="376" t="str">
        <f>G37</f>
        <v>0</v>
      </c>
    </row>
    <row r="37" spans="1:7" s="347" customFormat="1" ht="21" customHeight="1" hidden="1">
      <c r="A37" s="343" t="s">
        <v>176</v>
      </c>
      <c r="B37" s="383" t="s">
        <v>400</v>
      </c>
      <c r="C37" s="340" t="s">
        <v>399</v>
      </c>
      <c r="D37" s="524" t="s">
        <v>173</v>
      </c>
      <c r="E37" s="525" t="s">
        <v>335</v>
      </c>
      <c r="F37" s="525" t="s">
        <v>335</v>
      </c>
      <c r="G37" s="525" t="s">
        <v>335</v>
      </c>
    </row>
    <row r="38" spans="1:7" s="347" customFormat="1" ht="34.5" customHeight="1">
      <c r="A38" s="339" t="s">
        <v>478</v>
      </c>
      <c r="B38" s="678" t="s">
        <v>521</v>
      </c>
      <c r="C38" s="679"/>
      <c r="D38" s="406" t="s">
        <v>173</v>
      </c>
      <c r="E38" s="404" t="s">
        <v>621</v>
      </c>
      <c r="F38" s="404" t="s">
        <v>486</v>
      </c>
      <c r="G38" s="404" t="s">
        <v>486</v>
      </c>
    </row>
    <row r="39" spans="1:7" s="347" customFormat="1" ht="108" customHeight="1">
      <c r="A39" s="555" t="s">
        <v>613</v>
      </c>
      <c r="B39" s="678" t="s">
        <v>628</v>
      </c>
      <c r="C39" s="679"/>
      <c r="D39" s="385" t="s">
        <v>153</v>
      </c>
      <c r="E39" s="431" t="s">
        <v>620</v>
      </c>
      <c r="F39" s="404"/>
      <c r="G39" s="404"/>
    </row>
    <row r="40" spans="1:7" s="347" customFormat="1" ht="34.5" customHeight="1">
      <c r="A40" s="405" t="s">
        <v>630</v>
      </c>
      <c r="B40" s="678" t="s">
        <v>629</v>
      </c>
      <c r="C40" s="679"/>
      <c r="D40" s="385" t="s">
        <v>153</v>
      </c>
      <c r="E40" s="404" t="s">
        <v>620</v>
      </c>
      <c r="F40" s="404"/>
      <c r="G40" s="404"/>
    </row>
    <row r="41" spans="1:7" s="347" customFormat="1" ht="114" customHeight="1">
      <c r="A41" s="630" t="s">
        <v>588</v>
      </c>
      <c r="B41" s="678" t="s">
        <v>594</v>
      </c>
      <c r="C41" s="679"/>
      <c r="D41" s="385" t="s">
        <v>219</v>
      </c>
      <c r="E41" s="431" t="s">
        <v>468</v>
      </c>
      <c r="F41" s="431" t="s">
        <v>369</v>
      </c>
      <c r="G41" s="431" t="s">
        <v>369</v>
      </c>
    </row>
    <row r="42" spans="1:7" s="347" customFormat="1" ht="47.25" customHeight="1">
      <c r="A42" s="631" t="s">
        <v>590</v>
      </c>
      <c r="B42" s="678" t="s">
        <v>595</v>
      </c>
      <c r="C42" s="679"/>
      <c r="D42" s="385" t="s">
        <v>219</v>
      </c>
      <c r="E42" s="404" t="s">
        <v>468</v>
      </c>
      <c r="F42" s="404" t="s">
        <v>369</v>
      </c>
      <c r="G42" s="404" t="s">
        <v>369</v>
      </c>
    </row>
    <row r="43" spans="1:7" s="347" customFormat="1" ht="42.75" hidden="1">
      <c r="A43" s="403" t="s">
        <v>216</v>
      </c>
      <c r="B43" s="682" t="s">
        <v>398</v>
      </c>
      <c r="C43" s="683"/>
      <c r="D43" s="365"/>
      <c r="E43" s="387">
        <v>0</v>
      </c>
      <c r="F43" s="387">
        <v>0</v>
      </c>
      <c r="G43" s="387">
        <v>0</v>
      </c>
    </row>
    <row r="44" spans="1:7" s="347" customFormat="1" ht="36.75" customHeight="1" hidden="1">
      <c r="A44" s="402" t="s">
        <v>167</v>
      </c>
      <c r="B44" s="401" t="s">
        <v>214</v>
      </c>
      <c r="C44" s="400" t="s">
        <v>213</v>
      </c>
      <c r="D44" s="365" t="s">
        <v>153</v>
      </c>
      <c r="E44" s="387">
        <v>0</v>
      </c>
      <c r="F44" s="387">
        <v>0</v>
      </c>
      <c r="G44" s="387">
        <v>0</v>
      </c>
    </row>
    <row r="45" spans="1:7" s="347" customFormat="1" ht="28.5">
      <c r="A45" s="333" t="s">
        <v>286</v>
      </c>
      <c r="B45" s="370" t="s">
        <v>289</v>
      </c>
      <c r="C45" s="369" t="s">
        <v>378</v>
      </c>
      <c r="D45" s="394"/>
      <c r="E45" s="398" t="s">
        <v>561</v>
      </c>
      <c r="F45" s="398" t="s">
        <v>487</v>
      </c>
      <c r="G45" s="398" t="s">
        <v>487</v>
      </c>
    </row>
    <row r="46" spans="1:7" s="347" customFormat="1" ht="19.5" customHeight="1">
      <c r="A46" s="339" t="s">
        <v>397</v>
      </c>
      <c r="B46" s="370" t="s">
        <v>289</v>
      </c>
      <c r="C46" s="369" t="s">
        <v>394</v>
      </c>
      <c r="D46" s="393" t="s">
        <v>159</v>
      </c>
      <c r="E46" s="335" t="s">
        <v>562</v>
      </c>
      <c r="F46" s="335" t="s">
        <v>419</v>
      </c>
      <c r="G46" s="335" t="s">
        <v>419</v>
      </c>
    </row>
    <row r="47" spans="1:7" s="347" customFormat="1" ht="22.5" customHeight="1">
      <c r="A47" s="339" t="s">
        <v>396</v>
      </c>
      <c r="B47" s="370" t="s">
        <v>289</v>
      </c>
      <c r="C47" s="369" t="s">
        <v>394</v>
      </c>
      <c r="D47" s="393" t="s">
        <v>153</v>
      </c>
      <c r="E47" s="335" t="s">
        <v>563</v>
      </c>
      <c r="F47" s="335" t="s">
        <v>488</v>
      </c>
      <c r="G47" s="335" t="s">
        <v>488</v>
      </c>
    </row>
    <row r="48" spans="1:7" s="347" customFormat="1" ht="18.75" customHeight="1">
      <c r="A48" s="339" t="s">
        <v>395</v>
      </c>
      <c r="B48" s="370" t="s">
        <v>289</v>
      </c>
      <c r="C48" s="369" t="s">
        <v>394</v>
      </c>
      <c r="D48" s="393" t="s">
        <v>194</v>
      </c>
      <c r="E48" s="425">
        <v>7</v>
      </c>
      <c r="F48" s="425" t="s">
        <v>489</v>
      </c>
      <c r="G48" s="425" t="s">
        <v>489</v>
      </c>
    </row>
    <row r="49" spans="1:7" s="347" customFormat="1" ht="28.5">
      <c r="A49" s="399" t="s">
        <v>393</v>
      </c>
      <c r="B49" s="370" t="s">
        <v>289</v>
      </c>
      <c r="C49" s="369" t="s">
        <v>392</v>
      </c>
      <c r="D49" s="394" t="s">
        <v>153</v>
      </c>
      <c r="E49" s="398" t="s">
        <v>479</v>
      </c>
      <c r="F49" s="398" t="s">
        <v>479</v>
      </c>
      <c r="G49" s="398" t="s">
        <v>479</v>
      </c>
    </row>
    <row r="50" spans="1:7" s="347" customFormat="1" ht="57" customHeight="1">
      <c r="A50" s="576" t="s">
        <v>539</v>
      </c>
      <c r="B50" s="370" t="s">
        <v>381</v>
      </c>
      <c r="C50" s="369" t="s">
        <v>544</v>
      </c>
      <c r="D50" s="394" t="s">
        <v>319</v>
      </c>
      <c r="E50" s="398" t="s">
        <v>608</v>
      </c>
      <c r="F50" s="398"/>
      <c r="G50" s="398"/>
    </row>
    <row r="51" spans="1:7" s="390" customFormat="1" ht="106.5" customHeight="1">
      <c r="A51" s="382" t="s">
        <v>473</v>
      </c>
      <c r="B51" s="370" t="s">
        <v>391</v>
      </c>
      <c r="C51" s="369" t="s">
        <v>385</v>
      </c>
      <c r="D51" s="394"/>
      <c r="E51" s="378">
        <f>E54+E52</f>
        <v>160</v>
      </c>
      <c r="F51" s="378" t="e">
        <f>#REF!+#REF!</f>
        <v>#REF!</v>
      </c>
      <c r="G51" s="378" t="e">
        <f>#REF!+#REF!</f>
        <v>#REF!</v>
      </c>
    </row>
    <row r="52" spans="1:7" s="390" customFormat="1" ht="30">
      <c r="A52" s="339" t="s">
        <v>196</v>
      </c>
      <c r="B52" s="560" t="s">
        <v>514</v>
      </c>
      <c r="C52" s="393" t="s">
        <v>170</v>
      </c>
      <c r="D52" s="393"/>
      <c r="E52" s="373" t="str">
        <f>+E53</f>
        <v>10,0</v>
      </c>
      <c r="F52" s="373" t="str">
        <f>+F53</f>
        <v>0,00</v>
      </c>
      <c r="G52" s="373" t="str">
        <f>+G53</f>
        <v>0,00</v>
      </c>
    </row>
    <row r="53" spans="1:7" s="353" customFormat="1" ht="30" customHeight="1">
      <c r="A53" s="397" t="s">
        <v>167</v>
      </c>
      <c r="B53" s="556" t="s">
        <v>514</v>
      </c>
      <c r="C53" s="557" t="s">
        <v>170</v>
      </c>
      <c r="D53" s="393" t="s">
        <v>153</v>
      </c>
      <c r="E53" s="396" t="s">
        <v>169</v>
      </c>
      <c r="F53" s="396" t="s">
        <v>468</v>
      </c>
      <c r="G53" s="396" t="s">
        <v>468</v>
      </c>
    </row>
    <row r="54" spans="1:7" s="353" customFormat="1" ht="77.25" customHeight="1">
      <c r="A54" s="339" t="s">
        <v>182</v>
      </c>
      <c r="B54" s="558" t="s">
        <v>516</v>
      </c>
      <c r="C54" s="559" t="s">
        <v>518</v>
      </c>
      <c r="D54" s="393"/>
      <c r="E54" s="373" t="str">
        <f>+E55</f>
        <v>150,00</v>
      </c>
      <c r="F54" s="373" t="str">
        <f>+F55</f>
        <v>300,00</v>
      </c>
      <c r="G54" s="373" t="str">
        <f>+G55</f>
        <v>300,00</v>
      </c>
    </row>
    <row r="55" spans="1:7" s="353" customFormat="1" ht="30" customHeight="1">
      <c r="A55" s="397" t="s">
        <v>167</v>
      </c>
      <c r="B55" s="556" t="s">
        <v>516</v>
      </c>
      <c r="C55" s="557" t="s">
        <v>180</v>
      </c>
      <c r="D55" s="393" t="s">
        <v>153</v>
      </c>
      <c r="E55" s="396" t="s">
        <v>574</v>
      </c>
      <c r="F55" s="396" t="s">
        <v>469</v>
      </c>
      <c r="G55" s="396" t="s">
        <v>469</v>
      </c>
    </row>
    <row r="56" spans="1:7" s="390" customFormat="1" ht="88.5" customHeight="1">
      <c r="A56" s="382" t="s">
        <v>492</v>
      </c>
      <c r="B56" s="395" t="s">
        <v>390</v>
      </c>
      <c r="C56" s="380" t="s">
        <v>378</v>
      </c>
      <c r="D56" s="394"/>
      <c r="E56" s="363">
        <f>E57</f>
        <v>60</v>
      </c>
      <c r="F56" s="363" t="e">
        <f>+#REF!</f>
        <v>#REF!</v>
      </c>
      <c r="G56" s="363" t="e">
        <f>+#REF!</f>
        <v>#REF!</v>
      </c>
    </row>
    <row r="57" spans="1:7" s="390" customFormat="1" ht="31.5" customHeight="1">
      <c r="A57" s="358" t="s">
        <v>303</v>
      </c>
      <c r="B57" s="552" t="s">
        <v>502</v>
      </c>
      <c r="C57" s="393" t="s">
        <v>302</v>
      </c>
      <c r="D57" s="392"/>
      <c r="E57" s="391">
        <f>E58+E59</f>
        <v>60</v>
      </c>
      <c r="F57" s="391" t="e">
        <f>+#REF!+F58</f>
        <v>#REF!</v>
      </c>
      <c r="G57" s="391" t="e">
        <f>+#REF!+G58</f>
        <v>#REF!</v>
      </c>
    </row>
    <row r="58" spans="1:7" s="390" customFormat="1" ht="84.75" customHeight="1">
      <c r="A58" s="526" t="s">
        <v>192</v>
      </c>
      <c r="B58" s="684" t="s">
        <v>503</v>
      </c>
      <c r="C58" s="685"/>
      <c r="D58" s="371" t="s">
        <v>159</v>
      </c>
      <c r="E58" s="391">
        <v>20</v>
      </c>
      <c r="F58" s="391">
        <v>20</v>
      </c>
      <c r="G58" s="391">
        <v>20</v>
      </c>
    </row>
    <row r="59" spans="1:7" s="390" customFormat="1" ht="35.25" customHeight="1">
      <c r="A59" s="584" t="s">
        <v>167</v>
      </c>
      <c r="B59" s="684" t="s">
        <v>503</v>
      </c>
      <c r="C59" s="685"/>
      <c r="D59" s="371" t="s">
        <v>153</v>
      </c>
      <c r="E59" s="391">
        <v>40</v>
      </c>
      <c r="F59" s="391"/>
      <c r="G59" s="391"/>
    </row>
    <row r="60" spans="1:7" s="334" customFormat="1" ht="106.5" customHeight="1">
      <c r="A60" s="554" t="s">
        <v>510</v>
      </c>
      <c r="B60" s="381" t="s">
        <v>429</v>
      </c>
      <c r="C60" s="380" t="s">
        <v>378</v>
      </c>
      <c r="D60" s="385"/>
      <c r="E60" s="387">
        <f>E64+E66+E62</f>
        <v>4000</v>
      </c>
      <c r="F60" s="387" t="e">
        <f>#REF!+F64+#REF!+F66</f>
        <v>#REF!</v>
      </c>
      <c r="G60" s="387" t="e">
        <f>#REF!+G64+#REF!+G66</f>
        <v>#REF!</v>
      </c>
    </row>
    <row r="61" spans="1:7" s="334" customFormat="1" ht="36" customHeight="1">
      <c r="A61" s="617" t="s">
        <v>263</v>
      </c>
      <c r="B61" s="372" t="s">
        <v>429</v>
      </c>
      <c r="C61" s="345" t="s">
        <v>389</v>
      </c>
      <c r="D61" s="385"/>
      <c r="E61" s="587">
        <v>300</v>
      </c>
      <c r="F61" s="387"/>
      <c r="G61" s="387"/>
    </row>
    <row r="62" spans="1:7" s="334" customFormat="1" ht="49.5" customHeight="1">
      <c r="A62" s="618" t="s">
        <v>261</v>
      </c>
      <c r="B62" s="372" t="s">
        <v>429</v>
      </c>
      <c r="C62" s="345" t="s">
        <v>389</v>
      </c>
      <c r="D62" s="385" t="s">
        <v>219</v>
      </c>
      <c r="E62" s="587">
        <v>300</v>
      </c>
      <c r="F62" s="387"/>
      <c r="G62" s="387"/>
    </row>
    <row r="63" spans="1:7" s="334" customFormat="1" ht="45">
      <c r="A63" s="374" t="s">
        <v>256</v>
      </c>
      <c r="B63" s="372" t="s">
        <v>429</v>
      </c>
      <c r="C63" s="345" t="s">
        <v>389</v>
      </c>
      <c r="D63" s="385"/>
      <c r="E63" s="527">
        <f>E64</f>
        <v>3100</v>
      </c>
      <c r="F63" s="527" t="str">
        <f>F64</f>
        <v>1000</v>
      </c>
      <c r="G63" s="527" t="str">
        <f>G64</f>
        <v>1000</v>
      </c>
    </row>
    <row r="64" spans="1:7" s="334" customFormat="1" ht="33" customHeight="1">
      <c r="A64" s="339" t="s">
        <v>167</v>
      </c>
      <c r="B64" s="372" t="s">
        <v>429</v>
      </c>
      <c r="C64" s="345" t="s">
        <v>389</v>
      </c>
      <c r="D64" s="385" t="s">
        <v>153</v>
      </c>
      <c r="E64" s="528">
        <v>3100</v>
      </c>
      <c r="F64" s="528" t="s">
        <v>490</v>
      </c>
      <c r="G64" s="528" t="s">
        <v>490</v>
      </c>
    </row>
    <row r="65" spans="1:7" s="334" customFormat="1" ht="30" customHeight="1">
      <c r="A65" s="386" t="s">
        <v>248</v>
      </c>
      <c r="B65" s="372" t="s">
        <v>429</v>
      </c>
      <c r="C65" s="345" t="s">
        <v>388</v>
      </c>
      <c r="D65" s="385"/>
      <c r="E65" s="376">
        <f>E66</f>
        <v>600</v>
      </c>
      <c r="F65" s="376">
        <f>F66</f>
        <v>850</v>
      </c>
      <c r="G65" s="376">
        <f>G66</f>
        <v>850</v>
      </c>
    </row>
    <row r="66" spans="1:7" s="334" customFormat="1" ht="33.75" customHeight="1">
      <c r="A66" s="339" t="s">
        <v>167</v>
      </c>
      <c r="B66" s="372" t="s">
        <v>429</v>
      </c>
      <c r="C66" s="345" t="s">
        <v>388</v>
      </c>
      <c r="D66" s="385" t="s">
        <v>153</v>
      </c>
      <c r="E66" s="376">
        <v>600</v>
      </c>
      <c r="F66" s="376">
        <v>850</v>
      </c>
      <c r="G66" s="376">
        <v>850</v>
      </c>
    </row>
    <row r="67" spans="1:7" s="347" customFormat="1" ht="102" customHeight="1">
      <c r="A67" s="562" t="s">
        <v>471</v>
      </c>
      <c r="B67" s="381" t="s">
        <v>387</v>
      </c>
      <c r="C67" s="380" t="s">
        <v>378</v>
      </c>
      <c r="D67" s="384"/>
      <c r="E67" s="363" t="str">
        <f>E69</f>
        <v>150,0</v>
      </c>
      <c r="F67" s="363" t="str">
        <f>F69</f>
        <v>150</v>
      </c>
      <c r="G67" s="363" t="str">
        <f>G69</f>
        <v>150</v>
      </c>
    </row>
    <row r="68" spans="1:7" s="334" customFormat="1" ht="44.25" customHeight="1">
      <c r="A68" s="346" t="s">
        <v>268</v>
      </c>
      <c r="B68" s="401" t="s">
        <v>519</v>
      </c>
      <c r="C68" s="385" t="s">
        <v>267</v>
      </c>
      <c r="D68" s="371"/>
      <c r="E68" s="376" t="str">
        <f>E69</f>
        <v>150,0</v>
      </c>
      <c r="F68" s="376" t="str">
        <f>F69</f>
        <v>150</v>
      </c>
      <c r="G68" s="376" t="str">
        <f>G69</f>
        <v>150</v>
      </c>
    </row>
    <row r="69" spans="1:7" s="334" customFormat="1" ht="32.25" customHeight="1">
      <c r="A69" s="339" t="s">
        <v>167</v>
      </c>
      <c r="B69" s="401" t="s">
        <v>519</v>
      </c>
      <c r="C69" s="385" t="s">
        <v>267</v>
      </c>
      <c r="D69" s="371" t="s">
        <v>153</v>
      </c>
      <c r="E69" s="335" t="s">
        <v>466</v>
      </c>
      <c r="F69" s="335" t="s">
        <v>370</v>
      </c>
      <c r="G69" s="335" t="s">
        <v>370</v>
      </c>
    </row>
    <row r="70" spans="1:7" s="377" customFormat="1" ht="121.5" customHeight="1">
      <c r="A70" s="382" t="s">
        <v>470</v>
      </c>
      <c r="B70" s="381" t="s">
        <v>386</v>
      </c>
      <c r="C70" s="380" t="s">
        <v>385</v>
      </c>
      <c r="D70" s="379"/>
      <c r="E70" s="378">
        <f>E71+E73</f>
        <v>150</v>
      </c>
      <c r="F70" s="378" t="e">
        <f>#REF!+#REF!</f>
        <v>#REF!</v>
      </c>
      <c r="G70" s="378" t="e">
        <f>#REF!+#REF!</f>
        <v>#REF!</v>
      </c>
    </row>
    <row r="71" spans="1:7" s="334" customFormat="1" ht="66" customHeight="1">
      <c r="A71" s="529" t="s">
        <v>462</v>
      </c>
      <c r="B71" s="401" t="s">
        <v>506</v>
      </c>
      <c r="C71" s="385" t="s">
        <v>275</v>
      </c>
      <c r="D71" s="371"/>
      <c r="E71" s="376">
        <v>30</v>
      </c>
      <c r="F71" s="376">
        <v>30</v>
      </c>
      <c r="G71" s="376">
        <v>30</v>
      </c>
    </row>
    <row r="72" spans="1:7" s="334" customFormat="1" ht="35.25" customHeight="1">
      <c r="A72" s="339" t="s">
        <v>167</v>
      </c>
      <c r="B72" s="401" t="s">
        <v>506</v>
      </c>
      <c r="C72" s="385" t="s">
        <v>275</v>
      </c>
      <c r="D72" s="371" t="s">
        <v>153</v>
      </c>
      <c r="E72" s="335" t="s">
        <v>450</v>
      </c>
      <c r="F72" s="335" t="s">
        <v>450</v>
      </c>
      <c r="G72" s="335" t="s">
        <v>450</v>
      </c>
    </row>
    <row r="73" spans="1:7" s="334" customFormat="1" ht="63" customHeight="1">
      <c r="A73" s="374" t="s">
        <v>273</v>
      </c>
      <c r="B73" s="686" t="s">
        <v>505</v>
      </c>
      <c r="C73" s="687"/>
      <c r="D73" s="371"/>
      <c r="E73" s="373">
        <v>120</v>
      </c>
      <c r="F73" s="373">
        <v>170</v>
      </c>
      <c r="G73" s="373">
        <v>170</v>
      </c>
    </row>
    <row r="74" spans="1:7" s="334" customFormat="1" ht="33.75" customHeight="1">
      <c r="A74" s="339" t="s">
        <v>167</v>
      </c>
      <c r="B74" s="678" t="s">
        <v>505</v>
      </c>
      <c r="C74" s="679"/>
      <c r="D74" s="371" t="s">
        <v>153</v>
      </c>
      <c r="E74" s="335" t="s">
        <v>575</v>
      </c>
      <c r="F74" s="335" t="s">
        <v>491</v>
      </c>
      <c r="G74" s="335" t="s">
        <v>491</v>
      </c>
    </row>
    <row r="75" spans="1:7" s="368" customFormat="1" ht="32.25" customHeight="1">
      <c r="A75" s="362" t="s">
        <v>344</v>
      </c>
      <c r="B75" s="370" t="s">
        <v>384</v>
      </c>
      <c r="C75" s="369" t="s">
        <v>378</v>
      </c>
      <c r="D75" s="359"/>
      <c r="E75" s="433">
        <f aca="true" t="shared" si="0" ref="E75:G77">+E76</f>
        <v>642.865</v>
      </c>
      <c r="F75" s="433">
        <f t="shared" si="0"/>
        <v>585.9</v>
      </c>
      <c r="G75" s="433">
        <f t="shared" si="0"/>
        <v>585.9</v>
      </c>
    </row>
    <row r="76" spans="1:7" s="353" customFormat="1" ht="15.75" customHeight="1">
      <c r="A76" s="358" t="s">
        <v>342</v>
      </c>
      <c r="B76" s="357" t="s">
        <v>383</v>
      </c>
      <c r="C76" s="356" t="s">
        <v>378</v>
      </c>
      <c r="D76" s="355"/>
      <c r="E76" s="432">
        <f t="shared" si="0"/>
        <v>642.865</v>
      </c>
      <c r="F76" s="432">
        <f t="shared" si="0"/>
        <v>585.9</v>
      </c>
      <c r="G76" s="432">
        <f t="shared" si="0"/>
        <v>585.9</v>
      </c>
    </row>
    <row r="77" spans="1:7" s="353" customFormat="1" ht="33" customHeight="1">
      <c r="A77" s="358" t="s">
        <v>326</v>
      </c>
      <c r="B77" s="357" t="s">
        <v>383</v>
      </c>
      <c r="C77" s="356" t="s">
        <v>380</v>
      </c>
      <c r="D77" s="355"/>
      <c r="E77" s="432">
        <f t="shared" si="0"/>
        <v>642.865</v>
      </c>
      <c r="F77" s="432">
        <f t="shared" si="0"/>
        <v>585.9</v>
      </c>
      <c r="G77" s="432">
        <f t="shared" si="0"/>
        <v>585.9</v>
      </c>
    </row>
    <row r="78" spans="1:7" s="353" customFormat="1" ht="82.5" customHeight="1">
      <c r="A78" s="346" t="s">
        <v>192</v>
      </c>
      <c r="B78" s="357" t="s">
        <v>383</v>
      </c>
      <c r="C78" s="356" t="s">
        <v>380</v>
      </c>
      <c r="D78" s="355" t="s">
        <v>159</v>
      </c>
      <c r="E78" s="415">
        <v>642.865</v>
      </c>
      <c r="F78" s="415">
        <v>585.9</v>
      </c>
      <c r="G78" s="415">
        <v>585.9</v>
      </c>
    </row>
    <row r="79" spans="1:7" s="353" customFormat="1" ht="76.5" customHeight="1">
      <c r="A79" s="367" t="s">
        <v>340</v>
      </c>
      <c r="B79" s="366"/>
      <c r="C79" s="365"/>
      <c r="D79" s="364"/>
      <c r="E79" s="387">
        <f aca="true" t="shared" si="1" ref="E79:G81">+E80</f>
        <v>2706.546</v>
      </c>
      <c r="F79" s="387">
        <f t="shared" si="1"/>
        <v>2651.7</v>
      </c>
      <c r="G79" s="387">
        <f t="shared" si="1"/>
        <v>2651.7</v>
      </c>
    </row>
    <row r="80" spans="1:7" s="353" customFormat="1" ht="28.5">
      <c r="A80" s="362" t="s">
        <v>339</v>
      </c>
      <c r="B80" s="361" t="s">
        <v>382</v>
      </c>
      <c r="C80" s="360" t="s">
        <v>378</v>
      </c>
      <c r="D80" s="359"/>
      <c r="E80" s="433">
        <f t="shared" si="1"/>
        <v>2706.546</v>
      </c>
      <c r="F80" s="433">
        <f t="shared" si="1"/>
        <v>2651.7</v>
      </c>
      <c r="G80" s="433">
        <f t="shared" si="1"/>
        <v>2651.7</v>
      </c>
    </row>
    <row r="81" spans="1:7" s="353" customFormat="1" ht="30">
      <c r="A81" s="358" t="s">
        <v>337</v>
      </c>
      <c r="B81" s="357" t="s">
        <v>381</v>
      </c>
      <c r="C81" s="356" t="s">
        <v>378</v>
      </c>
      <c r="D81" s="355"/>
      <c r="E81" s="432">
        <f t="shared" si="1"/>
        <v>2706.546</v>
      </c>
      <c r="F81" s="432">
        <f t="shared" si="1"/>
        <v>2651.7</v>
      </c>
      <c r="G81" s="432">
        <f t="shared" si="1"/>
        <v>2651.7</v>
      </c>
    </row>
    <row r="82" spans="1:7" s="353" customFormat="1" ht="30">
      <c r="A82" s="358" t="s">
        <v>326</v>
      </c>
      <c r="B82" s="357" t="s">
        <v>381</v>
      </c>
      <c r="C82" s="356" t="s">
        <v>380</v>
      </c>
      <c r="D82" s="355"/>
      <c r="E82" s="432">
        <f>E83+E84+E85</f>
        <v>2706.546</v>
      </c>
      <c r="F82" s="432">
        <f>F83+F84+F85</f>
        <v>2651.7</v>
      </c>
      <c r="G82" s="432">
        <f>G83+G84+G85</f>
        <v>2651.7</v>
      </c>
    </row>
    <row r="83" spans="1:7" s="353" customFormat="1" ht="81.75" customHeight="1">
      <c r="A83" s="346" t="s">
        <v>192</v>
      </c>
      <c r="B83" s="357" t="s">
        <v>381</v>
      </c>
      <c r="C83" s="356" t="s">
        <v>380</v>
      </c>
      <c r="D83" s="355" t="s">
        <v>159</v>
      </c>
      <c r="E83" s="354" t="s">
        <v>583</v>
      </c>
      <c r="F83" s="354" t="s">
        <v>464</v>
      </c>
      <c r="G83" s="354" t="s">
        <v>464</v>
      </c>
    </row>
    <row r="84" spans="1:7" s="353" customFormat="1" ht="28.5" customHeight="1">
      <c r="A84" s="339" t="s">
        <v>167</v>
      </c>
      <c r="B84" s="357" t="s">
        <v>381</v>
      </c>
      <c r="C84" s="356" t="s">
        <v>380</v>
      </c>
      <c r="D84" s="355" t="s">
        <v>153</v>
      </c>
      <c r="E84" s="354" t="s">
        <v>624</v>
      </c>
      <c r="F84" s="354" t="s">
        <v>480</v>
      </c>
      <c r="G84" s="354" t="s">
        <v>480</v>
      </c>
    </row>
    <row r="85" spans="1:7" s="353" customFormat="1" ht="24" customHeight="1">
      <c r="A85" s="339" t="s">
        <v>195</v>
      </c>
      <c r="B85" s="357" t="s">
        <v>381</v>
      </c>
      <c r="C85" s="356" t="s">
        <v>380</v>
      </c>
      <c r="D85" s="355" t="s">
        <v>194</v>
      </c>
      <c r="E85" s="354" t="s">
        <v>335</v>
      </c>
      <c r="F85" s="354" t="s">
        <v>335</v>
      </c>
      <c r="G85" s="354" t="s">
        <v>335</v>
      </c>
    </row>
    <row r="86" spans="1:7" s="347" customFormat="1" ht="46.5" customHeight="1">
      <c r="A86" s="352" t="s">
        <v>301</v>
      </c>
      <c r="B86" s="351" t="s">
        <v>379</v>
      </c>
      <c r="C86" s="350" t="s">
        <v>378</v>
      </c>
      <c r="D86" s="349"/>
      <c r="E86" s="348">
        <f>+E87</f>
        <v>2229.3</v>
      </c>
      <c r="F86" s="348">
        <f>+F87</f>
        <v>2500</v>
      </c>
      <c r="G86" s="348">
        <f>+G87</f>
        <v>2500</v>
      </c>
    </row>
    <row r="87" spans="1:7" s="334" customFormat="1" ht="30" customHeight="1">
      <c r="A87" s="346" t="s">
        <v>299</v>
      </c>
      <c r="B87" s="338" t="s">
        <v>377</v>
      </c>
      <c r="C87" s="345" t="s">
        <v>378</v>
      </c>
      <c r="D87" s="344"/>
      <c r="E87" s="341">
        <f>E88</f>
        <v>2229.3</v>
      </c>
      <c r="F87" s="341">
        <f>F88</f>
        <v>2500</v>
      </c>
      <c r="G87" s="341">
        <f>G88</f>
        <v>2500</v>
      </c>
    </row>
    <row r="88" spans="1:7" s="334" customFormat="1" ht="30">
      <c r="A88" s="339" t="s">
        <v>298</v>
      </c>
      <c r="B88" s="338" t="s">
        <v>377</v>
      </c>
      <c r="C88" s="345" t="s">
        <v>376</v>
      </c>
      <c r="D88" s="342"/>
      <c r="E88" s="341">
        <f>E89+E91+E90</f>
        <v>2229.3</v>
      </c>
      <c r="F88" s="341">
        <f>F89+F91</f>
        <v>2500</v>
      </c>
      <c r="G88" s="341">
        <f>G89+G91</f>
        <v>2500</v>
      </c>
    </row>
    <row r="89" spans="1:7" s="334" customFormat="1" ht="39" customHeight="1">
      <c r="A89" s="339" t="s">
        <v>167</v>
      </c>
      <c r="B89" s="338" t="s">
        <v>377</v>
      </c>
      <c r="C89" s="340" t="s">
        <v>376</v>
      </c>
      <c r="D89" s="336" t="s">
        <v>153</v>
      </c>
      <c r="E89" s="335" t="s">
        <v>625</v>
      </c>
      <c r="F89" s="335" t="s">
        <v>354</v>
      </c>
      <c r="G89" s="335" t="s">
        <v>354</v>
      </c>
    </row>
    <row r="90" spans="1:7" s="334" customFormat="1" ht="20.25" customHeight="1">
      <c r="A90" s="339" t="s">
        <v>176</v>
      </c>
      <c r="B90" s="338" t="s">
        <v>377</v>
      </c>
      <c r="C90" s="340" t="s">
        <v>376</v>
      </c>
      <c r="D90" s="342" t="s">
        <v>173</v>
      </c>
      <c r="E90" s="425">
        <v>22</v>
      </c>
      <c r="F90" s="335"/>
      <c r="G90" s="335"/>
    </row>
    <row r="91" spans="1:7" s="334" customFormat="1" ht="21.75" customHeight="1">
      <c r="A91" s="339" t="s">
        <v>195</v>
      </c>
      <c r="B91" s="338" t="s">
        <v>377</v>
      </c>
      <c r="C91" s="337" t="s">
        <v>376</v>
      </c>
      <c r="D91" s="336" t="s">
        <v>194</v>
      </c>
      <c r="E91" s="335" t="s">
        <v>593</v>
      </c>
      <c r="F91" s="335" t="s">
        <v>420</v>
      </c>
      <c r="G91" s="335" t="s">
        <v>420</v>
      </c>
    </row>
    <row r="92" spans="1:7" ht="73.5" customHeight="1">
      <c r="A92" s="434" t="s">
        <v>576</v>
      </c>
      <c r="B92" s="680" t="s">
        <v>481</v>
      </c>
      <c r="C92" s="681"/>
      <c r="D92" s="332"/>
      <c r="E92" s="530">
        <f>+E93+E95</f>
        <v>4125.639</v>
      </c>
      <c r="F92" s="530" t="e">
        <f>#REF!+#REF!+#REF!+#REF!</f>
        <v>#REF!</v>
      </c>
      <c r="G92" s="530" t="e">
        <f>#REF!+#REF!+#REF!+#REF!</f>
        <v>#REF!</v>
      </c>
    </row>
    <row r="93" spans="1:7" ht="33" customHeight="1">
      <c r="A93" s="575" t="s">
        <v>448</v>
      </c>
      <c r="B93" s="676" t="s">
        <v>545</v>
      </c>
      <c r="C93" s="677"/>
      <c r="D93" s="331"/>
      <c r="E93" s="531">
        <f>E94</f>
        <v>2165.325</v>
      </c>
      <c r="F93" s="530"/>
      <c r="G93" s="530"/>
    </row>
    <row r="94" spans="1:7" ht="33" customHeight="1">
      <c r="A94" s="339" t="s">
        <v>167</v>
      </c>
      <c r="B94" s="676" t="s">
        <v>545</v>
      </c>
      <c r="C94" s="677"/>
      <c r="D94" s="331">
        <v>200</v>
      </c>
      <c r="E94" s="531">
        <v>2165.325</v>
      </c>
      <c r="F94" s="530"/>
      <c r="G94" s="530"/>
    </row>
    <row r="95" spans="1:7" ht="33" customHeight="1">
      <c r="A95" s="647" t="s">
        <v>626</v>
      </c>
      <c r="B95" s="676" t="s">
        <v>627</v>
      </c>
      <c r="C95" s="677"/>
      <c r="D95" s="532"/>
      <c r="E95" s="531">
        <f>E96</f>
        <v>1960.314</v>
      </c>
      <c r="F95" s="530"/>
      <c r="G95" s="530"/>
    </row>
    <row r="96" spans="1:7" ht="33" customHeight="1">
      <c r="A96" s="339" t="s">
        <v>167</v>
      </c>
      <c r="B96" s="676" t="s">
        <v>627</v>
      </c>
      <c r="C96" s="677"/>
      <c r="D96" s="532">
        <v>200</v>
      </c>
      <c r="E96" s="531">
        <v>1960.314</v>
      </c>
      <c r="F96" s="530"/>
      <c r="G96" s="530"/>
    </row>
    <row r="97" spans="1:7" ht="115.5" customHeight="1">
      <c r="A97" s="555" t="s">
        <v>567</v>
      </c>
      <c r="B97" s="680" t="s">
        <v>430</v>
      </c>
      <c r="C97" s="681"/>
      <c r="D97" s="332"/>
      <c r="E97" s="530">
        <f>+E98</f>
        <v>146.855</v>
      </c>
      <c r="F97" s="533" t="e">
        <f>#REF!+#REF!+#REF!+F98</f>
        <v>#REF!</v>
      </c>
      <c r="G97" s="533" t="e">
        <f>#REF!+#REF!+#REF!+G98</f>
        <v>#REF!</v>
      </c>
    </row>
    <row r="98" spans="1:7" ht="15">
      <c r="A98" s="419" t="s">
        <v>425</v>
      </c>
      <c r="B98" s="676" t="s">
        <v>431</v>
      </c>
      <c r="C98" s="677"/>
      <c r="D98" s="532">
        <v>200</v>
      </c>
      <c r="E98" s="531">
        <v>146.855</v>
      </c>
      <c r="F98" s="534">
        <v>3800</v>
      </c>
      <c r="G98" s="534">
        <v>3800</v>
      </c>
    </row>
    <row r="99" spans="1:7" ht="15">
      <c r="A99" s="332" t="s">
        <v>432</v>
      </c>
      <c r="B99" s="680" t="s">
        <v>433</v>
      </c>
      <c r="C99" s="681"/>
      <c r="D99" s="535">
        <v>800</v>
      </c>
      <c r="E99" s="533">
        <v>50</v>
      </c>
      <c r="F99" s="533">
        <v>50</v>
      </c>
      <c r="G99" s="533">
        <v>50</v>
      </c>
    </row>
    <row r="100" spans="1:7" ht="15.75">
      <c r="A100" s="494" t="s">
        <v>308</v>
      </c>
      <c r="B100" s="676" t="s">
        <v>433</v>
      </c>
      <c r="C100" s="677"/>
      <c r="D100" s="532">
        <v>800</v>
      </c>
      <c r="E100" s="534">
        <v>50</v>
      </c>
      <c r="F100" s="534">
        <v>50</v>
      </c>
      <c r="G100" s="534">
        <v>50</v>
      </c>
    </row>
    <row r="101" spans="1:7" ht="28.5">
      <c r="A101" s="382" t="s">
        <v>284</v>
      </c>
      <c r="B101" s="682" t="s">
        <v>458</v>
      </c>
      <c r="C101" s="683"/>
      <c r="D101" s="536"/>
      <c r="E101" s="533">
        <v>20</v>
      </c>
      <c r="F101" s="533">
        <v>15</v>
      </c>
      <c r="G101" s="533">
        <v>15</v>
      </c>
    </row>
    <row r="102" spans="1:7" ht="30">
      <c r="A102" s="537" t="s">
        <v>177</v>
      </c>
      <c r="B102" s="678" t="s">
        <v>457</v>
      </c>
      <c r="C102" s="679"/>
      <c r="D102" s="538"/>
      <c r="E102" s="534">
        <v>20</v>
      </c>
      <c r="F102" s="534">
        <v>15</v>
      </c>
      <c r="G102" s="534">
        <v>15</v>
      </c>
    </row>
    <row r="103" spans="1:7" ht="30">
      <c r="A103" s="539" t="s">
        <v>176</v>
      </c>
      <c r="B103" s="678" t="s">
        <v>457</v>
      </c>
      <c r="C103" s="679"/>
      <c r="D103" s="538">
        <v>300</v>
      </c>
      <c r="E103" s="534">
        <v>20</v>
      </c>
      <c r="F103" s="534">
        <v>15</v>
      </c>
      <c r="G103" s="534">
        <v>15</v>
      </c>
    </row>
    <row r="104" spans="1:5" ht="28.5">
      <c r="A104" s="382" t="s">
        <v>284</v>
      </c>
      <c r="B104" s="682" t="s">
        <v>458</v>
      </c>
      <c r="C104" s="683"/>
      <c r="D104" s="565"/>
      <c r="E104" s="568">
        <f>E105</f>
        <v>900</v>
      </c>
    </row>
    <row r="105" spans="1:5" ht="30">
      <c r="A105" s="518" t="s">
        <v>523</v>
      </c>
      <c r="B105" s="678" t="s">
        <v>525</v>
      </c>
      <c r="C105" s="679"/>
      <c r="D105" s="566" t="s">
        <v>153</v>
      </c>
      <c r="E105" s="567">
        <v>900</v>
      </c>
    </row>
  </sheetData>
  <sheetProtection/>
  <mergeCells count="32">
    <mergeCell ref="B2:H2"/>
    <mergeCell ref="B3:H3"/>
    <mergeCell ref="B4:H4"/>
    <mergeCell ref="C5:H5"/>
    <mergeCell ref="B6:H6"/>
    <mergeCell ref="B73:C73"/>
    <mergeCell ref="A8:G8"/>
    <mergeCell ref="B59:C59"/>
    <mergeCell ref="B7:H7"/>
    <mergeCell ref="B10:C10"/>
    <mergeCell ref="B42:C42"/>
    <mergeCell ref="B58:C58"/>
    <mergeCell ref="B38:C38"/>
    <mergeCell ref="B41:C41"/>
    <mergeCell ref="B100:C100"/>
    <mergeCell ref="B99:C99"/>
    <mergeCell ref="B105:C105"/>
    <mergeCell ref="B98:C98"/>
    <mergeCell ref="B101:C101"/>
    <mergeCell ref="B102:C102"/>
    <mergeCell ref="B103:C103"/>
    <mergeCell ref="B104:C104"/>
    <mergeCell ref="B95:C95"/>
    <mergeCell ref="B96:C96"/>
    <mergeCell ref="B39:C39"/>
    <mergeCell ref="B40:C40"/>
    <mergeCell ref="B97:C97"/>
    <mergeCell ref="B74:C74"/>
    <mergeCell ref="B92:C92"/>
    <mergeCell ref="B43:C43"/>
    <mergeCell ref="B94:C94"/>
    <mergeCell ref="B93:C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2020-01-31T08:30:31Z</cp:lastPrinted>
  <dcterms:created xsi:type="dcterms:W3CDTF">2014-10-25T07:35:49Z</dcterms:created>
  <dcterms:modified xsi:type="dcterms:W3CDTF">2020-01-31T13:02:24Z</dcterms:modified>
  <cp:category/>
  <cp:version/>
  <cp:contentType/>
  <cp:contentStatus/>
</cp:coreProperties>
</file>