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tabRatio="225" activeTab="3"/>
  </bookViews>
  <sheets>
    <sheet name="прил. 5" sheetId="1" r:id="rId1"/>
    <sheet name="прил.7 " sheetId="2" r:id="rId2"/>
    <sheet name="прил.9" sheetId="3" r:id="rId3"/>
    <sheet name="прил11" sheetId="4" r:id="rId4"/>
  </sheets>
  <definedNames>
    <definedName name="_xlnm.Print_Titles" localSheetId="2">'прил.9'!$11:$11</definedName>
    <definedName name="_xlnm.Print_Area" localSheetId="2">'прил.9'!$A$1:$H$241</definedName>
  </definedNames>
  <calcPr fullCalcOnLoad="1"/>
</workbook>
</file>

<file path=xl/sharedStrings.xml><?xml version="1.0" encoding="utf-8"?>
<sst xmlns="http://schemas.openxmlformats.org/spreadsheetml/2006/main" count="3316" uniqueCount="643">
  <si>
    <t>001</t>
  </si>
  <si>
    <t>Наименование</t>
  </si>
  <si>
    <t xml:space="preserve">к решению Собрания депутатов поселка Глушково </t>
  </si>
  <si>
    <t>"поселок Глушково" Глушковского района Курской области</t>
  </si>
  <si>
    <t>к решению Собрания депутатов поселка Глушково</t>
  </si>
  <si>
    <t>Администрация поселка Глушково Глушковского района Курской области</t>
  </si>
  <si>
    <t>ВСЕГО ДОХОДОВ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</si>
  <si>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</si>
  <si>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</si>
  <si>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</si>
  <si>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</si>
  <si>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</si>
  <si>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 xml:space="preserve"> 2 02 04000 00 0000 151</t>
  </si>
  <si>
    <t>2 02 03999 10 0000 151</t>
  </si>
  <si>
    <t>Субвенция на содержание работников</t>
  </si>
  <si>
    <t>Субвенция на  предоставление  гражданам субсидий на оплату ЖКУ</t>
  </si>
  <si>
    <t>в том числе</t>
  </si>
  <si>
    <t>Прочие субвенции бюджетам поселений</t>
  </si>
  <si>
    <t>Прочие субвенции</t>
  </si>
  <si>
    <t xml:space="preserve"> 2 02 03999 00 0000 151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</si>
  <si>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</si>
  <si>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2 02 03015 10 0000 151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</si>
  <si>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</si>
  <si>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2 02 03015 00 0000 151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</si>
  <si>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</si>
  <si>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</si>
  <si>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 xml:space="preserve"> 2 02 02999 10 0000 151</t>
  </si>
  <si>
    <t>Прочие субсидии бюджетам поселений</t>
  </si>
  <si>
    <t>Прочие субсидии</t>
  </si>
  <si>
    <t xml:space="preserve"> 2 02 02999 00 0000 151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</si>
  <si>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</si>
  <si>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2 02 02077 10 0000 151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</si>
  <si>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</si>
  <si>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2 02 02077 00 0000 151</t>
  </si>
  <si>
    <t>Субсидии бюджетам поселений на реализацию федеральных целевых программ</t>
  </si>
  <si>
    <t xml:space="preserve"> 2 02 02051 10 0000 151</t>
  </si>
  <si>
    <t>Субсидии бюджетам на реализацию федеральных целевых программ</t>
  </si>
  <si>
    <t xml:space="preserve"> 2 02 02051 00 0000 151</t>
  </si>
  <si>
    <t>Субсидии бюджетам субъектов Российской Федерации и муниципальных образований (межбюджетные субсидии)</t>
  </si>
  <si>
    <t xml:space="preserve"> 2 02 02000 00 0000 151</t>
  </si>
  <si>
    <t>Дотации бюджетам городскких поселений на выравнивание бюджетной обеспеченности</t>
  </si>
  <si>
    <t xml:space="preserve"> 2 02 15001 13 0000 151</t>
  </si>
  <si>
    <t>Дотации на выравнивание бюджетной обеспеченности</t>
  </si>
  <si>
    <t xml:space="preserve"> 2 02 15001 00 0000 151</t>
  </si>
  <si>
    <t>Дотации бюджетам поселений на выравнивание бюджетной обеспеченности</t>
  </si>
  <si>
    <t xml:space="preserve"> 2 02 01001 10 0000 151</t>
  </si>
  <si>
    <t xml:space="preserve"> 2 02 01001 00 0000 151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</si>
  <si>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</si>
  <si>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</si>
  <si>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</si>
  <si>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</si>
  <si>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 xml:space="preserve"> 2 00 00000 00 0000 000</t>
  </si>
  <si>
    <t>Невыясненные поступления, зачисляемые в бюджеты поселений</t>
  </si>
  <si>
    <t xml:space="preserve"> 1 17 01050 10 0000 180</t>
  </si>
  <si>
    <t>Невыясненные поступления</t>
  </si>
  <si>
    <t xml:space="preserve"> 1 17 01000 00 0000 180</t>
  </si>
  <si>
    <t>ПРОЧИЕ НЕНАЛОГОВЫЕ ДОХОДЫ</t>
  </si>
  <si>
    <t xml:space="preserve"> 1 17 00000 00 0000 000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</si>
  <si>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</si>
  <si>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1 14 06025 10 0000 430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</si>
  <si>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</si>
  <si>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1 14 06020 00 0000 430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</si>
  <si>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</si>
  <si>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1 14 06013 13 0000 430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</si>
  <si>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</si>
  <si>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1 14 06010 00 0000 430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</si>
  <si>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</si>
  <si>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1 14 06000 00 0000 430</t>
  </si>
  <si>
    <t>ДОХОДЫ ОТ ПРОДАЖИ МАТЕРИАЛЬНЫХ И НЕМАТЕРИАЛЬНЫХ АКТИВОВ</t>
  </si>
  <si>
    <t xml:space="preserve"> 1 14 00000 00 0000 000</t>
  </si>
  <si>
    <t>Прочие доходы от оказания платных услуг (работ) получателями средств бюджетов поселений</t>
  </si>
  <si>
    <t xml:space="preserve"> 1 13 01995 10 0000 130</t>
  </si>
  <si>
    <t>Прочие доходы от оказания платных услуг (работ)</t>
  </si>
  <si>
    <t xml:space="preserve"> 1 13 01995 00 0000 130</t>
  </si>
  <si>
    <t>ДОХОДЫ ОТ ОКАЗАНИЯ ПЛАТНЫХ УСЛУГ И КОМПЕНСАЦИИ ЗАТРАТ ГОСУДАРСТВА</t>
  </si>
  <si>
    <t>1 13 00000 00 0000 000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</si>
  <si>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</si>
  <si>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</si>
  <si>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</si>
  <si>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</si>
  <si>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</si>
  <si>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1 11 05025 10 0000 120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</si>
  <si>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</si>
  <si>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1 11 05020 00 0000 120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</si>
  <si>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</si>
  <si>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1 11 05013 13 0000 120</t>
  </si>
  <si>
    <t xml:space="preserve"> 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</si>
  <si>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</si>
  <si>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</t>
  </si>
  <si>
    <t>ДОХОДЫ ОТ ИСПОЛЬЗОВАНИЯ ИМУЩЕСТВА, НАХОДЯЩЕГОСЯ В ГОСУДАРСТВЕННОЙ И МУНИЦИПАЛЬНОЙ СОБСТВЕННОСТИ</t>
  </si>
  <si>
    <t xml:space="preserve"> 1 11 00000 00 0000 000</t>
  </si>
  <si>
    <t>Земельный налог (по обязательствам, возникшим до        1 января 2006 года), мобилизуемый на территориях поселений</t>
  </si>
  <si>
    <t xml:space="preserve"> 1 09 04050 10 0000 110</t>
  </si>
  <si>
    <t>Земельный налог (по обязательствам, возникшим до        1 января 2006 года)</t>
  </si>
  <si>
    <t xml:space="preserve"> 1 09 04050 00 0000 110</t>
  </si>
  <si>
    <t>Налоги на имущество</t>
  </si>
  <si>
    <t xml:space="preserve"> 1 09 04000 00 0000 110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</si>
  <si>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</si>
  <si>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</si>
  <si>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</si>
  <si>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</si>
  <si>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</si>
  <si>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1 08 04000 01 0000 110</t>
  </si>
  <si>
    <t>ГОСУДАРСТВЕННАЯ ПОШЛИНА</t>
  </si>
  <si>
    <t>1 08 00000 00 0000 000</t>
  </si>
  <si>
    <t>Земельный налог с физических, обладающих земельным участком, расположенным в границах  городских  поселений</t>
  </si>
  <si>
    <t xml:space="preserve"> 1 06 06043 13 0000 110</t>
  </si>
  <si>
    <t>Земельный налог с физических лиц</t>
  </si>
  <si>
    <t xml:space="preserve"> 1 06 06040 00 0000 110</t>
  </si>
  <si>
    <t>Земельный налог с организаций, обладающих земельным участком, расположенным в границах городских  поселений</t>
  </si>
  <si>
    <t xml:space="preserve"> 1 06 06033 13 0000 110</t>
  </si>
  <si>
    <t xml:space="preserve">Земельный налог с организаций </t>
  </si>
  <si>
    <t xml:space="preserve"> 1 06 06030 00 0000 110</t>
  </si>
  <si>
    <t>Земельный налог</t>
  </si>
  <si>
    <t xml:space="preserve"> 1 06 06000 00 0000 110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</si>
  <si>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</si>
  <si>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1 06 01030 13 0000 110</t>
  </si>
  <si>
    <t>Налог на имущество физических лиц</t>
  </si>
  <si>
    <t xml:space="preserve"> 1 06 01000 00 0000 110</t>
  </si>
  <si>
    <t>НАЛОГИ НА ИМУЩЕСТВО</t>
  </si>
  <si>
    <t xml:space="preserve"> 1 06 00000 00 0000 000</t>
  </si>
  <si>
    <t>Единый сельскохозяйственный налог (за налоговые периоды, истекшие до 1 января 2011 года)</t>
  </si>
  <si>
    <t xml:space="preserve"> 1 05 03020 01 0000 110</t>
  </si>
  <si>
    <t>Единый сельскохозяйственный налог</t>
  </si>
  <si>
    <t xml:space="preserve"> 1 05 03010 01 0000 110</t>
  </si>
  <si>
    <t xml:space="preserve"> 1 05 03000 00 0000 110</t>
  </si>
  <si>
    <t>НАЛОГИ НА СОВОКУПНЫЙ ДОХОД</t>
  </si>
  <si>
    <t xml:space="preserve">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</si>
  <si>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</si>
  <si>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</si>
  <si>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</si>
  <si>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</si>
  <si>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</si>
  <si>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</si>
  <si>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</si>
  <si>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</si>
  <si>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>Акцизы по подакцизным товарам (продукции), производимым на территории Российской Федерации</t>
  </si>
  <si>
    <t xml:space="preserve"> 1 03 02000 01 0000 110</t>
  </si>
  <si>
    <t>НАЛОГИ НА ТОВАРЫ (РАБОТЫ, УСЛУГИ) РЕАЛИЗУЕМЫЕ НА ТЕРРИТОРИИ РОССИЙСКОЙ ФЕДЕРАЦИИ</t>
  </si>
  <si>
    <t xml:space="preserve"> 1 03 00000 00 0000 000</t>
  </si>
  <si>
    <t xml:space="preserve"> 1 01 02030 01 0000 110</t>
  </si>
  <si>
    <t xml:space="preserve"> 1 01 02020 01 0000 110</t>
  </si>
  <si>
    <t xml:space="preserve"> 1 01 02010 01 0000 110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</si>
  <si>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</si>
  <si>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</t>
  </si>
  <si>
    <t xml:space="preserve"> 1 01 02000 01 0000 110</t>
  </si>
  <si>
    <t>НАЛОГИ НА ПРИБЫЛЬ, ДОХОДЫ</t>
  </si>
  <si>
    <t xml:space="preserve"> 1 01 00000 00 0000 000</t>
  </si>
  <si>
    <t xml:space="preserve"> НАЛОГОВЫЕ И НЕНАЛОГОВЫЕ ДОХОДЫ</t>
  </si>
  <si>
    <t xml:space="preserve"> 1 00 00000 00 0000 000</t>
  </si>
  <si>
    <t>Наименование доходов</t>
  </si>
  <si>
    <t>Код бюджетной классификации Российской Федероации</t>
  </si>
  <si>
    <t xml:space="preserve">                                                                Приложение №5</t>
  </si>
  <si>
    <t>200</t>
  </si>
  <si>
    <t>C1442</t>
  </si>
  <si>
    <t>01 2 02</t>
  </si>
  <si>
    <t>01</t>
  </si>
  <si>
    <t>08</t>
  </si>
  <si>
    <t>Подпрограмма «Социальная поддержка отдельных категорий граждан»  муниципальной программы _____________кого сельсовета «Социальная поддержка граждан в муниципальном образовании «_____________кий сельсовет» Глушковского района Курской области на 2014 – 2016 годы</t>
  </si>
  <si>
    <t>100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</si>
  <si>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</si>
  <si>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C1401</t>
  </si>
  <si>
    <t>Пенсионное обеспечение</t>
  </si>
  <si>
    <t>00000</t>
  </si>
  <si>
    <t>01 2 00</t>
  </si>
  <si>
    <t>СОЦИАЛЬНАЯ ПОЛИТИКА</t>
  </si>
  <si>
    <t>01 0 00</t>
  </si>
  <si>
    <t>Закупка товаров, работ и услуг для государственных (муниципальных) нужд</t>
  </si>
  <si>
    <t xml:space="preserve">Создание условий для организации досуга и обеспечения жителей поселения услугами организаций культуры </t>
  </si>
  <si>
    <t>C1414</t>
  </si>
  <si>
    <t>08 1  01</t>
  </si>
  <si>
    <t>07</t>
  </si>
  <si>
    <t>300</t>
  </si>
  <si>
    <t>1445</t>
  </si>
  <si>
    <t>02 1</t>
  </si>
  <si>
    <t>Социальное обеспечение и иные выплаты населению</t>
  </si>
  <si>
    <t>Выплата пенсий за выслугу лет и доплат к пенсиям муниципальных служащих</t>
  </si>
  <si>
    <t>0000</t>
  </si>
  <si>
    <t>02 0</t>
  </si>
  <si>
    <t>C1406</t>
  </si>
  <si>
    <t>11</t>
  </si>
  <si>
    <t>Создание условий,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</t>
  </si>
  <si>
    <t>08 0 00</t>
  </si>
  <si>
    <t>ФИЗИЧЕСКАЯ КУЛЬТУРА И СПОРТ</t>
  </si>
  <si>
    <t>03</t>
  </si>
  <si>
    <t>10</t>
  </si>
  <si>
    <t>Государственная поддержка молодых семей в улучшении жилищных условий</t>
  </si>
  <si>
    <t>07 2 00</t>
  </si>
  <si>
    <t>Подпрограмма "Создание условий для обеспечения доступным и комфортным жильем граждан в поселке Глушково Глушковского района Курской области"  муниципальной программы «Обеспечение доступным и комфортным жильем и коммунальными услугами граждан в поселке Глушково Глушковского района Курской области»</t>
  </si>
  <si>
    <t>07 0 00</t>
  </si>
  <si>
    <t>Социальное обеспечение населения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</si>
  <si>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</si>
  <si>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</si>
  <si>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800</t>
  </si>
  <si>
    <t>Иные бюджетные ассигнования</t>
  </si>
  <si>
    <t>Реализация мероприятий в сфере молодежной политики</t>
  </si>
  <si>
    <t>Молодежная политика и оздоровление детей</t>
  </si>
  <si>
    <t>ОБРАЗОВАНИЕ</t>
  </si>
  <si>
    <t>C1433</t>
  </si>
  <si>
    <t>071 03</t>
  </si>
  <si>
    <t>05</t>
  </si>
  <si>
    <t>07 1 00</t>
  </si>
  <si>
    <t>C1457</t>
  </si>
  <si>
    <t>07 1 01</t>
  </si>
  <si>
    <t>Мероприятия по сбору и удалению твердых и жидких бытовых отходов</t>
  </si>
  <si>
    <t>C1456</t>
  </si>
  <si>
    <t>Мероприятия по содержанию мемориальных комплексов</t>
  </si>
  <si>
    <t>07 1 05</t>
  </si>
  <si>
    <t>Озеленение</t>
  </si>
  <si>
    <t>07 1 03</t>
  </si>
  <si>
    <t>Мероприятия по благоустройству</t>
  </si>
  <si>
    <t>Благоустройство</t>
  </si>
  <si>
    <t>С1417</t>
  </si>
  <si>
    <t>07 2 03</t>
  </si>
  <si>
    <t>02</t>
  </si>
  <si>
    <t>Проведение текущего ремонта объектов водоснабжения муниципальной собственности</t>
  </si>
  <si>
    <t>С1431</t>
  </si>
  <si>
    <t>Коммунальное хозяйство</t>
  </si>
  <si>
    <t>400</t>
  </si>
  <si>
    <t>С1430</t>
  </si>
  <si>
    <t>07 1 07</t>
  </si>
  <si>
    <t>Основное мероприятие "Капитальный ремонт многоквартирных домов поселка Глушково"</t>
  </si>
  <si>
    <t>Жилищное хозяйство</t>
  </si>
  <si>
    <t>ЖИЛИЩНО-КОММУНАЛЬНОЕ ХОЯЙСТВО</t>
  </si>
  <si>
    <t>C1468</t>
  </si>
  <si>
    <t>12</t>
  </si>
  <si>
    <t>04</t>
  </si>
  <si>
    <t>Мероприятия в области земельных отношений (межевание земельных участков, проведение кадастровых работ)</t>
  </si>
  <si>
    <t>C1416</t>
  </si>
  <si>
    <t>Мероприятия по разработке документов территориального планирования и градостроительного зонирования</t>
  </si>
  <si>
    <t>1405</t>
  </si>
  <si>
    <t>15 2</t>
  </si>
  <si>
    <t>Обеспечение условий для развития малого и среднего предпринимательства на территории муниципального образования</t>
  </si>
  <si>
    <t>1196</t>
  </si>
  <si>
    <t>Обеспечение условий для развития малого и среднего предпринимательства на территории Курской области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</si>
  <si>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</si>
  <si>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1480</t>
  </si>
  <si>
    <t>15 1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</si>
  <si>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</si>
  <si>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</si>
  <si>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15 0</t>
  </si>
  <si>
    <t>Муниципальная программа «Развитие экономики муниципального образования»</t>
  </si>
  <si>
    <t>C1434</t>
  </si>
  <si>
    <t>Мероприятия в области энергосбережения</t>
  </si>
  <si>
    <t>05 0 00</t>
  </si>
  <si>
    <t>Другие вопросы в области национальной экономики</t>
  </si>
  <si>
    <t>09</t>
  </si>
  <si>
    <t>Обеспечение безопасности дорожного движения на автомобильных дорогах местного значения</t>
  </si>
  <si>
    <t>11 2 03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</si>
  <si>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</si>
  <si>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11 2 03 00000</t>
  </si>
  <si>
    <t>Подпрограмма «Повышение безопасности дорожного движения поселка Глушково Глушковского района Курской области муниципальной программы "Содержание, ремонт и капитальный ремонт автомобильных дорог на 2014-2016 годы"</t>
  </si>
  <si>
    <t>1160</t>
  </si>
  <si>
    <t>C1424</t>
  </si>
  <si>
    <t>11 1 02</t>
  </si>
  <si>
    <t xml:space="preserve">Капитальный ремонт, ремонт и содержание автомобильных дорог общего пользования местного значения </t>
  </si>
  <si>
    <t>Основное мероприятие "Капитальный ремонт, ремонт и содержание автомобильных дорог общего пользования  местного  значения"</t>
  </si>
  <si>
    <t>4897,431</t>
  </si>
  <si>
    <t>C1423</t>
  </si>
  <si>
    <t>11 1 01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</si>
  <si>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</si>
  <si>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</si>
  <si>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 xml:space="preserve">Строительство (реконструкция) автомобильных дорог общего пользования местного значения </t>
  </si>
  <si>
    <t>Основное мероприятие "Строительство и (или) реконструкция автомобильных дорог общего пользования местного значения"</t>
  </si>
  <si>
    <t>Дорожное хозяйство (дорожные фонды)</t>
  </si>
  <si>
    <t>НАЦИОНАЛЬНАЯ ЭКОНОМИКА</t>
  </si>
  <si>
    <t>С1435</t>
  </si>
  <si>
    <t>Реализация мероприятий направленных на обеспечение правопорядка на территории муниципального образования</t>
  </si>
  <si>
    <t>14</t>
  </si>
  <si>
    <t>Основное мероприятие "Снижение уровня правонарушений на территории муниципального образования"</t>
  </si>
  <si>
    <t>12 0 00</t>
  </si>
  <si>
    <t>Другие вопросы в области национальной безопасности и правоохранительной деятельности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</si>
  <si>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</si>
  <si>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</si>
  <si>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С1415</t>
  </si>
  <si>
    <t>13 0 00</t>
  </si>
  <si>
    <t>Обеспечение пожарной безопасности</t>
  </si>
  <si>
    <t>НАЦИОНАЛЬНАЯ БЕЗОПАСНОСТЬ И ПРАВООХРАНИТЕЛЬНАЯ ДЕЯТЕЛЬНОСТЬ</t>
  </si>
  <si>
    <t>С1439</t>
  </si>
  <si>
    <t>77 2 00</t>
  </si>
  <si>
    <t>Реализация мероприятий по распространению официальной информации</t>
  </si>
  <si>
    <t>С1401</t>
  </si>
  <si>
    <t>13</t>
  </si>
  <si>
    <t>Непрограммные расходы органов местного самоуправления</t>
  </si>
  <si>
    <t>77 0 00</t>
  </si>
  <si>
    <t>Непрограммная деятельность органов местного самоуправления</t>
  </si>
  <si>
    <t>76 1 00 С1404</t>
  </si>
  <si>
    <t>5918</t>
  </si>
  <si>
    <t>77 2</t>
  </si>
  <si>
    <t>Осуществление первичного воинского учета на территориях, где отсутствуют военные комиссариаты</t>
  </si>
  <si>
    <t>П1490</t>
  </si>
  <si>
    <t>73 1 00</t>
  </si>
  <si>
    <t>Мобилизационная и вневойсковая подготовка</t>
  </si>
  <si>
    <t>НАЦИОНАЛЬНАЯ ОБОРОНА</t>
  </si>
  <si>
    <t>Расходы на обеспечение деятельности (оказание услуг) муниципальных учреждений</t>
  </si>
  <si>
    <t>С1404</t>
  </si>
  <si>
    <t>76 1 00</t>
  </si>
  <si>
    <t>Выполнение других (прочих) обязательств органа местного самоуправления</t>
  </si>
  <si>
    <t>Выполнение других обязательств Курской области</t>
  </si>
  <si>
    <t>76 0 00</t>
  </si>
  <si>
    <t>Реализация государственных функций, связанных с общегосударственным управлением</t>
  </si>
  <si>
    <t>С1437</t>
  </si>
  <si>
    <t>Мероприятия, направленные на развитие муниципальной службы</t>
  </si>
  <si>
    <t>Основное мероприятие "Внедрение современных технологий,повышение профессиональной компетентности муниципальных служащих,обеспечение условий для их результативной профессиональной служебной деятельности"</t>
  </si>
  <si>
    <t>09 0 00</t>
  </si>
  <si>
    <t>Другие общегосударственные вопросы</t>
  </si>
  <si>
    <t>78 1</t>
  </si>
  <si>
    <t>Резервный фонд местной администрации</t>
  </si>
  <si>
    <t xml:space="preserve">Резервные фонды </t>
  </si>
  <si>
    <t>78 0</t>
  </si>
  <si>
    <t>Резервные фонды органов местного самоуправления</t>
  </si>
  <si>
    <t>Резервные фонды</t>
  </si>
  <si>
    <t>1441</t>
  </si>
  <si>
    <t>77 3</t>
  </si>
  <si>
    <t>Подготовка и проведение выборов</t>
  </si>
  <si>
    <t>Организация и проведение выборов и референдумов</t>
  </si>
  <si>
    <t>77 0</t>
  </si>
  <si>
    <t>Обеспечение проведения выборов и референдумов</t>
  </si>
  <si>
    <t>500</t>
  </si>
  <si>
    <t>1467</t>
  </si>
  <si>
    <t>74 3</t>
  </si>
  <si>
    <t>06</t>
  </si>
  <si>
    <t>Межбюджетные трансферты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</si>
  <si>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</si>
  <si>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1402</t>
  </si>
  <si>
    <t>Обеспечение деятельности и выполнение функций органов местного самоуправления</t>
  </si>
  <si>
    <t>Аппарат контрольно-счетного органа муниципального образования</t>
  </si>
  <si>
    <t>74 2</t>
  </si>
  <si>
    <t>Аудиторы контрольно-счетного органа муниципального образования</t>
  </si>
  <si>
    <t>74 1</t>
  </si>
  <si>
    <t>Руководитель контрольно-счетного органа муниципального образования</t>
  </si>
  <si>
    <t>74 0</t>
  </si>
  <si>
    <t>Обеспечение деятельности контрольно-счетных органов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</si>
  <si>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</si>
  <si>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</t>
  </si>
  <si>
    <t>С1402</t>
  </si>
  <si>
    <t>Обеспечение деятельности администрации муниципального образования</t>
  </si>
  <si>
    <t>73 0 00</t>
  </si>
  <si>
    <t>Обеспечение функционирования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</si>
  <si>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</si>
  <si>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71 1 00</t>
  </si>
  <si>
    <t>Глава муниципального образования</t>
  </si>
  <si>
    <t>71 0 00</t>
  </si>
  <si>
    <t>Обеспечение функционирования главы муниципального образования</t>
  </si>
  <si>
    <t>ГРБС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</si>
  <si>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</si>
  <si>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</si>
  <si>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 С Е Г О</t>
  </si>
  <si>
    <t>ВР</t>
  </si>
  <si>
    <t>ЦСР</t>
  </si>
  <si>
    <t>ПР</t>
  </si>
  <si>
    <t>Рз</t>
  </si>
  <si>
    <t>Приложение №7</t>
  </si>
  <si>
    <t>700</t>
  </si>
  <si>
    <t>14 1 1465</t>
  </si>
  <si>
    <t>Обслуживание  государственного (муниципального ) долга</t>
  </si>
  <si>
    <t>Обслуживание муниципального долга</t>
  </si>
  <si>
    <t>14 1 0000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</si>
  <si>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</si>
  <si>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14 0 0000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</si>
  <si>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</si>
  <si>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1407</t>
  </si>
  <si>
    <t xml:space="preserve">08 2 </t>
  </si>
  <si>
    <t>Создание условий для успешного выступления спортсменов поселка Глушково Глушковского района Курской области на спортивных соревнованиях и развития спортивного резерва</t>
  </si>
  <si>
    <t>1444</t>
  </si>
  <si>
    <t>01 1</t>
  </si>
  <si>
    <t>1443</t>
  </si>
  <si>
    <t>07 1 06</t>
  </si>
  <si>
    <t>600</t>
  </si>
  <si>
    <t>150</t>
  </si>
  <si>
    <t>Мероприятия по капитальному ремонту муниципального жилищного фонда</t>
  </si>
  <si>
    <t>Мероприятия  по разработке документов территориального планирования и градостроительного зонирования</t>
  </si>
  <si>
    <t>Основное мероприятие "Реализация комплекса мер по пожарной безопасности "</t>
  </si>
  <si>
    <t>Закупка товаров, работ и услуг для обеспечения государственных (муниципальных) нужд</t>
  </si>
  <si>
    <t>Приложение №9</t>
  </si>
  <si>
    <t>00 C1404</t>
  </si>
  <si>
    <t>76 1</t>
  </si>
  <si>
    <t>00 00000</t>
  </si>
  <si>
    <t>76 0</t>
  </si>
  <si>
    <t>00 C1402</t>
  </si>
  <si>
    <t>73 1</t>
  </si>
  <si>
    <t>73 0</t>
  </si>
  <si>
    <t>71 1</t>
  </si>
  <si>
    <t>71 0</t>
  </si>
  <si>
    <t>0000000</t>
  </si>
  <si>
    <t>13 0</t>
  </si>
  <si>
    <t>12 0</t>
  </si>
  <si>
    <t>03 C1459</t>
  </si>
  <si>
    <t>01 C1424</t>
  </si>
  <si>
    <t>09 0</t>
  </si>
  <si>
    <t xml:space="preserve">08 0 </t>
  </si>
  <si>
    <t>00 C1439</t>
  </si>
  <si>
    <t>Мероприятия по распространению официальной информации</t>
  </si>
  <si>
    <t>00 C1401</t>
  </si>
  <si>
    <t>ОХО налоги</t>
  </si>
  <si>
    <t>ОХО закупки</t>
  </si>
  <si>
    <t>ОХО (зарплата с начислениями)</t>
  </si>
  <si>
    <t>07 2 03 С 1417</t>
  </si>
  <si>
    <t>01 L0200</t>
  </si>
  <si>
    <t>072</t>
  </si>
  <si>
    <t>07 2</t>
  </si>
  <si>
    <t>08 С1431</t>
  </si>
  <si>
    <t>071</t>
  </si>
  <si>
    <t>Обеспечение мероприятий по модернизации систем коммунальной инфраструктуры</t>
  </si>
  <si>
    <t>07 С1430</t>
  </si>
  <si>
    <t>01 C1457</t>
  </si>
  <si>
    <t>07 1</t>
  </si>
  <si>
    <t>01 C1456</t>
  </si>
  <si>
    <t>Мероприятия по по содержанию мемориальных комплексов</t>
  </si>
  <si>
    <t>05 C1433</t>
  </si>
  <si>
    <t>03 C1433</t>
  </si>
  <si>
    <t xml:space="preserve">07 0 </t>
  </si>
  <si>
    <t>05 0</t>
  </si>
  <si>
    <t>01 С1468</t>
  </si>
  <si>
    <t>01 С1416</t>
  </si>
  <si>
    <t>Повышение эффективности управления муниципальным имуществом</t>
  </si>
  <si>
    <t>04 0</t>
  </si>
  <si>
    <t xml:space="preserve">                         Приложение №11</t>
  </si>
  <si>
    <t>1630,049</t>
  </si>
  <si>
    <t>1800</t>
  </si>
  <si>
    <t>20 0 00</t>
  </si>
  <si>
    <t>20 0 01</t>
  </si>
  <si>
    <t>20 0 03</t>
  </si>
  <si>
    <t>20 0 03 С1459</t>
  </si>
  <si>
    <t>Мероприятия по сбору и вывозу ТБО</t>
  </si>
  <si>
    <t>19 0 04</t>
  </si>
  <si>
    <t>С1457</t>
  </si>
  <si>
    <t>Муниципальная программа муниципального образования "поселок Глушково" Глушковского района Курской области «Формирование современной городской среды в поселке Глушково Глушковского района Курской области на 2018-2022 годы»</t>
  </si>
  <si>
    <t>20 0</t>
  </si>
  <si>
    <t>19 0 01 00000</t>
  </si>
  <si>
    <t>19 0 04 C1457</t>
  </si>
  <si>
    <t>Резервный фонд</t>
  </si>
  <si>
    <t>78 1 00 С1403</t>
  </si>
  <si>
    <t>78 0 00</t>
  </si>
  <si>
    <t>78 1 00</t>
  </si>
  <si>
    <t>С1403</t>
  </si>
  <si>
    <t>Основное мероприятие "Проведение муниципальной политики в области имущественных и земельных отношений"</t>
  </si>
  <si>
    <t>Мероприятия в области имущественных отношений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</si>
  <si>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</si>
  <si>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</si>
  <si>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Основное мероприятие " Обеспечение мероприятий по по сбору и вывозу ТБО объектов социальной сферы"</t>
  </si>
  <si>
    <t>Мероприятия по сбору и транспортированию твердых  отходов</t>
  </si>
  <si>
    <t>Основное мероприятие "Поддержание в чистоте территории муниципального образования"</t>
  </si>
  <si>
    <t>Основное мероприятие "Уличное освещение"</t>
  </si>
  <si>
    <t xml:space="preserve">  07 1 03</t>
  </si>
  <si>
    <t>Основное мероприятие "Озеленение"</t>
  </si>
  <si>
    <t>Основное мероприятие "Мероприятия по ремонту мемориальных комплексов"</t>
  </si>
  <si>
    <t>Реализация мероприятий по формированию современной городской среды</t>
  </si>
  <si>
    <t>19 0 00</t>
  </si>
  <si>
    <t>30,0</t>
  </si>
  <si>
    <t xml:space="preserve">     77 2 00 С1445</t>
  </si>
  <si>
    <t xml:space="preserve">     77 2 00 00000</t>
  </si>
  <si>
    <t>07 1 08</t>
  </si>
  <si>
    <t>Основное мероприятие "Обеспечение мероприятий по модернизации систем коммунальной инфраструктуры"</t>
  </si>
  <si>
    <t>200,00</t>
  </si>
  <si>
    <t>Расходы муниципального образования на обеспечение первичных  мер пожарной безопасности на территории муниципального образования</t>
  </si>
  <si>
    <t>2518,359</t>
  </si>
  <si>
    <t>0,00</t>
  </si>
  <si>
    <t>300,00</t>
  </si>
  <si>
    <t xml:space="preserve">Муниципальная программа поселка Глушково Глушковского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поселка Глушково Глушковского района Курской области  на 2019-2023 годы"  </t>
  </si>
  <si>
    <t>Муниципальная программа поселка Глушково  Глушковского района Курской области"Профилактика преступлений и иных правонарушений в поселке Глушково Глушковского района Курской области  на 2019-2023 годы"</t>
  </si>
  <si>
    <t>Муниципальная программа поселка Глушково Глушковского района Курской области «Управление муниципальным имуществом и земельными ресурсами муниципального образования "поселок Глушково" Глушковского района Курской области на 2019-2023 годы»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</si>
  <si>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2019– 2023 годы»</t>
  </si>
  <si>
    <t>Муниципальная программа поселка Глушково Глушковского района Курской области «Повышение эффективности работы с молодежью, развитие физической культуры и спорта в поселке Глушково Глушковского района Курской области на 2019 – 2023 годы»</t>
  </si>
  <si>
    <t>01 С1467</t>
  </si>
  <si>
    <t>Проведение муниципальной политики в области земельных отношений</t>
  </si>
  <si>
    <t>50,600</t>
  </si>
  <si>
    <t>Социальное обеспечение и иные выплаты населению (молодые семьи)</t>
  </si>
  <si>
    <t>90,00</t>
  </si>
  <si>
    <t>133,341</t>
  </si>
  <si>
    <t>17 0 00 00000</t>
  </si>
  <si>
    <t>350</t>
  </si>
  <si>
    <t>99</t>
  </si>
  <si>
    <t>15</t>
  </si>
  <si>
    <t>50</t>
  </si>
  <si>
    <t>495</t>
  </si>
  <si>
    <t>2566,049</t>
  </si>
  <si>
    <t>930,0</t>
  </si>
  <si>
    <t>6,00</t>
  </si>
  <si>
    <t>1000</t>
  </si>
  <si>
    <t>170</t>
  </si>
  <si>
    <t>Муниципальная программа  поселка Глушково  Глушковского района Курской области «Развитие муниципальной службы в муниципальном образовании "поселок Глушково"  Глушковского района  Курской области на 2019-2023 годы»</t>
  </si>
  <si>
    <t>Основное мероприятие "Реализация мероприятий в сфере молодежной политики"</t>
  </si>
  <si>
    <t>Основное мероприятие "Создание условий, обеспечивающих повышение мотивации жителей поселка Глушково Глушковского района Курской области к регулярным занятиям физической культурой и спортом и ведению здорового образа жизни"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</si>
  <si>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</si>
  <si>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</si>
  <si>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</si>
  <si>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09 0 01</t>
  </si>
  <si>
    <t xml:space="preserve">      09 0 01 С1437</t>
  </si>
  <si>
    <t xml:space="preserve">       13 0 01</t>
  </si>
  <si>
    <t>13 0 01 С1460</t>
  </si>
  <si>
    <t>13 0 02</t>
  </si>
  <si>
    <t>Муниципальная программа поселка Глушково Глушковского района Курской области «Энергосбережение и повышение энергетической эффективности на территории муниципального образования  "поселок Глушково" Глушковского района Курской области на  2019– 2023 годы»</t>
  </si>
  <si>
    <t>05 0 01</t>
  </si>
  <si>
    <t xml:space="preserve">Муниципальная программа поселка Глушково Глушковского района Курской области "Программа комплексного развития систем коммунальной инфраструктуры муниципального образования «поселок Глушково» Глушковского района Курской области на 2019-2023 годы"
комплексного развития социальной инфраструктуры муниципального образования «поселок Глушково» Глушковского района
</t>
  </si>
  <si>
    <t>Муниципальная программа поселка Глушково  Глушковского района Курской области "Программа комплексного развития транспортной инфраструктуры муниципального образования «поселок Глушково» Глушковского района Курской области на 2018-2037 годы"</t>
  </si>
  <si>
    <t>04 0 01</t>
  </si>
  <si>
    <t xml:space="preserve">        04 0 01 С1467</t>
  </si>
  <si>
    <t>17 0 00</t>
  </si>
  <si>
    <t>08 0  01</t>
  </si>
  <si>
    <t>07 2 04</t>
  </si>
  <si>
    <t>08 0 02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</si>
  <si>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</si>
  <si>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</si>
  <si>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12 0 01</t>
  </si>
  <si>
    <t>L4970</t>
  </si>
  <si>
    <t>07 2 04 L4970</t>
  </si>
  <si>
    <t>Основное мероприятие "Энергосбережение и повышение энергетической эффективности в бюджетной сфере"</t>
  </si>
  <si>
    <t>Мероприятия по обеспечению охраны окружающей среды</t>
  </si>
  <si>
    <t>С1469</t>
  </si>
  <si>
    <t xml:space="preserve">     77 2 00 С1469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</si>
  <si>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</si>
  <si>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1 03 02231 01 0000 110</t>
  </si>
  <si>
    <t xml:space="preserve">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</si>
  <si>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</si>
  <si>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</si>
  <si>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</si>
  <si>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</si>
  <si>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</si>
  <si>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П1485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</si>
  <si>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</si>
  <si>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Региональный проект "Формирование комфортной городской среды"</t>
  </si>
  <si>
    <t>17 0 F2</t>
  </si>
  <si>
    <t>55550</t>
  </si>
  <si>
    <t>00 C1485</t>
  </si>
  <si>
    <t>17 0 F2 55550</t>
  </si>
  <si>
    <t>Муниципальная программа поселка Глушково  Глушковского района Курской области "Программа комплексного развития транспортной инфраструктуры муниципального образования «поселок Глушково»
Глушковского района Курской области на 2018-2037 годы"</t>
  </si>
  <si>
    <t>Муниципальная программа поселка Глушково Глушковского района Курской области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годы"</t>
  </si>
  <si>
    <t>Подпрограмма«Обеспечение качественными услугами ЖКХ населения поселка Глушково Глушковского района Курской области муниципальной программы"Обеспечение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годы"</t>
  </si>
  <si>
    <t>Подпрограмма "Создание условий для обеспечения доступным и комфортным жильем граждан в муниципальном образвании "поселок Глушково" Глушковского района Курской области"  муниципальной программы «Обеспечение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2019-2020 годы»</t>
  </si>
  <si>
    <t>(тыс. руб.)</t>
  </si>
  <si>
    <t>Сумма на 2020 год</t>
  </si>
  <si>
    <t>2020</t>
  </si>
  <si>
    <t>тыс. руб.</t>
  </si>
  <si>
    <t>Физическая культура</t>
  </si>
  <si>
    <t>Реализация мероприятий по обеспечению жильем молодых семей</t>
  </si>
  <si>
    <t>на 2020 год и плановый период 2021 и 2022 годов"</t>
  </si>
  <si>
    <t>Поступления доходов  в  бюджет муниципального образования "поселок Глушково" Глушковского района Курской области на 2020 год</t>
  </si>
  <si>
    <t>Ведомственная структура расходов бюджета поселка Глушково  Глушковского района Курской области на 2020 год</t>
  </si>
  <si>
    <t>Распределение бюджетных ассигнований по целевым статьям (муниципальных программам поселка Глушково Глушковского района Курской области и непрограммным направлениям деятельности), группам видов расходов на  2020 год</t>
  </si>
  <si>
    <t>20 0 02</t>
  </si>
  <si>
    <t>1676,573</t>
  </si>
  <si>
    <t>Муниципальная программа поселка Глушково Глушковского района Курской области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</si>
  <si>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>Подпрограмма«Обеспечение качественными услугами ЖКХ населения поселка Глушково Глушковского района Курской области муниципальной программы"Обеспечение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</si>
  <si>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 xml:space="preserve">Муниципальная программа поселка Глушково Глушковского района Курской области "Программа комплексного развития систем коммунальной инфраструктуры муниципального образования «поселок Глушково» Глушковского района Курской области на 2019-2022 годы"
комплексного развития социальной инфраструктуры муниципального образования «поселок Глушково» Глушковского района
</t>
  </si>
  <si>
    <t>Подпрограмма «Обеспечение качественными услугами ЖКХ населения поселка Глушково Глушковского района муниципальной  программы "Обеспечение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годы"</t>
  </si>
  <si>
    <t>Муниципальная программа муниципального образования "поселок Глушково" Глушковского района Курской области «Формирование современной городской среды в поселке Глушково Глушковского района Курской области на 2018-2024 годы»</t>
  </si>
  <si>
    <t>20,0</t>
  </si>
  <si>
    <t>Распределение расходов бюджета муниципального образования "поселок Глушково" на 2020 год по разделам и подразделам, целевым статьям и видам расходов классификации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(тыс. руб.)</t>
  </si>
  <si>
    <t>Подпрограмма "Создание условий для обеспечения доступным и комфортным жильем граждан в поселке Глушково Глушковского района Курской области"  муниципальной программы «Обеспечение доступным и комфортным жильем, коммунальными услугами граждан в муниципальном образовании "поселок Глушково" Глушковского района Курской области на 2020-2025 годы»</t>
  </si>
  <si>
    <t>Муниципальная программа «Формирование современной городской среды в поселке Глушково Глушковского района Курской области  на 2018-2024 годы»</t>
  </si>
  <si>
    <t>Другие вопросы в области охраны окружающей среды</t>
  </si>
  <si>
    <t>Охрана окружающей среды</t>
  </si>
  <si>
    <t>"О бюджете муниципального образования</t>
  </si>
  <si>
    <t xml:space="preserve"> Глушковского района Курской области  от 24 декабря 2019г. №55</t>
  </si>
  <si>
    <t xml:space="preserve">"О бюджете муниципального образования </t>
  </si>
  <si>
    <t>Глушковского района Курской области  от 24 декабря 2019г. №55</t>
  </si>
  <si>
    <t>03 0 00</t>
  </si>
  <si>
    <t>03 1 00</t>
  </si>
  <si>
    <t>03 1 01</t>
  </si>
  <si>
    <t>S5760</t>
  </si>
  <si>
    <t xml:space="preserve">Муниципальная программа поселка Глушково Глушковского района Курской области "Комплексное развитие территории муниципального образования «поселок Глушково» Глушковского района  Курской области на 2020- 2025 годы"
комплексного развития социальной инфраструктуры муниципального образования «поселок Глушково» Глушковского района
 Курской области на 2018- 2032 годы
</t>
  </si>
  <si>
    <t>Подпрограмма "Создание и развитие инфраструктуры поселка Глушково» муниципальной программы "Комплексное развитие территории муниципального образования "поселок Глушково" Глушковского района Курской области на 2020-2025 гг."</t>
  </si>
  <si>
    <t>Мероприятия по обеспечению комплексного развития территории муниципального образования</t>
  </si>
  <si>
    <t>1200,00</t>
  </si>
  <si>
    <t>Основное мероприитие "Современный облик поселка Глушково"</t>
  </si>
  <si>
    <t>03 0 00 00000</t>
  </si>
  <si>
    <t>03 1 01 S5760</t>
  </si>
  <si>
    <t xml:space="preserve"> 2 02 20000 00 0000 150</t>
  </si>
  <si>
    <t>Субсидии бюджетам бюджетной системы Российской Федерации (межбюджетные субсидии)</t>
  </si>
  <si>
    <t xml:space="preserve"> 2 02 25497 00 0000 150</t>
  </si>
  <si>
    <t>Субсидии бюджетам на реализацию мероприятий по обеспечению жильем молодых семей</t>
  </si>
  <si>
    <t xml:space="preserve"> 2 02 25497 13 0000 150</t>
  </si>
  <si>
    <t>Субсидии бюджетам городских поселений на реализацию мероприятий по обеспечению жильем молодых семей</t>
  </si>
  <si>
    <t xml:space="preserve"> 2 02 25555 00 0000 150</t>
  </si>
  <si>
    <t>Субсидии бюджетам на реализацию программ формирования современной городской среды</t>
  </si>
  <si>
    <t xml:space="preserve"> 2 02 25555 13 0000 150</t>
  </si>
  <si>
    <t>Субсидии бюджетам городских поселений на реализацию программ формирования современной городской среды</t>
  </si>
  <si>
    <t>93,489</t>
  </si>
  <si>
    <t>18 0 00</t>
  </si>
  <si>
    <t>Основное мероприятие "Обеспечение мероприятий по проектированию и строительству очистных сооружений"</t>
  </si>
  <si>
    <t>18 0 02</t>
  </si>
  <si>
    <t xml:space="preserve">Создание условий для развития социальной и инженерной инфраструктуры муниципальных образований </t>
  </si>
  <si>
    <t xml:space="preserve">Муниципальная программа поселка Глушково Глушковского района Курской области "Программа комплексного развития социальной инфраструктуры муниципального образования «поселок Глушково» Глушковского района  Курской области на 2020-2025 годы"
</t>
  </si>
  <si>
    <t>Основное мероприятие "Осуществление мероприятий по благоустройству общественных территорий"</t>
  </si>
  <si>
    <t>17 0 02</t>
  </si>
  <si>
    <t>Реализация мероприятий по формированию современной городской среды за счет средств бюджета муниципального образования</t>
  </si>
  <si>
    <t>C5550</t>
  </si>
  <si>
    <t>900,00</t>
  </si>
  <si>
    <t>338,100</t>
  </si>
  <si>
    <t xml:space="preserve">Муниципальная программа поселка Глушково Глушковского района Курской области "Программа комплексного развития социальной инфраструктуры муниципального образования «поселок Глушково» Глушковского района  Курской области на 2020- 2025 годы
комплексного развития социальной инфраструктуры муниципального образования «поселок Глушково» Глушковского района
 Курской области на 2018- 2032 годы
</t>
  </si>
  <si>
    <t xml:space="preserve">Осуществление благоустройства общественых территорий </t>
  </si>
  <si>
    <t>17 0 02 C5550</t>
  </si>
  <si>
    <t>18 0 00 00000</t>
  </si>
  <si>
    <t>18 0 02 С1417</t>
  </si>
  <si>
    <t>Мероприятия по проектированию и строительству очистных сооружений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</si>
  <si>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</si>
  <si>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2 02 16001 13 0000 150</t>
  </si>
  <si>
    <t xml:space="preserve"> 2 02 16000 00 0000 150</t>
  </si>
  <si>
    <t xml:space="preserve"> 2 02 16001 00 0000 150</t>
  </si>
  <si>
    <t xml:space="preserve"> 2 02 25299 00 0000 150</t>
  </si>
  <si>
    <t xml:space="preserve"> 2 02 25299 13 0000 150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</si>
  <si>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</si>
  <si>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</si>
  <si>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</si>
  <si>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</si>
  <si>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</si>
  <si>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2 19 00000 13 0000 150</t>
  </si>
  <si>
    <t xml:space="preserve">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</si>
  <si>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</si>
  <si>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Основное мероприятие "Увековечение памяти погибших при защите Отечества"</t>
  </si>
  <si>
    <t>Реализация мероприятий федеральной целевой программы "Увековечение памяти погибших при защите Отечества на 2019 - 2024 годы"</t>
  </si>
  <si>
    <t>Реализация мероприятий федеральной целевой программы "Увековечение памяти погибших при защите Отечества на 2019 - 2024 годы" за счет средств муниципального образования</t>
  </si>
  <si>
    <t>17 0 03</t>
  </si>
  <si>
    <t>L2990</t>
  </si>
  <si>
    <t>L2991</t>
  </si>
  <si>
    <t>17 0 03 L2991</t>
  </si>
  <si>
    <t>17 0 03 L2990</t>
  </si>
  <si>
    <t xml:space="preserve"> 1 11 09040 00 0000 120</t>
  </si>
  <si>
    <t xml:space="preserve"> 1 11 09045 13 0000 120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</si>
  <si>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</si>
  <si>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</si>
  <si>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</si>
  <si>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</si>
  <si>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20,00</t>
  </si>
  <si>
    <t>106,0</t>
  </si>
  <si>
    <t>2618,554</t>
  </si>
  <si>
    <t>430,889</t>
  </si>
  <si>
    <t>1296,325</t>
  </si>
  <si>
    <t>2,025</t>
  </si>
  <si>
    <t>40,342</t>
  </si>
  <si>
    <t>169,337</t>
  </si>
  <si>
    <t>46,920</t>
  </si>
  <si>
    <t>299,997</t>
  </si>
  <si>
    <t>12,592</t>
  </si>
  <si>
    <t>117,941</t>
  </si>
  <si>
    <t>в редакции решения от 24 декабря 2020г. №39</t>
  </si>
  <si>
    <t>39,721</t>
  </si>
  <si>
    <t>111,961</t>
  </si>
  <si>
    <t>51,20</t>
  </si>
  <si>
    <t>119,021</t>
  </si>
  <si>
    <t>37,500</t>
  </si>
  <si>
    <t>1052,247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</si>
</sst>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0000000"/>
  </numFmts>
  <fonts count="6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Helv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4"/>
      <color indexed="8"/>
      <name val="Calibri"/>
      <family val="2"/>
    </font>
    <font>
      <sz val="14"/>
      <name val="Helv"/>
      <family val="0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Arial Cyr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Helv"/>
      <family val="0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4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29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7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8" fillId="0" borderId="0" xfId="56" applyFont="1" applyFill="1" applyAlignment="1">
      <alignment vertical="top"/>
      <protection/>
    </xf>
    <xf numFmtId="49" fontId="26" fillId="0" borderId="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87" fontId="33" fillId="24" borderId="10" xfId="0" applyNumberFormat="1" applyFont="1" applyFill="1" applyBorder="1" applyAlignment="1">
      <alignment horizontal="right"/>
    </xf>
    <xf numFmtId="0" fontId="34" fillId="24" borderId="10" xfId="0" applyFont="1" applyFill="1" applyBorder="1" applyAlignment="1">
      <alignment horizontal="center" wrapText="1"/>
    </xf>
    <xf numFmtId="0" fontId="33" fillId="24" borderId="10" xfId="0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0" fontId="32" fillId="24" borderId="10" xfId="0" applyNumberFormat="1" applyFont="1" applyFill="1" applyBorder="1" applyAlignment="1">
      <alignment horizontal="left" vertical="top" wrapText="1"/>
    </xf>
    <xf numFmtId="49" fontId="32" fillId="24" borderId="10" xfId="0" applyNumberFormat="1" applyFont="1" applyFill="1" applyBorder="1" applyAlignment="1">
      <alignment horizontal="center" vertical="center"/>
    </xf>
    <xf numFmtId="0" fontId="33" fillId="24" borderId="10" xfId="0" applyNumberFormat="1" applyFont="1" applyFill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center"/>
    </xf>
    <xf numFmtId="187" fontId="32" fillId="24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horizontal="left" vertical="center" wrapText="1"/>
    </xf>
    <xf numFmtId="4" fontId="33" fillId="24" borderId="10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4" fontId="35" fillId="0" borderId="10" xfId="0" applyNumberFormat="1" applyFont="1" applyBorder="1" applyAlignment="1">
      <alignment/>
    </xf>
    <xf numFmtId="186" fontId="17" fillId="0" borderId="10" xfId="0" applyNumberFormat="1" applyFont="1" applyBorder="1" applyAlignment="1">
      <alignment/>
    </xf>
    <xf numFmtId="0" fontId="36" fillId="24" borderId="10" xfId="0" applyFont="1" applyFill="1" applyBorder="1" applyAlignment="1">
      <alignment horizontal="left" vertical="center" wrapText="1"/>
    </xf>
    <xf numFmtId="186" fontId="32" fillId="24" borderId="10" xfId="0" applyNumberFormat="1" applyFont="1" applyFill="1" applyBorder="1" applyAlignment="1">
      <alignment horizontal="right"/>
    </xf>
    <xf numFmtId="186" fontId="33" fillId="24" borderId="10" xfId="0" applyNumberFormat="1" applyFont="1" applyFill="1" applyBorder="1" applyAlignment="1">
      <alignment horizontal="right"/>
    </xf>
    <xf numFmtId="0" fontId="34" fillId="24" borderId="10" xfId="0" applyNumberFormat="1" applyFont="1" applyFill="1" applyBorder="1" applyAlignment="1">
      <alignment horizontal="left" vertical="top" wrapText="1"/>
    </xf>
    <xf numFmtId="0" fontId="32" fillId="0" borderId="10" xfId="0" applyFont="1" applyBorder="1" applyAlignment="1">
      <alignment vertical="top" wrapText="1"/>
    </xf>
    <xf numFmtId="4" fontId="32" fillId="24" borderId="10" xfId="0" applyNumberFormat="1" applyFont="1" applyFill="1" applyBorder="1" applyAlignment="1">
      <alignment horizontal="right"/>
    </xf>
    <xf numFmtId="0" fontId="32" fillId="0" borderId="10" xfId="0" applyFont="1" applyBorder="1" applyAlignment="1">
      <alignment/>
    </xf>
    <xf numFmtId="4" fontId="33" fillId="24" borderId="10" xfId="0" applyNumberFormat="1" applyFont="1" applyFill="1" applyBorder="1" applyAlignment="1">
      <alignment horizontal="right" vertical="center"/>
    </xf>
    <xf numFmtId="187" fontId="33" fillId="24" borderId="10" xfId="0" applyNumberFormat="1" applyFont="1" applyFill="1" applyBorder="1" applyAlignment="1">
      <alignment horizontal="right" vertical="center"/>
    </xf>
    <xf numFmtId="187" fontId="32" fillId="0" borderId="1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2" fillId="24" borderId="10" xfId="0" applyFont="1" applyFill="1" applyBorder="1" applyAlignment="1">
      <alignment horizont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2" fillId="24" borderId="0" xfId="0" applyFont="1" applyFill="1" applyBorder="1" applyAlignment="1">
      <alignment horizontal="center"/>
    </xf>
    <xf numFmtId="0" fontId="32" fillId="24" borderId="0" xfId="0" applyFont="1" applyFill="1" applyAlignment="1">
      <alignment/>
    </xf>
    <xf numFmtId="0" fontId="32" fillId="24" borderId="0" xfId="0" applyFont="1" applyFill="1" applyAlignment="1">
      <alignment horizontal="left"/>
    </xf>
    <xf numFmtId="0" fontId="29" fillId="0" borderId="0" xfId="58">
      <alignment/>
      <protection/>
    </xf>
    <xf numFmtId="0" fontId="32" fillId="0" borderId="0" xfId="0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0" fillId="0" borderId="0" xfId="0" applyFill="1" applyAlignment="1">
      <alignment/>
    </xf>
    <xf numFmtId="49" fontId="20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Fill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right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left" vertical="center" wrapText="1"/>
    </xf>
    <xf numFmtId="49" fontId="20" fillId="25" borderId="12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center" wrapText="1"/>
    </xf>
    <xf numFmtId="0" fontId="21" fillId="25" borderId="13" xfId="0" applyFont="1" applyFill="1" applyBorder="1" applyAlignment="1">
      <alignment horizontal="left" vertical="center" wrapText="1"/>
    </xf>
    <xf numFmtId="181" fontId="20" fillId="25" borderId="10" xfId="0" applyNumberFormat="1" applyFont="1" applyFill="1" applyBorder="1" applyAlignment="1">
      <alignment horizontal="right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49" fontId="20" fillId="25" borderId="14" xfId="0" applyNumberFormat="1" applyFont="1" applyFill="1" applyBorder="1" applyAlignment="1">
      <alignment horizontal="left" vertical="center" wrapText="1"/>
    </xf>
    <xf numFmtId="49" fontId="20" fillId="25" borderId="15" xfId="0" applyNumberFormat="1" applyFont="1" applyFill="1" applyBorder="1" applyAlignment="1">
      <alignment horizontal="right" vertical="center" wrapText="1"/>
    </xf>
    <xf numFmtId="181" fontId="21" fillId="25" borderId="10" xfId="0" applyNumberFormat="1" applyFont="1" applyFill="1" applyBorder="1" applyAlignment="1">
      <alignment horizontal="right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21" fillId="25" borderId="11" xfId="0" applyNumberFormat="1" applyFont="1" applyFill="1" applyBorder="1" applyAlignment="1">
      <alignment horizontal="left" vertical="center" wrapText="1"/>
    </xf>
    <xf numFmtId="49" fontId="21" fillId="25" borderId="12" xfId="0" applyNumberFormat="1" applyFont="1" applyFill="1" applyBorder="1" applyAlignment="1">
      <alignment horizontal="righ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2" fontId="20" fillId="24" borderId="16" xfId="65" applyNumberFormat="1" applyFont="1" applyFill="1" applyBorder="1" applyAlignment="1">
      <alignment horizontal="left" vertical="center" wrapText="1"/>
      <protection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right" vertical="center" wrapText="1"/>
    </xf>
    <xf numFmtId="49" fontId="20" fillId="24" borderId="17" xfId="0" applyNumberFormat="1" applyFont="1" applyFill="1" applyBorder="1" applyAlignment="1">
      <alignment vertical="center" wrapText="1"/>
    </xf>
    <xf numFmtId="0" fontId="20" fillId="24" borderId="18" xfId="0" applyFont="1" applyFill="1" applyBorder="1" applyAlignment="1">
      <alignment horizontal="right" vertical="center" wrapText="1"/>
    </xf>
    <xf numFmtId="0" fontId="22" fillId="0" borderId="0" xfId="57" applyFont="1" applyFill="1" applyAlignment="1">
      <alignment vertical="center" wrapText="1"/>
      <protection/>
    </xf>
    <xf numFmtId="49" fontId="20" fillId="24" borderId="0" xfId="0" applyNumberFormat="1" applyFont="1" applyFill="1" applyBorder="1" applyAlignment="1">
      <alignment horizontal="center" vertical="center" wrapText="1"/>
    </xf>
    <xf numFmtId="49" fontId="20" fillId="24" borderId="19" xfId="0" applyNumberFormat="1" applyFont="1" applyFill="1" applyBorder="1" applyAlignment="1">
      <alignment horizontal="center" vertical="center" wrapText="1"/>
    </xf>
    <xf numFmtId="49" fontId="20" fillId="24" borderId="20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49" fontId="20" fillId="24" borderId="10" xfId="65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right" vertical="center" wrapText="1"/>
    </xf>
    <xf numFmtId="49" fontId="21" fillId="24" borderId="0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right" vertical="center" wrapText="1"/>
    </xf>
    <xf numFmtId="49" fontId="21" fillId="25" borderId="0" xfId="0" applyNumberFormat="1" applyFont="1" applyFill="1" applyBorder="1" applyAlignment="1">
      <alignment horizontal="center" vertical="center" wrapText="1"/>
    </xf>
    <xf numFmtId="49" fontId="21" fillId="25" borderId="19" xfId="0" applyNumberFormat="1" applyFont="1" applyFill="1" applyBorder="1" applyAlignment="1">
      <alignment horizontal="center" vertical="center" wrapText="1"/>
    </xf>
    <xf numFmtId="49" fontId="21" fillId="25" borderId="20" xfId="0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49" fontId="21" fillId="24" borderId="10" xfId="65" applyNumberFormat="1" applyFont="1" applyFill="1" applyBorder="1" applyAlignment="1">
      <alignment horizontal="center" vertical="center" wrapText="1"/>
      <protection/>
    </xf>
    <xf numFmtId="49" fontId="24" fillId="25" borderId="10" xfId="0" applyNumberFormat="1" applyFont="1" applyFill="1" applyBorder="1" applyAlignment="1">
      <alignment horizontal="righ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49" fontId="24" fillId="24" borderId="0" xfId="57" applyNumberFormat="1" applyFont="1" applyFill="1" applyAlignment="1">
      <alignment horizontal="center" vertical="center" wrapText="1"/>
      <protection/>
    </xf>
    <xf numFmtId="0" fontId="42" fillId="0" borderId="0" xfId="65" applyFont="1" applyAlignment="1">
      <alignment vertical="center" wrapText="1"/>
      <protection/>
    </xf>
    <xf numFmtId="0" fontId="42" fillId="0" borderId="0" xfId="65" applyFont="1" applyFill="1" applyAlignment="1">
      <alignment vertical="center" wrapText="1"/>
      <protection/>
    </xf>
    <xf numFmtId="181" fontId="20" fillId="24" borderId="10" xfId="0" applyNumberFormat="1" applyFont="1" applyFill="1" applyBorder="1" applyAlignment="1">
      <alignment horizontal="right" vertical="center" wrapText="1"/>
    </xf>
    <xf numFmtId="49" fontId="20" fillId="24" borderId="0" xfId="65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vertical="center" wrapText="1"/>
    </xf>
    <xf numFmtId="181" fontId="21" fillId="24" borderId="10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vertical="center" wrapText="1"/>
    </xf>
    <xf numFmtId="0" fontId="21" fillId="24" borderId="18" xfId="0" applyFont="1" applyFill="1" applyBorder="1" applyAlignment="1">
      <alignment horizontal="right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49" fontId="20" fillId="24" borderId="11" xfId="0" applyNumberFormat="1" applyFont="1" applyFill="1" applyBorder="1" applyAlignment="1">
      <alignment vertical="center" wrapText="1"/>
    </xf>
    <xf numFmtId="49" fontId="20" fillId="24" borderId="12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horizontal="right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4" borderId="22" xfId="55" applyNumberFormat="1" applyFont="1" applyFill="1" applyBorder="1" applyAlignment="1">
      <alignment horizontal="center" vertical="center" wrapText="1"/>
      <protection/>
    </xf>
    <xf numFmtId="49" fontId="20" fillId="24" borderId="23" xfId="55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186" fontId="20" fillId="25" borderId="10" xfId="0" applyNumberFormat="1" applyFont="1" applyFill="1" applyBorder="1" applyAlignment="1">
      <alignment horizontal="right" vertical="center" wrapText="1"/>
    </xf>
    <xf numFmtId="49" fontId="20" fillId="24" borderId="13" xfId="55" applyNumberFormat="1" applyFont="1" applyFill="1" applyBorder="1" applyAlignment="1">
      <alignment horizontal="center" vertical="center" wrapText="1"/>
      <protection/>
    </xf>
    <xf numFmtId="49" fontId="20" fillId="24" borderId="21" xfId="55" applyNumberFormat="1" applyFont="1" applyFill="1" applyBorder="1" applyAlignment="1">
      <alignment horizontal="center" vertical="center" wrapText="1"/>
      <protection/>
    </xf>
    <xf numFmtId="0" fontId="20" fillId="24" borderId="10" xfId="43" applyFont="1" applyFill="1" applyBorder="1" applyAlignment="1" applyProtection="1">
      <alignment horizontal="left" wrapText="1"/>
      <protection/>
    </xf>
    <xf numFmtId="49" fontId="24" fillId="24" borderId="10" xfId="65" applyNumberFormat="1" applyFont="1" applyFill="1" applyBorder="1" applyAlignment="1">
      <alignment horizontal="center" vertical="center" wrapText="1"/>
      <protection/>
    </xf>
    <xf numFmtId="49" fontId="21" fillId="25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vertical="center" wrapText="1"/>
    </xf>
    <xf numFmtId="49" fontId="21" fillId="24" borderId="15" xfId="0" applyNumberFormat="1" applyFont="1" applyFill="1" applyBorder="1" applyAlignment="1">
      <alignment horizontal="right" vertical="center" wrapText="1"/>
    </xf>
    <xf numFmtId="0" fontId="21" fillId="25" borderId="13" xfId="0" applyNumberFormat="1" applyFont="1" applyFill="1" applyBorder="1" applyAlignment="1">
      <alignment horizontal="left" vertical="center" wrapText="1"/>
    </xf>
    <xf numFmtId="49" fontId="20" fillId="24" borderId="16" xfId="65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left" vertical="center" wrapText="1"/>
    </xf>
    <xf numFmtId="186" fontId="21" fillId="25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right" vertical="center" wrapText="1"/>
    </xf>
    <xf numFmtId="49" fontId="21" fillId="24" borderId="11" xfId="0" applyNumberFormat="1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right" vertical="center" wrapText="1"/>
    </xf>
    <xf numFmtId="49" fontId="20" fillId="24" borderId="11" xfId="65" applyNumberFormat="1" applyFont="1" applyFill="1" applyBorder="1" applyAlignment="1">
      <alignment horizontal="right" vertical="center" wrapText="1"/>
      <protection/>
    </xf>
    <xf numFmtId="49" fontId="20" fillId="24" borderId="11" xfId="65" applyNumberFormat="1" applyFont="1" applyFill="1" applyBorder="1" applyAlignment="1">
      <alignment horizontal="center" vertical="center" wrapText="1"/>
      <protection/>
    </xf>
    <xf numFmtId="49" fontId="20" fillId="24" borderId="14" xfId="0" applyNumberFormat="1" applyFont="1" applyFill="1" applyBorder="1" applyAlignment="1">
      <alignment vertical="center" wrapText="1"/>
    </xf>
    <xf numFmtId="49" fontId="20" fillId="24" borderId="15" xfId="0" applyNumberFormat="1" applyFont="1" applyFill="1" applyBorder="1" applyAlignment="1">
      <alignment horizontal="right" vertical="center" wrapText="1"/>
    </xf>
    <xf numFmtId="49" fontId="20" fillId="24" borderId="12" xfId="65" applyNumberFormat="1" applyFont="1" applyFill="1" applyBorder="1" applyAlignment="1">
      <alignment horizontal="center" vertical="center" wrapText="1"/>
      <protection/>
    </xf>
    <xf numFmtId="181" fontId="20" fillId="24" borderId="10" xfId="65" applyNumberFormat="1" applyFont="1" applyFill="1" applyBorder="1" applyAlignment="1">
      <alignment horizontal="right" vertical="center" wrapText="1"/>
      <protection/>
    </xf>
    <xf numFmtId="49" fontId="21" fillId="24" borderId="12" xfId="65" applyNumberFormat="1" applyFont="1" applyFill="1" applyBorder="1" applyAlignment="1">
      <alignment horizontal="center" vertical="center" wrapText="1"/>
      <protection/>
    </xf>
    <xf numFmtId="2" fontId="20" fillId="24" borderId="12" xfId="65" applyNumberFormat="1" applyFont="1" applyFill="1" applyBorder="1" applyAlignment="1">
      <alignment horizontal="left" vertical="center" wrapText="1"/>
      <protection/>
    </xf>
    <xf numFmtId="2" fontId="43" fillId="24" borderId="12" xfId="65" applyNumberFormat="1" applyFont="1" applyFill="1" applyBorder="1" applyAlignment="1">
      <alignment horizontal="left" vertical="center" wrapText="1"/>
      <protection/>
    </xf>
    <xf numFmtId="186" fontId="20" fillId="24" borderId="11" xfId="65" applyNumberFormat="1" applyFont="1" applyFill="1" applyBorder="1" applyAlignment="1">
      <alignment horizontal="right" vertical="center" wrapText="1"/>
      <protection/>
    </xf>
    <xf numFmtId="186" fontId="20" fillId="24" borderId="10" xfId="65" applyNumberFormat="1" applyFont="1" applyFill="1" applyBorder="1" applyAlignment="1">
      <alignment horizontal="right" vertical="center" wrapText="1"/>
      <protection/>
    </xf>
    <xf numFmtId="49" fontId="21" fillId="25" borderId="11" xfId="0" applyNumberFormat="1" applyFont="1" applyFill="1" applyBorder="1" applyAlignment="1">
      <alignment horizontal="center" vertical="center" wrapText="1"/>
    </xf>
    <xf numFmtId="49" fontId="21" fillId="25" borderId="12" xfId="0" applyNumberFormat="1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left" vertical="center" wrapText="1"/>
    </xf>
    <xf numFmtId="49" fontId="22" fillId="24" borderId="10" xfId="57" applyNumberFormat="1" applyFont="1" applyFill="1" applyBorder="1" applyAlignment="1">
      <alignment horizontal="center" vertical="center" wrapText="1"/>
      <protection/>
    </xf>
    <xf numFmtId="0" fontId="24" fillId="25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 horizontal="justify"/>
    </xf>
    <xf numFmtId="0" fontId="20" fillId="25" borderId="10" xfId="0" applyFont="1" applyFill="1" applyBorder="1" applyAlignment="1">
      <alignment vertical="center" wrapText="1"/>
    </xf>
    <xf numFmtId="49" fontId="20" fillId="24" borderId="11" xfId="57" applyNumberFormat="1" applyFont="1" applyFill="1" applyBorder="1" applyAlignment="1">
      <alignment horizontal="right" vertical="center" wrapText="1"/>
      <protection/>
    </xf>
    <xf numFmtId="49" fontId="20" fillId="25" borderId="11" xfId="0" applyNumberFormat="1" applyFont="1" applyFill="1" applyBorder="1" applyAlignment="1">
      <alignment horizontal="center" vertical="center" wrapText="1"/>
    </xf>
    <xf numFmtId="49" fontId="20" fillId="25" borderId="11" xfId="0" applyNumberFormat="1" applyFont="1" applyFill="1" applyBorder="1" applyAlignment="1">
      <alignment horizontal="left" vertical="center" wrapText="1"/>
    </xf>
    <xf numFmtId="49" fontId="22" fillId="24" borderId="11" xfId="57" applyNumberFormat="1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wrapText="1"/>
    </xf>
    <xf numFmtId="0" fontId="20" fillId="25" borderId="10" xfId="0" applyFont="1" applyFill="1" applyBorder="1" applyAlignment="1">
      <alignment horizontal="left" vertical="center" wrapText="1"/>
    </xf>
    <xf numFmtId="49" fontId="22" fillId="24" borderId="11" xfId="57" applyNumberFormat="1" applyFont="1" applyFill="1" applyBorder="1" applyAlignment="1">
      <alignment horizontal="right" vertical="center" wrapText="1"/>
      <protection/>
    </xf>
    <xf numFmtId="49" fontId="22" fillId="24" borderId="17" xfId="0" applyNumberFormat="1" applyFont="1" applyFill="1" applyBorder="1" applyAlignment="1">
      <alignment vertical="center" wrapText="1"/>
    </xf>
    <xf numFmtId="49" fontId="22" fillId="24" borderId="18" xfId="0" applyNumberFormat="1" applyFont="1" applyFill="1" applyBorder="1" applyAlignment="1">
      <alignment horizontal="right" vertical="center" wrapText="1"/>
    </xf>
    <xf numFmtId="49" fontId="22" fillId="24" borderId="12" xfId="65" applyNumberFormat="1" applyFont="1" applyFill="1" applyBorder="1" applyAlignment="1">
      <alignment horizontal="center" vertical="center" wrapText="1"/>
      <protection/>
    </xf>
    <xf numFmtId="49" fontId="22" fillId="24" borderId="10" xfId="65" applyNumberFormat="1" applyFont="1" applyFill="1" applyBorder="1" applyAlignment="1">
      <alignment horizontal="center" vertical="center" wrapText="1"/>
      <protection/>
    </xf>
    <xf numFmtId="49" fontId="22" fillId="24" borderId="11" xfId="65" applyNumberFormat="1" applyFont="1" applyFill="1" applyBorder="1" applyAlignment="1">
      <alignment horizontal="right" vertical="center" wrapText="1"/>
      <protection/>
    </xf>
    <xf numFmtId="49" fontId="22" fillId="24" borderId="11" xfId="65" applyNumberFormat="1" applyFont="1" applyFill="1" applyBorder="1" applyAlignment="1">
      <alignment horizontal="center" vertical="center" wrapText="1"/>
      <protection/>
    </xf>
    <xf numFmtId="2" fontId="22" fillId="24" borderId="12" xfId="65" applyNumberFormat="1" applyFont="1" applyFill="1" applyBorder="1" applyAlignment="1">
      <alignment horizontal="left" vertical="center" wrapText="1"/>
      <protection/>
    </xf>
    <xf numFmtId="49" fontId="24" fillId="24" borderId="11" xfId="57" applyNumberFormat="1" applyFont="1" applyFill="1" applyBorder="1" applyAlignment="1">
      <alignment horizontal="right" vertical="center" wrapText="1"/>
      <protection/>
    </xf>
    <xf numFmtId="49" fontId="24" fillId="24" borderId="11" xfId="57" applyNumberFormat="1" applyFont="1" applyFill="1" applyBorder="1" applyAlignment="1">
      <alignment horizontal="center" vertical="center" wrapText="1"/>
      <protection/>
    </xf>
    <xf numFmtId="49" fontId="24" fillId="24" borderId="11" xfId="65" applyNumberFormat="1" applyFont="1" applyFill="1" applyBorder="1" applyAlignment="1">
      <alignment horizontal="right" vertical="center" wrapText="1"/>
      <protection/>
    </xf>
    <xf numFmtId="49" fontId="24" fillId="24" borderId="11" xfId="65" applyNumberFormat="1" applyFont="1" applyFill="1" applyBorder="1" applyAlignment="1">
      <alignment horizontal="center" vertical="center" wrapText="1"/>
      <protection/>
    </xf>
    <xf numFmtId="49" fontId="21" fillId="24" borderId="12" xfId="0" applyNumberFormat="1" applyFont="1" applyFill="1" applyBorder="1" applyAlignment="1">
      <alignment horizontal="right" vertical="center" wrapText="1"/>
    </xf>
    <xf numFmtId="49" fontId="24" fillId="24" borderId="12" xfId="65" applyNumberFormat="1" applyFont="1" applyFill="1" applyBorder="1" applyAlignment="1">
      <alignment horizontal="center" vertical="center" wrapText="1"/>
      <protection/>
    </xf>
    <xf numFmtId="2" fontId="21" fillId="24" borderId="12" xfId="65" applyNumberFormat="1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vertical="center" wrapText="1"/>
      <protection/>
    </xf>
    <xf numFmtId="0" fontId="20" fillId="24" borderId="11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right" vertical="center" wrapText="1"/>
    </xf>
    <xf numFmtId="0" fontId="20" fillId="24" borderId="20" xfId="0" applyFont="1" applyFill="1" applyBorder="1" applyAlignment="1">
      <alignment horizontal="left" vertical="center" wrapText="1"/>
    </xf>
    <xf numFmtId="49" fontId="24" fillId="24" borderId="10" xfId="57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 vertical="center" wrapText="1"/>
    </xf>
    <xf numFmtId="0" fontId="20" fillId="24" borderId="15" xfId="0" applyFont="1" applyFill="1" applyBorder="1" applyAlignment="1">
      <alignment horizontal="right" vertical="center" wrapText="1"/>
    </xf>
    <xf numFmtId="186" fontId="21" fillId="24" borderId="10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justify"/>
    </xf>
    <xf numFmtId="0" fontId="22" fillId="0" borderId="0" xfId="65" applyFont="1" applyAlignment="1">
      <alignment vertical="center" wrapText="1"/>
      <protection/>
    </xf>
    <xf numFmtId="0" fontId="22" fillId="0" borderId="0" xfId="65" applyFont="1" applyFill="1" applyAlignment="1">
      <alignment vertical="center" wrapText="1"/>
      <protection/>
    </xf>
    <xf numFmtId="187" fontId="20" fillId="25" borderId="11" xfId="0" applyNumberFormat="1" applyFont="1" applyFill="1" applyBorder="1" applyAlignment="1">
      <alignment horizontal="right" vertical="center" wrapText="1"/>
    </xf>
    <xf numFmtId="0" fontId="42" fillId="24" borderId="0" xfId="65" applyFont="1" applyFill="1" applyAlignment="1">
      <alignment vertical="center" wrapText="1"/>
      <protection/>
    </xf>
    <xf numFmtId="0" fontId="24" fillId="24" borderId="0" xfId="57" applyFont="1" applyFill="1" applyAlignment="1">
      <alignment vertical="center" wrapText="1"/>
      <protection/>
    </xf>
    <xf numFmtId="187" fontId="20" fillId="25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vertical="top" wrapText="1"/>
    </xf>
    <xf numFmtId="49" fontId="20" fillId="25" borderId="11" xfId="0" applyNumberFormat="1" applyFont="1" applyFill="1" applyBorder="1" applyAlignment="1">
      <alignment horizontal="right" vertical="center" wrapText="1"/>
    </xf>
    <xf numFmtId="0" fontId="20" fillId="24" borderId="13" xfId="0" applyFont="1" applyFill="1" applyBorder="1" applyAlignment="1">
      <alignment horizontal="left" wrapText="1"/>
    </xf>
    <xf numFmtId="186" fontId="20" fillId="25" borderId="11" xfId="0" applyNumberFormat="1" applyFont="1" applyFill="1" applyBorder="1" applyAlignment="1">
      <alignment horizontal="right" vertical="center" wrapText="1"/>
    </xf>
    <xf numFmtId="0" fontId="20" fillId="25" borderId="0" xfId="0" applyFont="1" applyFill="1" applyBorder="1" applyAlignment="1">
      <alignment horizontal="left" vertical="center" wrapText="1"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27" xfId="0" applyFont="1" applyFill="1" applyBorder="1" applyAlignment="1">
      <alignment horizontal="center" vertical="center" wrapText="1"/>
    </xf>
    <xf numFmtId="49" fontId="20" fillId="25" borderId="12" xfId="0" applyNumberFormat="1" applyFont="1" applyFill="1" applyBorder="1" applyAlignment="1">
      <alignment horizontal="center" vertical="center" wrapText="1"/>
    </xf>
    <xf numFmtId="49" fontId="20" fillId="24" borderId="10" xfId="56" applyNumberFormat="1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49" fontId="21" fillId="25" borderId="10" xfId="56" applyNumberFormat="1" applyFont="1" applyFill="1" applyBorder="1" applyAlignment="1">
      <alignment horizontal="center" vertical="center" wrapText="1"/>
      <protection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right" vertical="center" wrapText="1"/>
    </xf>
    <xf numFmtId="0" fontId="22" fillId="0" borderId="0" xfId="57" applyFont="1" applyFill="1" applyAlignment="1">
      <alignment horizontal="center" vertical="center" wrapText="1"/>
      <protection/>
    </xf>
    <xf numFmtId="49" fontId="21" fillId="25" borderId="28" xfId="0" applyNumberFormat="1" applyFont="1" applyFill="1" applyBorder="1" applyAlignment="1">
      <alignment horizontal="center" vertical="center" wrapText="1"/>
    </xf>
    <xf numFmtId="0" fontId="24" fillId="0" borderId="0" xfId="57" applyFont="1" applyFill="1" applyAlignment="1">
      <alignment horizontal="center" vertical="center" wrapText="1"/>
      <protection/>
    </xf>
    <xf numFmtId="186" fontId="21" fillId="25" borderId="29" xfId="0" applyNumberFormat="1" applyFont="1" applyFill="1" applyBorder="1" applyAlignment="1">
      <alignment horizontal="right" vertical="center" wrapText="1"/>
    </xf>
    <xf numFmtId="49" fontId="20" fillId="25" borderId="28" xfId="0" applyNumberFormat="1" applyFont="1" applyFill="1" applyBorder="1" applyAlignment="1">
      <alignment horizontal="center" vertical="center" wrapText="1"/>
    </xf>
    <xf numFmtId="49" fontId="21" fillId="25" borderId="30" xfId="0" applyNumberFormat="1" applyFont="1" applyFill="1" applyBorder="1" applyAlignment="1">
      <alignment horizontal="center" vertical="center" wrapText="1"/>
    </xf>
    <xf numFmtId="49" fontId="21" fillId="25" borderId="31" xfId="0" applyNumberFormat="1" applyFont="1" applyFill="1" applyBorder="1" applyAlignment="1">
      <alignment horizontal="center" vertical="center" wrapText="1"/>
    </xf>
    <xf numFmtId="49" fontId="20" fillId="24" borderId="32" xfId="0" applyNumberFormat="1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49" fontId="20" fillId="24" borderId="33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right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vertical="center" wrapText="1"/>
    </xf>
    <xf numFmtId="49" fontId="24" fillId="25" borderId="1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49" fontId="20" fillId="23" borderId="32" xfId="0" applyNumberFormat="1" applyFont="1" applyFill="1" applyBorder="1" applyAlignment="1">
      <alignment horizontal="center" vertical="center" wrapText="1"/>
    </xf>
    <xf numFmtId="0" fontId="20" fillId="23" borderId="33" xfId="0" applyFont="1" applyFill="1" applyBorder="1" applyAlignment="1">
      <alignment horizontal="center" vertical="center" wrapText="1"/>
    </xf>
    <xf numFmtId="49" fontId="20" fillId="23" borderId="33" xfId="0" applyNumberFormat="1" applyFont="1" applyFill="1" applyBorder="1" applyAlignment="1">
      <alignment horizontal="center" vertical="center" wrapText="1"/>
    </xf>
    <xf numFmtId="49" fontId="20" fillId="24" borderId="34" xfId="0" applyNumberFormat="1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right" vertical="center" wrapText="1"/>
    </xf>
    <xf numFmtId="0" fontId="20" fillId="24" borderId="35" xfId="0" applyFont="1" applyFill="1" applyBorder="1" applyAlignment="1">
      <alignment horizontal="center" vertical="center" wrapText="1"/>
    </xf>
    <xf numFmtId="49" fontId="20" fillId="24" borderId="36" xfId="0" applyNumberFormat="1" applyFont="1" applyFill="1" applyBorder="1" applyAlignment="1">
      <alignment horizontal="center" vertical="center" wrapText="1"/>
    </xf>
    <xf numFmtId="49" fontId="20" fillId="24" borderId="21" xfId="0" applyNumberFormat="1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right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1" fillId="25" borderId="23" xfId="0" applyNumberFormat="1" applyFont="1" applyFill="1" applyBorder="1" applyAlignment="1">
      <alignment horizontal="center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0" fontId="21" fillId="25" borderId="18" xfId="0" applyFont="1" applyFill="1" applyBorder="1" applyAlignment="1">
      <alignment horizontal="right" vertical="center" wrapText="1"/>
    </xf>
    <xf numFmtId="0" fontId="21" fillId="25" borderId="37" xfId="0" applyFont="1" applyFill="1" applyBorder="1" applyAlignment="1">
      <alignment horizontal="center" vertical="center" wrapText="1"/>
    </xf>
    <xf numFmtId="49" fontId="21" fillId="25" borderId="32" xfId="0" applyNumberFormat="1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vertical="center" wrapText="1"/>
    </xf>
    <xf numFmtId="181" fontId="20" fillId="24" borderId="10" xfId="57" applyNumberFormat="1" applyFont="1" applyFill="1" applyBorder="1" applyAlignment="1">
      <alignment horizontal="right" vertical="center" wrapText="1"/>
      <protection/>
    </xf>
    <xf numFmtId="0" fontId="20" fillId="24" borderId="0" xfId="0" applyFont="1" applyFill="1" applyAlignment="1">
      <alignment wrapText="1"/>
    </xf>
    <xf numFmtId="49" fontId="20" fillId="24" borderId="16" xfId="0" applyNumberFormat="1" applyFont="1" applyFill="1" applyBorder="1" applyAlignment="1">
      <alignment horizontal="right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left" vertical="center" wrapText="1"/>
    </xf>
    <xf numFmtId="49" fontId="20" fillId="24" borderId="17" xfId="0" applyNumberFormat="1" applyFont="1" applyFill="1" applyBorder="1" applyAlignment="1">
      <alignment horizontal="right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20" fillId="24" borderId="18" xfId="0" applyNumberFormat="1" applyFont="1" applyFill="1" applyBorder="1" applyAlignment="1">
      <alignment horizontal="center" vertical="center" wrapText="1"/>
    </xf>
    <xf numFmtId="49" fontId="20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vertical="center" wrapText="1"/>
    </xf>
    <xf numFmtId="49" fontId="21" fillId="24" borderId="11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center" vertical="center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0" fillId="25" borderId="20" xfId="0" applyFont="1" applyFill="1" applyBorder="1" applyAlignment="1">
      <alignment horizontal="left" vertical="center" wrapText="1"/>
    </xf>
    <xf numFmtId="49" fontId="21" fillId="25" borderId="0" xfId="0" applyNumberFormat="1" applyFont="1" applyFill="1" applyBorder="1" applyAlignment="1">
      <alignment horizontal="right" vertical="center" wrapText="1"/>
    </xf>
    <xf numFmtId="49" fontId="21" fillId="25" borderId="21" xfId="0" applyNumberFormat="1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left" vertical="center" wrapText="1"/>
    </xf>
    <xf numFmtId="49" fontId="21" fillId="25" borderId="15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0" fontId="21" fillId="25" borderId="12" xfId="0" applyFont="1" applyFill="1" applyBorder="1" applyAlignment="1">
      <alignment horizontal="left" vertical="center" wrapText="1"/>
    </xf>
    <xf numFmtId="49" fontId="20" fillId="24" borderId="18" xfId="0" applyNumberFormat="1" applyFont="1" applyFill="1" applyBorder="1" applyAlignment="1">
      <alignment horizontal="right" vertical="center" wrapText="1"/>
    </xf>
    <xf numFmtId="49" fontId="21" fillId="24" borderId="11" xfId="0" applyNumberFormat="1" applyFont="1" applyFill="1" applyBorder="1" applyAlignment="1">
      <alignment horizontal="left" vertical="center" wrapText="1"/>
    </xf>
    <xf numFmtId="49" fontId="21" fillId="24" borderId="11" xfId="6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3" fillId="0" borderId="0" xfId="57" applyFont="1" applyFill="1">
      <alignment/>
      <protection/>
    </xf>
    <xf numFmtId="0" fontId="25" fillId="0" borderId="0" xfId="0" applyFont="1" applyAlignment="1">
      <alignment horizontal="center" vertical="center"/>
    </xf>
    <xf numFmtId="0" fontId="21" fillId="25" borderId="15" xfId="0" applyFont="1" applyFill="1" applyBorder="1" applyAlignment="1">
      <alignment horizontal="right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vertical="center" wrapText="1"/>
    </xf>
    <xf numFmtId="0" fontId="20" fillId="0" borderId="38" xfId="0" applyFont="1" applyFill="1" applyBorder="1" applyAlignment="1">
      <alignment horizontal="left" vertical="center" wrapText="1"/>
    </xf>
    <xf numFmtId="181" fontId="20" fillId="24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Fill="1" applyAlignment="1">
      <alignment vertical="center" wrapText="1"/>
    </xf>
    <xf numFmtId="181" fontId="21" fillId="24" borderId="10" xfId="0" applyNumberFormat="1" applyFont="1" applyFill="1" applyBorder="1" applyAlignment="1">
      <alignment horizontal="center" vertical="center" wrapText="1"/>
    </xf>
    <xf numFmtId="49" fontId="21" fillId="24" borderId="0" xfId="57" applyNumberFormat="1" applyFont="1" applyFill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25" borderId="39" xfId="0" applyFont="1" applyFill="1" applyBorder="1" applyAlignment="1">
      <alignment vertical="center" wrapText="1"/>
    </xf>
    <xf numFmtId="187" fontId="21" fillId="25" borderId="10" xfId="0" applyNumberFormat="1" applyFont="1" applyFill="1" applyBorder="1" applyAlignment="1">
      <alignment horizontal="right" vertical="center" wrapText="1"/>
    </xf>
    <xf numFmtId="187" fontId="20" fillId="24" borderId="10" xfId="0" applyNumberFormat="1" applyFont="1" applyFill="1" applyBorder="1" applyAlignment="1">
      <alignment horizontal="right" vertical="center" wrapText="1"/>
    </xf>
    <xf numFmtId="49" fontId="20" fillId="24" borderId="10" xfId="57" applyNumberFormat="1" applyFont="1" applyFill="1" applyBorder="1" applyAlignment="1">
      <alignment horizontal="center" vertical="center" wrapText="1"/>
      <protection/>
    </xf>
    <xf numFmtId="49" fontId="21" fillId="24" borderId="10" xfId="57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vertical="top" wrapText="1"/>
    </xf>
    <xf numFmtId="0" fontId="24" fillId="26" borderId="10" xfId="0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0" xfId="65" applyNumberFormat="1" applyFont="1" applyFill="1" applyBorder="1" applyAlignment="1">
      <alignment horizontal="center" vertical="center" wrapText="1"/>
      <protection/>
    </xf>
    <xf numFmtId="49" fontId="20" fillId="23" borderId="10" xfId="0" applyNumberFormat="1" applyFont="1" applyFill="1" applyBorder="1" applyAlignment="1">
      <alignment horizontal="center" vertical="center" wrapText="1"/>
    </xf>
    <xf numFmtId="49" fontId="21" fillId="25" borderId="40" xfId="0" applyNumberFormat="1" applyFont="1" applyFill="1" applyBorder="1" applyAlignment="1">
      <alignment horizontal="center" vertical="center" wrapText="1"/>
    </xf>
    <xf numFmtId="49" fontId="22" fillId="26" borderId="11" xfId="57" applyNumberFormat="1" applyFont="1" applyFill="1" applyBorder="1" applyAlignment="1">
      <alignment horizontal="center" vertical="center" wrapText="1"/>
      <protection/>
    </xf>
    <xf numFmtId="49" fontId="22" fillId="26" borderId="12" xfId="65" applyNumberFormat="1" applyFont="1" applyFill="1" applyBorder="1" applyAlignment="1">
      <alignment horizontal="center" vertical="center" wrapText="1"/>
      <protection/>
    </xf>
    <xf numFmtId="49" fontId="22" fillId="26" borderId="10" xfId="65" applyNumberFormat="1" applyFont="1" applyFill="1" applyBorder="1" applyAlignment="1">
      <alignment horizontal="center" vertical="center" wrapText="1"/>
      <protection/>
    </xf>
    <xf numFmtId="49" fontId="20" fillId="26" borderId="10" xfId="65" applyNumberFormat="1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>
      <alignment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vertical="center" wrapText="1"/>
    </xf>
    <xf numFmtId="49" fontId="20" fillId="26" borderId="12" xfId="0" applyNumberFormat="1" applyFont="1" applyFill="1" applyBorder="1" applyAlignment="1">
      <alignment horizontal="right" vertical="center" wrapText="1"/>
    </xf>
    <xf numFmtId="49" fontId="22" fillId="26" borderId="11" xfId="65" applyNumberFormat="1" applyFont="1" applyFill="1" applyBorder="1" applyAlignment="1">
      <alignment horizontal="center" vertical="center" wrapText="1"/>
      <protection/>
    </xf>
    <xf numFmtId="2" fontId="20" fillId="26" borderId="12" xfId="65" applyNumberFormat="1" applyFont="1" applyFill="1" applyBorder="1" applyAlignment="1">
      <alignment horizontal="left" vertical="center" wrapText="1"/>
      <protection/>
    </xf>
    <xf numFmtId="49" fontId="21" fillId="26" borderId="10" xfId="0" applyNumberFormat="1" applyFont="1" applyFill="1" applyBorder="1" applyAlignment="1">
      <alignment horizontal="center" vertical="center" wrapText="1"/>
    </xf>
    <xf numFmtId="187" fontId="20" fillId="24" borderId="11" xfId="65" applyNumberFormat="1" applyFont="1" applyFill="1" applyBorder="1" applyAlignment="1">
      <alignment horizontal="right" vertical="center" wrapText="1"/>
      <protection/>
    </xf>
    <xf numFmtId="187" fontId="20" fillId="24" borderId="10" xfId="65" applyNumberFormat="1" applyFont="1" applyFill="1" applyBorder="1" applyAlignment="1">
      <alignment horizontal="right" vertical="center" wrapText="1"/>
      <protection/>
    </xf>
    <xf numFmtId="187" fontId="21" fillId="24" borderId="10" xfId="65" applyNumberFormat="1" applyFont="1" applyFill="1" applyBorder="1" applyAlignment="1">
      <alignment horizontal="right" vertical="center" wrapText="1"/>
      <protection/>
    </xf>
    <xf numFmtId="186" fontId="21" fillId="24" borderId="10" xfId="65" applyNumberFormat="1" applyFont="1" applyFill="1" applyBorder="1" applyAlignment="1">
      <alignment horizontal="right" vertical="center" wrapText="1"/>
      <protection/>
    </xf>
    <xf numFmtId="181" fontId="40" fillId="24" borderId="41" xfId="0" applyNumberFormat="1" applyFont="1" applyFill="1" applyBorder="1" applyAlignment="1">
      <alignment vertical="center"/>
    </xf>
    <xf numFmtId="0" fontId="40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vertical="center" wrapText="1"/>
    </xf>
    <xf numFmtId="0" fontId="45" fillId="24" borderId="0" xfId="0" applyFont="1" applyFill="1" applyBorder="1" applyAlignment="1">
      <alignment horizontal="right" vertical="center"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31" fillId="24" borderId="10" xfId="0" applyFont="1" applyFill="1" applyBorder="1" applyAlignment="1">
      <alignment/>
    </xf>
    <xf numFmtId="0" fontId="46" fillId="24" borderId="10" xfId="0" applyFont="1" applyFill="1" applyBorder="1" applyAlignment="1">
      <alignment/>
    </xf>
    <xf numFmtId="0" fontId="46" fillId="24" borderId="10" xfId="0" applyFont="1" applyFill="1" applyBorder="1" applyAlignment="1">
      <alignment horizontal="left" vertical="center" wrapText="1"/>
    </xf>
    <xf numFmtId="0" fontId="23" fillId="24" borderId="0" xfId="57" applyFont="1" applyFill="1" applyBorder="1" applyAlignment="1">
      <alignment vertical="center" wrapText="1"/>
      <protection/>
    </xf>
    <xf numFmtId="49" fontId="31" fillId="24" borderId="10" xfId="0" applyNumberFormat="1" applyFont="1" applyFill="1" applyBorder="1" applyAlignment="1">
      <alignment horizontal="right" vertical="center" wrapText="1"/>
    </xf>
    <xf numFmtId="49" fontId="31" fillId="24" borderId="42" xfId="0" applyNumberFormat="1" applyFont="1" applyFill="1" applyBorder="1" applyAlignment="1">
      <alignment horizontal="center" vertical="center" wrapText="1"/>
    </xf>
    <xf numFmtId="49" fontId="31" fillId="25" borderId="30" xfId="0" applyNumberFormat="1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right" vertical="center" wrapText="1"/>
    </xf>
    <xf numFmtId="0" fontId="31" fillId="24" borderId="10" xfId="0" applyFont="1" applyFill="1" applyBorder="1" applyAlignment="1">
      <alignment horizontal="left" vertical="center" wrapText="1"/>
    </xf>
    <xf numFmtId="49" fontId="31" fillId="25" borderId="14" xfId="0" applyNumberFormat="1" applyFont="1" applyFill="1" applyBorder="1" applyAlignment="1">
      <alignment horizontal="left" vertical="center" wrapText="1"/>
    </xf>
    <xf numFmtId="186" fontId="31" fillId="25" borderId="10" xfId="0" applyNumberFormat="1" applyFont="1" applyFill="1" applyBorder="1" applyAlignment="1">
      <alignment horizontal="right" vertical="center" wrapText="1"/>
    </xf>
    <xf numFmtId="49" fontId="31" fillId="24" borderId="34" xfId="0" applyNumberFormat="1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left" vertical="center" wrapText="1"/>
    </xf>
    <xf numFmtId="49" fontId="31" fillId="24" borderId="43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vertical="center" wrapText="1"/>
    </xf>
    <xf numFmtId="0" fontId="47" fillId="24" borderId="0" xfId="57" applyFont="1" applyFill="1" applyBorder="1" applyAlignment="1">
      <alignment vertical="center" wrapText="1"/>
      <protection/>
    </xf>
    <xf numFmtId="186" fontId="46" fillId="25" borderId="29" xfId="0" applyNumberFormat="1" applyFont="1" applyFill="1" applyBorder="1" applyAlignment="1">
      <alignment horizontal="right" vertical="center" wrapText="1"/>
    </xf>
    <xf numFmtId="49" fontId="46" fillId="25" borderId="39" xfId="0" applyNumberFormat="1" applyFont="1" applyFill="1" applyBorder="1" applyAlignment="1">
      <alignment horizontal="center" vertical="center" wrapText="1"/>
    </xf>
    <xf numFmtId="49" fontId="46" fillId="25" borderId="17" xfId="0" applyNumberFormat="1" applyFont="1" applyFill="1" applyBorder="1" applyAlignment="1">
      <alignment horizontal="left" vertical="center" wrapText="1"/>
    </xf>
    <xf numFmtId="0" fontId="46" fillId="25" borderId="18" xfId="0" applyFont="1" applyFill="1" applyBorder="1" applyAlignment="1">
      <alignment horizontal="right" vertical="center" wrapText="1"/>
    </xf>
    <xf numFmtId="0" fontId="46" fillId="24" borderId="29" xfId="0" applyFont="1" applyFill="1" applyBorder="1" applyAlignment="1">
      <alignment vertical="center" wrapText="1"/>
    </xf>
    <xf numFmtId="0" fontId="48" fillId="24" borderId="0" xfId="65" applyFont="1" applyFill="1" applyBorder="1" applyAlignment="1">
      <alignment vertical="center" wrapText="1"/>
      <protection/>
    </xf>
    <xf numFmtId="49" fontId="31" fillId="24" borderId="11" xfId="65" applyNumberFormat="1" applyFont="1" applyFill="1" applyBorder="1" applyAlignment="1">
      <alignment horizontal="right" vertical="center" wrapText="1"/>
      <protection/>
    </xf>
    <xf numFmtId="49" fontId="31" fillId="24" borderId="11" xfId="65" applyNumberFormat="1" applyFont="1" applyFill="1" applyBorder="1" applyAlignment="1">
      <alignment horizontal="center" vertical="center" wrapText="1"/>
      <protection/>
    </xf>
    <xf numFmtId="49" fontId="31" fillId="24" borderId="17" xfId="0" applyNumberFormat="1" applyFont="1" applyFill="1" applyBorder="1" applyAlignment="1">
      <alignment vertical="center" wrapText="1"/>
    </xf>
    <xf numFmtId="49" fontId="31" fillId="24" borderId="18" xfId="0" applyNumberFormat="1" applyFont="1" applyFill="1" applyBorder="1" applyAlignment="1">
      <alignment horizontal="right" vertical="center" wrapText="1"/>
    </xf>
    <xf numFmtId="2" fontId="31" fillId="24" borderId="10" xfId="65" applyNumberFormat="1" applyFont="1" applyFill="1" applyBorder="1" applyAlignment="1">
      <alignment horizontal="left" vertical="center" wrapText="1"/>
      <protection/>
    </xf>
    <xf numFmtId="49" fontId="46" fillId="24" borderId="11" xfId="65" applyNumberFormat="1" applyFont="1" applyFill="1" applyBorder="1" applyAlignment="1">
      <alignment horizontal="center" vertical="center" wrapText="1"/>
      <protection/>
    </xf>
    <xf numFmtId="49" fontId="46" fillId="24" borderId="17" xfId="0" applyNumberFormat="1" applyFont="1" applyFill="1" applyBorder="1" applyAlignment="1">
      <alignment vertical="center" wrapText="1"/>
    </xf>
    <xf numFmtId="49" fontId="46" fillId="24" borderId="18" xfId="0" applyNumberFormat="1" applyFont="1" applyFill="1" applyBorder="1" applyAlignment="1">
      <alignment horizontal="right" vertical="center" wrapText="1"/>
    </xf>
    <xf numFmtId="2" fontId="46" fillId="24" borderId="10" xfId="65" applyNumberFormat="1" applyFont="1" applyFill="1" applyBorder="1" applyAlignment="1">
      <alignment horizontal="left" vertical="center" wrapText="1"/>
      <protection/>
    </xf>
    <xf numFmtId="181" fontId="46" fillId="25" borderId="10" xfId="0" applyNumberFormat="1" applyFont="1" applyFill="1" applyBorder="1" applyAlignment="1">
      <alignment horizontal="right" vertical="center" wrapText="1"/>
    </xf>
    <xf numFmtId="49" fontId="46" fillId="25" borderId="10" xfId="0" applyNumberFormat="1" applyFont="1" applyFill="1" applyBorder="1" applyAlignment="1">
      <alignment horizontal="center" vertical="center" wrapText="1"/>
    </xf>
    <xf numFmtId="49" fontId="46" fillId="25" borderId="11" xfId="0" applyNumberFormat="1" applyFont="1" applyFill="1" applyBorder="1" applyAlignment="1">
      <alignment horizontal="center" vertical="center" wrapText="1"/>
    </xf>
    <xf numFmtId="49" fontId="46" fillId="25" borderId="12" xfId="0" applyNumberFormat="1" applyFont="1" applyFill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left" vertical="center" wrapText="1"/>
    </xf>
    <xf numFmtId="0" fontId="23" fillId="24" borderId="0" xfId="65" applyFont="1" applyFill="1" applyBorder="1" applyAlignment="1">
      <alignment vertical="center" wrapText="1"/>
      <protection/>
    </xf>
    <xf numFmtId="49" fontId="46" fillId="24" borderId="11" xfId="0" applyNumberFormat="1" applyFont="1" applyFill="1" applyBorder="1" applyAlignment="1">
      <alignment vertical="center" wrapText="1"/>
    </xf>
    <xf numFmtId="49" fontId="46" fillId="24" borderId="12" xfId="0" applyNumberFormat="1" applyFont="1" applyFill="1" applyBorder="1" applyAlignment="1">
      <alignment horizontal="right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right" vertical="center" wrapText="1"/>
    </xf>
    <xf numFmtId="181" fontId="31" fillId="24" borderId="10" xfId="0" applyNumberFormat="1" applyFont="1" applyFill="1" applyBorder="1" applyAlignment="1">
      <alignment horizontal="right" vertical="center" wrapText="1"/>
    </xf>
    <xf numFmtId="0" fontId="31" fillId="24" borderId="44" xfId="0" applyFont="1" applyFill="1" applyBorder="1" applyAlignment="1">
      <alignment horizontal="justify"/>
    </xf>
    <xf numFmtId="0" fontId="31" fillId="24" borderId="45" xfId="0" applyFont="1" applyFill="1" applyBorder="1" applyAlignment="1">
      <alignment horizontal="left" vertical="center" wrapText="1"/>
    </xf>
    <xf numFmtId="181" fontId="31" fillId="25" borderId="10" xfId="0" applyNumberFormat="1" applyFont="1" applyFill="1" applyBorder="1" applyAlignment="1">
      <alignment horizontal="right" vertical="center" wrapText="1"/>
    </xf>
    <xf numFmtId="0" fontId="47" fillId="24" borderId="0" xfId="57" applyFont="1" applyFill="1" applyBorder="1" applyAlignment="1">
      <alignment horizontal="center" vertical="center" wrapText="1"/>
      <protection/>
    </xf>
    <xf numFmtId="181" fontId="46" fillId="24" borderId="10" xfId="0" applyNumberFormat="1" applyFont="1" applyFill="1" applyBorder="1" applyAlignment="1">
      <alignment horizontal="right" vertical="center" wrapText="1"/>
    </xf>
    <xf numFmtId="49" fontId="46" fillId="24" borderId="10" xfId="0" applyNumberFormat="1" applyFont="1" applyFill="1" applyBorder="1" applyAlignment="1">
      <alignment horizontal="center" vertical="center" wrapText="1"/>
    </xf>
    <xf numFmtId="49" fontId="46" fillId="25" borderId="11" xfId="0" applyNumberFormat="1" applyFont="1" applyFill="1" applyBorder="1" applyAlignment="1">
      <alignment horizontal="left" vertical="center" wrapText="1"/>
    </xf>
    <xf numFmtId="49" fontId="46" fillId="25" borderId="12" xfId="0" applyNumberFormat="1" applyFont="1" applyFill="1" applyBorder="1" applyAlignment="1">
      <alignment horizontal="right" vertical="center" wrapText="1"/>
    </xf>
    <xf numFmtId="0" fontId="46" fillId="24" borderId="10" xfId="0" applyFont="1" applyFill="1" applyBorder="1" applyAlignment="1">
      <alignment vertical="center" wrapText="1"/>
    </xf>
    <xf numFmtId="49" fontId="31" fillId="25" borderId="15" xfId="0" applyNumberFormat="1" applyFont="1" applyFill="1" applyBorder="1" applyAlignment="1">
      <alignment horizontal="right" vertical="center" wrapText="1"/>
    </xf>
    <xf numFmtId="49" fontId="47" fillId="25" borderId="10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justify"/>
    </xf>
    <xf numFmtId="186" fontId="46" fillId="25" borderId="10" xfId="0" applyNumberFormat="1" applyFont="1" applyFill="1" applyBorder="1" applyAlignment="1">
      <alignment horizontal="right" vertical="center" wrapText="1"/>
    </xf>
    <xf numFmtId="49" fontId="31" fillId="24" borderId="11" xfId="0" applyNumberFormat="1" applyFont="1" applyFill="1" applyBorder="1" applyAlignment="1">
      <alignment vertical="center" wrapText="1"/>
    </xf>
    <xf numFmtId="49" fontId="31" fillId="24" borderId="12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vertical="center" wrapText="1"/>
    </xf>
    <xf numFmtId="181" fontId="31" fillId="24" borderId="10" xfId="57" applyNumberFormat="1" applyFont="1" applyFill="1" applyBorder="1" applyAlignment="1">
      <alignment horizontal="right" vertical="center" wrapText="1"/>
      <protection/>
    </xf>
    <xf numFmtId="49" fontId="47" fillId="24" borderId="11" xfId="57" applyNumberFormat="1" applyFont="1" applyFill="1" applyBorder="1" applyAlignment="1">
      <alignment horizontal="center" vertical="center" wrapText="1"/>
      <protection/>
    </xf>
    <xf numFmtId="49" fontId="31" fillId="24" borderId="11" xfId="0" applyNumberFormat="1" applyFont="1" applyFill="1" applyBorder="1" applyAlignment="1">
      <alignment horizontal="center" vertical="center" wrapText="1"/>
    </xf>
    <xf numFmtId="49" fontId="46" fillId="24" borderId="11" xfId="0" applyNumberFormat="1" applyFont="1" applyFill="1" applyBorder="1" applyAlignment="1">
      <alignment horizontal="center" vertical="center" wrapText="1"/>
    </xf>
    <xf numFmtId="0" fontId="46" fillId="24" borderId="12" xfId="0" applyFont="1" applyFill="1" applyBorder="1" applyAlignment="1">
      <alignment horizontal="right" vertical="center" wrapText="1"/>
    </xf>
    <xf numFmtId="49" fontId="31" fillId="24" borderId="11" xfId="0" applyNumberFormat="1" applyFont="1" applyFill="1" applyBorder="1" applyAlignment="1">
      <alignment horizontal="right" vertical="center" wrapText="1"/>
    </xf>
    <xf numFmtId="0" fontId="31" fillId="24" borderId="43" xfId="0" applyFont="1" applyFill="1" applyBorder="1" applyAlignment="1">
      <alignment horizontal="left" vertical="center" wrapText="1"/>
    </xf>
    <xf numFmtId="49" fontId="46" fillId="24" borderId="10" xfId="0" applyNumberFormat="1" applyFont="1" applyFill="1" applyBorder="1" applyAlignment="1">
      <alignment horizontal="right" vertical="center" wrapText="1"/>
    </xf>
    <xf numFmtId="0" fontId="46" fillId="24" borderId="44" xfId="0" applyFont="1" applyFill="1" applyBorder="1" applyAlignment="1">
      <alignment horizontal="left" vertical="center" wrapText="1"/>
    </xf>
    <xf numFmtId="49" fontId="31" fillId="25" borderId="14" xfId="0" applyNumberFormat="1" applyFont="1" applyFill="1" applyBorder="1" applyAlignment="1">
      <alignment horizontal="center" vertical="center" wrapText="1"/>
    </xf>
    <xf numFmtId="49" fontId="31" fillId="25" borderId="12" xfId="0" applyNumberFormat="1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left" vertical="center" wrapText="1"/>
    </xf>
    <xf numFmtId="0" fontId="46" fillId="24" borderId="12" xfId="0" applyFont="1" applyFill="1" applyBorder="1" applyAlignment="1">
      <alignment horizontal="left" vertical="center" wrapText="1"/>
    </xf>
    <xf numFmtId="49" fontId="31" fillId="25" borderId="10" xfId="0" applyNumberFormat="1" applyFont="1" applyFill="1" applyBorder="1" applyAlignment="1">
      <alignment horizontal="right" vertical="center" wrapText="1"/>
    </xf>
    <xf numFmtId="0" fontId="31" fillId="24" borderId="12" xfId="0" applyFont="1" applyFill="1" applyBorder="1" applyAlignment="1">
      <alignment horizontal="left" vertical="center" wrapText="1"/>
    </xf>
    <xf numFmtId="49" fontId="31" fillId="25" borderId="10" xfId="0" applyNumberFormat="1" applyFont="1" applyFill="1" applyBorder="1" applyAlignment="1">
      <alignment horizontal="center" vertical="center" wrapText="1"/>
    </xf>
    <xf numFmtId="0" fontId="31" fillId="24" borderId="44" xfId="0" applyFont="1" applyFill="1" applyBorder="1" applyAlignment="1">
      <alignment wrapText="1"/>
    </xf>
    <xf numFmtId="49" fontId="31" fillId="24" borderId="14" xfId="0" applyNumberFormat="1" applyFont="1" applyFill="1" applyBorder="1" applyAlignment="1">
      <alignment vertical="center" wrapText="1"/>
    </xf>
    <xf numFmtId="49" fontId="31" fillId="24" borderId="15" xfId="0" applyNumberFormat="1" applyFont="1" applyFill="1" applyBorder="1" applyAlignment="1">
      <alignment horizontal="right" vertical="center" wrapText="1"/>
    </xf>
    <xf numFmtId="0" fontId="31" fillId="25" borderId="10" xfId="0" applyFont="1" applyFill="1" applyBorder="1" applyAlignment="1">
      <alignment vertical="center" wrapText="1"/>
    </xf>
    <xf numFmtId="186" fontId="31" fillId="24" borderId="10" xfId="65" applyNumberFormat="1" applyFont="1" applyFill="1" applyBorder="1" applyAlignment="1">
      <alignment horizontal="right" vertical="center" wrapText="1"/>
      <protection/>
    </xf>
    <xf numFmtId="0" fontId="49" fillId="24" borderId="10" xfId="0" applyFont="1" applyFill="1" applyBorder="1" applyAlignment="1">
      <alignment horizontal="left" vertical="center" wrapText="1"/>
    </xf>
    <xf numFmtId="181" fontId="31" fillId="24" borderId="10" xfId="65" applyNumberFormat="1" applyFont="1" applyFill="1" applyBorder="1" applyAlignment="1">
      <alignment horizontal="right" vertical="center" wrapText="1"/>
      <protection/>
    </xf>
    <xf numFmtId="2" fontId="49" fillId="24" borderId="10" xfId="65" applyNumberFormat="1" applyFont="1" applyFill="1" applyBorder="1" applyAlignment="1">
      <alignment horizontal="left" vertical="center" wrapText="1"/>
      <protection/>
    </xf>
    <xf numFmtId="186" fontId="31" fillId="24" borderId="11" xfId="65" applyNumberFormat="1" applyFont="1" applyFill="1" applyBorder="1" applyAlignment="1">
      <alignment horizontal="right" vertical="center" wrapText="1"/>
      <protection/>
    </xf>
    <xf numFmtId="49" fontId="23" fillId="24" borderId="11" xfId="65" applyNumberFormat="1" applyFont="1" applyFill="1" applyBorder="1" applyAlignment="1">
      <alignment horizontal="center" vertical="center" wrapText="1"/>
      <protection/>
    </xf>
    <xf numFmtId="186" fontId="46" fillId="24" borderId="10" xfId="0" applyNumberFormat="1" applyFont="1" applyFill="1" applyBorder="1" applyAlignment="1">
      <alignment horizontal="right" vertical="center" wrapText="1"/>
    </xf>
    <xf numFmtId="49" fontId="47" fillId="25" borderId="11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31" fillId="24" borderId="15" xfId="0" applyFont="1" applyFill="1" applyBorder="1" applyAlignment="1">
      <alignment horizontal="right" vertical="center" wrapText="1"/>
    </xf>
    <xf numFmtId="0" fontId="31" fillId="24" borderId="12" xfId="0" applyFont="1" applyFill="1" applyBorder="1" applyAlignment="1">
      <alignment horizontal="right" vertical="center" wrapText="1"/>
    </xf>
    <xf numFmtId="0" fontId="31" fillId="24" borderId="44" xfId="0" applyFont="1" applyFill="1" applyBorder="1" applyAlignment="1">
      <alignment vertical="center" wrapText="1"/>
    </xf>
    <xf numFmtId="49" fontId="31" fillId="24" borderId="14" xfId="0" applyNumberFormat="1" applyFont="1" applyFill="1" applyBorder="1" applyAlignment="1">
      <alignment horizontal="left" vertical="center" wrapText="1"/>
    </xf>
    <xf numFmtId="186" fontId="31" fillId="24" borderId="10" xfId="0" applyNumberFormat="1" applyFont="1" applyFill="1" applyBorder="1" applyAlignment="1">
      <alignment horizontal="right" vertical="center" wrapText="1"/>
    </xf>
    <xf numFmtId="187" fontId="31" fillId="24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wrapText="1"/>
    </xf>
    <xf numFmtId="0" fontId="46" fillId="25" borderId="10" xfId="0" applyFont="1" applyFill="1" applyBorder="1" applyAlignment="1">
      <alignment vertical="center" wrapText="1"/>
    </xf>
    <xf numFmtId="0" fontId="17" fillId="24" borderId="0" xfId="0" applyFont="1" applyFill="1" applyBorder="1" applyAlignment="1">
      <alignment/>
    </xf>
    <xf numFmtId="0" fontId="36" fillId="24" borderId="0" xfId="0" applyFont="1" applyFill="1" applyAlignment="1">
      <alignment horizontal="left"/>
    </xf>
    <xf numFmtId="0" fontId="36" fillId="24" borderId="0" xfId="0" applyFont="1" applyFill="1" applyAlignment="1">
      <alignment/>
    </xf>
    <xf numFmtId="49" fontId="46" fillId="25" borderId="10" xfId="0" applyNumberFormat="1" applyFont="1" applyFill="1" applyBorder="1" applyAlignment="1">
      <alignment horizontal="right" vertical="center" wrapText="1"/>
    </xf>
    <xf numFmtId="186" fontId="31" fillId="24" borderId="10" xfId="65" applyNumberFormat="1" applyFont="1" applyFill="1" applyBorder="1" applyAlignment="1">
      <alignment vertical="center" wrapText="1"/>
      <protection/>
    </xf>
    <xf numFmtId="186" fontId="46" fillId="24" borderId="10" xfId="65" applyNumberFormat="1" applyFont="1" applyFill="1" applyBorder="1" applyAlignment="1">
      <alignment vertical="center" wrapText="1"/>
      <protection/>
    </xf>
    <xf numFmtId="0" fontId="46" fillId="0" borderId="0" xfId="0" applyFont="1" applyAlignment="1">
      <alignment wrapText="1"/>
    </xf>
    <xf numFmtId="0" fontId="21" fillId="24" borderId="10" xfId="0" applyFont="1" applyFill="1" applyBorder="1" applyAlignment="1">
      <alignment/>
    </xf>
    <xf numFmtId="49" fontId="21" fillId="26" borderId="12" xfId="0" applyNumberFormat="1" applyFont="1" applyFill="1" applyBorder="1" applyAlignment="1">
      <alignment horizontal="center" vertical="center" wrapText="1"/>
    </xf>
    <xf numFmtId="49" fontId="21" fillId="26" borderId="12" xfId="0" applyNumberFormat="1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vertical="center" wrapText="1"/>
    </xf>
    <xf numFmtId="0" fontId="20" fillId="26" borderId="10" xfId="0" applyFont="1" applyFill="1" applyBorder="1" applyAlignment="1">
      <alignment horizontal="left" vertical="center" wrapText="1"/>
    </xf>
    <xf numFmtId="0" fontId="24" fillId="26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49" fontId="24" fillId="26" borderId="10" xfId="57" applyNumberFormat="1" applyFont="1" applyFill="1" applyBorder="1" applyAlignment="1">
      <alignment horizontal="center" vertical="center" wrapText="1"/>
      <protection/>
    </xf>
    <xf numFmtId="49" fontId="24" fillId="27" borderId="10" xfId="0" applyNumberFormat="1" applyFont="1" applyFill="1" applyBorder="1" applyAlignment="1">
      <alignment horizontal="center" vertical="center" wrapText="1"/>
    </xf>
    <xf numFmtId="187" fontId="21" fillId="24" borderId="11" xfId="0" applyNumberFormat="1" applyFont="1" applyFill="1" applyBorder="1" applyAlignment="1">
      <alignment horizontal="right" vertical="center" wrapText="1"/>
    </xf>
    <xf numFmtId="187" fontId="24" fillId="24" borderId="11" xfId="65" applyNumberFormat="1" applyFont="1" applyFill="1" applyBorder="1" applyAlignment="1">
      <alignment horizontal="right" vertical="center" wrapText="1"/>
      <protection/>
    </xf>
    <xf numFmtId="187" fontId="22" fillId="24" borderId="11" xfId="65" applyNumberFormat="1" applyFont="1" applyFill="1" applyBorder="1" applyAlignment="1">
      <alignment horizontal="right" vertical="center" wrapText="1"/>
      <protection/>
    </xf>
    <xf numFmtId="187" fontId="21" fillId="25" borderId="0" xfId="0" applyNumberFormat="1" applyFont="1" applyFill="1" applyBorder="1" applyAlignment="1">
      <alignment horizontal="right" vertical="center" wrapText="1"/>
    </xf>
    <xf numFmtId="187" fontId="20" fillId="24" borderId="11" xfId="0" applyNumberFormat="1" applyFont="1" applyFill="1" applyBorder="1" applyAlignment="1">
      <alignment horizontal="right" vertical="center" wrapText="1"/>
    </xf>
    <xf numFmtId="187" fontId="21" fillId="0" borderId="10" xfId="0" applyNumberFormat="1" applyFont="1" applyBorder="1" applyAlignment="1">
      <alignment horizontal="right"/>
    </xf>
    <xf numFmtId="187" fontId="20" fillId="0" borderId="10" xfId="0" applyNumberFormat="1" applyFont="1" applyBorder="1" applyAlignment="1">
      <alignment horizontal="right"/>
    </xf>
    <xf numFmtId="187" fontId="20" fillId="24" borderId="17" xfId="0" applyNumberFormat="1" applyFont="1" applyFill="1" applyBorder="1" applyAlignment="1">
      <alignment horizontal="right" vertical="center" wrapText="1"/>
    </xf>
    <xf numFmtId="187" fontId="20" fillId="24" borderId="16" xfId="0" applyNumberFormat="1" applyFont="1" applyFill="1" applyBorder="1" applyAlignment="1">
      <alignment horizontal="right" vertical="center" wrapText="1"/>
    </xf>
    <xf numFmtId="187" fontId="20" fillId="24" borderId="10" xfId="57" applyNumberFormat="1" applyFont="1" applyFill="1" applyBorder="1" applyAlignment="1">
      <alignment horizontal="right" vertical="center" wrapText="1"/>
      <protection/>
    </xf>
    <xf numFmtId="187" fontId="22" fillId="26" borderId="10" xfId="57" applyNumberFormat="1" applyFont="1" applyFill="1" applyBorder="1" applyAlignment="1">
      <alignment vertical="center" wrapText="1"/>
      <protection/>
    </xf>
    <xf numFmtId="187" fontId="21" fillId="25" borderId="29" xfId="0" applyNumberFormat="1" applyFont="1" applyFill="1" applyBorder="1" applyAlignment="1">
      <alignment horizontal="right" vertical="center" wrapText="1"/>
    </xf>
    <xf numFmtId="187" fontId="24" fillId="25" borderId="11" xfId="0" applyNumberFormat="1" applyFont="1" applyFill="1" applyBorder="1" applyAlignment="1">
      <alignment horizontal="right" vertical="center" wrapText="1"/>
    </xf>
    <xf numFmtId="187" fontId="24" fillId="25" borderId="10" xfId="0" applyNumberFormat="1" applyFont="1" applyFill="1" applyBorder="1" applyAlignment="1">
      <alignment horizontal="right" vertical="center" wrapText="1"/>
    </xf>
    <xf numFmtId="187" fontId="22" fillId="24" borderId="10" xfId="0" applyNumberFormat="1" applyFont="1" applyFill="1" applyBorder="1" applyAlignment="1">
      <alignment horizontal="right" vertical="center" wrapText="1"/>
    </xf>
    <xf numFmtId="187" fontId="20" fillId="25" borderId="29" xfId="0" applyNumberFormat="1" applyFont="1" applyFill="1" applyBorder="1" applyAlignment="1">
      <alignment horizontal="right" vertical="center" wrapText="1"/>
    </xf>
    <xf numFmtId="187" fontId="21" fillId="24" borderId="10" xfId="0" applyNumberFormat="1" applyFont="1" applyFill="1" applyBorder="1" applyAlignment="1">
      <alignment horizontal="right" vertical="center" wrapText="1"/>
    </xf>
    <xf numFmtId="187" fontId="21" fillId="25" borderId="10" xfId="56" applyNumberFormat="1" applyFont="1" applyFill="1" applyBorder="1" applyAlignment="1">
      <alignment horizontal="right" vertical="center" wrapText="1"/>
      <protection/>
    </xf>
    <xf numFmtId="187" fontId="24" fillId="24" borderId="11" xfId="57" applyNumberFormat="1" applyFont="1" applyFill="1" applyBorder="1" applyAlignment="1">
      <alignment horizontal="right" vertical="center" wrapText="1"/>
      <protection/>
    </xf>
    <xf numFmtId="187" fontId="22" fillId="24" borderId="11" xfId="57" applyNumberFormat="1" applyFont="1" applyFill="1" applyBorder="1" applyAlignment="1">
      <alignment horizontal="right" vertical="center" wrapText="1"/>
      <protection/>
    </xf>
    <xf numFmtId="187" fontId="20" fillId="24" borderId="11" xfId="57" applyNumberFormat="1" applyFont="1" applyFill="1" applyBorder="1" applyAlignment="1">
      <alignment horizontal="right" vertical="center" wrapText="1"/>
      <protection/>
    </xf>
    <xf numFmtId="187" fontId="22" fillId="24" borderId="10" xfId="65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justify"/>
    </xf>
    <xf numFmtId="0" fontId="20" fillId="24" borderId="26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wrapText="1"/>
    </xf>
    <xf numFmtId="49" fontId="22" fillId="26" borderId="15" xfId="0" applyNumberFormat="1" applyFont="1" applyFill="1" applyBorder="1" applyAlignment="1">
      <alignment horizontal="right" vertical="center" wrapText="1"/>
    </xf>
    <xf numFmtId="49" fontId="22" fillId="26" borderId="14" xfId="0" applyNumberFormat="1" applyFont="1" applyFill="1" applyBorder="1" applyAlignment="1">
      <alignment horizontal="left" vertical="center" wrapText="1"/>
    </xf>
    <xf numFmtId="0" fontId="21" fillId="26" borderId="0" xfId="0" applyFont="1" applyFill="1" applyBorder="1" applyAlignment="1">
      <alignment horizontal="left" vertical="center" wrapText="1"/>
    </xf>
    <xf numFmtId="0" fontId="20" fillId="26" borderId="0" xfId="0" applyFont="1" applyFill="1" applyAlignment="1">
      <alignment horizontal="justify" vertical="center"/>
    </xf>
    <xf numFmtId="2" fontId="22" fillId="26" borderId="12" xfId="65" applyNumberFormat="1" applyFont="1" applyFill="1" applyBorder="1" applyAlignment="1">
      <alignment horizontal="left" vertical="center" wrapText="1"/>
      <protection/>
    </xf>
    <xf numFmtId="49" fontId="20" fillId="26" borderId="14" xfId="0" applyNumberFormat="1" applyFont="1" applyFill="1" applyBorder="1" applyAlignment="1">
      <alignment vertical="center" wrapText="1"/>
    </xf>
    <xf numFmtId="49" fontId="22" fillId="26" borderId="14" xfId="0" applyNumberFormat="1" applyFont="1" applyFill="1" applyBorder="1" applyAlignment="1">
      <alignment vertical="center" wrapText="1"/>
    </xf>
    <xf numFmtId="0" fontId="22" fillId="26" borderId="10" xfId="0" applyFont="1" applyFill="1" applyBorder="1" applyAlignment="1">
      <alignment horizontal="justify" vertical="top"/>
    </xf>
    <xf numFmtId="0" fontId="22" fillId="26" borderId="10" xfId="0" applyFont="1" applyFill="1" applyBorder="1" applyAlignment="1">
      <alignment/>
    </xf>
    <xf numFmtId="0" fontId="22" fillId="26" borderId="10" xfId="0" applyFont="1" applyFill="1" applyBorder="1" applyAlignment="1">
      <alignment horizontal="justify"/>
    </xf>
    <xf numFmtId="49" fontId="22" fillId="26" borderId="11" xfId="0" applyNumberFormat="1" applyFont="1" applyFill="1" applyBorder="1" applyAlignment="1">
      <alignment vertical="center" wrapText="1"/>
    </xf>
    <xf numFmtId="187" fontId="21" fillId="24" borderId="11" xfId="65" applyNumberFormat="1" applyFont="1" applyFill="1" applyBorder="1" applyAlignment="1">
      <alignment horizontal="right" vertical="center" wrapText="1"/>
      <protection/>
    </xf>
    <xf numFmtId="0" fontId="56" fillId="0" borderId="10" xfId="0" applyFont="1" applyBorder="1" applyAlignment="1">
      <alignment vertical="top" wrapText="1"/>
    </xf>
    <xf numFmtId="49" fontId="20" fillId="26" borderId="15" xfId="0" applyNumberFormat="1" applyFont="1" applyFill="1" applyBorder="1" applyAlignment="1">
      <alignment horizontal="right" vertical="center" wrapText="1"/>
    </xf>
    <xf numFmtId="49" fontId="24" fillId="26" borderId="10" xfId="65" applyNumberFormat="1" applyFont="1" applyFill="1" applyBorder="1" applyAlignment="1">
      <alignment horizontal="center" vertical="center" wrapText="1"/>
      <protection/>
    </xf>
    <xf numFmtId="49" fontId="24" fillId="26" borderId="12" xfId="65" applyNumberFormat="1" applyFont="1" applyFill="1" applyBorder="1" applyAlignment="1">
      <alignment horizontal="center" vertical="center" wrapText="1"/>
      <protection/>
    </xf>
    <xf numFmtId="49" fontId="21" fillId="26" borderId="15" xfId="0" applyNumberFormat="1" applyFont="1" applyFill="1" applyBorder="1" applyAlignment="1">
      <alignment horizontal="right" vertical="center" wrapText="1"/>
    </xf>
    <xf numFmtId="49" fontId="21" fillId="26" borderId="14" xfId="0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/>
    </xf>
    <xf numFmtId="0" fontId="22" fillId="26" borderId="10" xfId="0" applyFont="1" applyFill="1" applyBorder="1" applyAlignment="1">
      <alignment vertical="top" wrapText="1"/>
    </xf>
    <xf numFmtId="0" fontId="20" fillId="26" borderId="11" xfId="0" applyFont="1" applyFill="1" applyBorder="1" applyAlignment="1">
      <alignment horizontal="justify"/>
    </xf>
    <xf numFmtId="49" fontId="24" fillId="26" borderId="11" xfId="65" applyNumberFormat="1" applyFont="1" applyFill="1" applyBorder="1" applyAlignment="1">
      <alignment horizontal="center" vertical="center" wrapText="1"/>
      <protection/>
    </xf>
    <xf numFmtId="186" fontId="21" fillId="24" borderId="11" xfId="65" applyNumberFormat="1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 horizontal="left" vertical="center" wrapText="1"/>
    </xf>
    <xf numFmtId="0" fontId="30" fillId="24" borderId="10" xfId="0" applyFont="1" applyFill="1" applyBorder="1" applyAlignment="1">
      <alignment/>
    </xf>
    <xf numFmtId="2" fontId="20" fillId="24" borderId="11" xfId="65" applyNumberFormat="1" applyFont="1" applyFill="1" applyBorder="1" applyAlignment="1">
      <alignment horizontal="right" vertical="center" wrapText="1"/>
      <protection/>
    </xf>
    <xf numFmtId="0" fontId="57" fillId="0" borderId="46" xfId="0" applyFont="1" applyBorder="1" applyAlignment="1">
      <alignment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24" borderId="33" xfId="55" applyNumberFormat="1" applyFont="1" applyFill="1" applyBorder="1" applyAlignment="1">
      <alignment horizontal="center" vertical="center" wrapText="1"/>
      <protection/>
    </xf>
    <xf numFmtId="49" fontId="20" fillId="24" borderId="32" xfId="55" applyNumberFormat="1" applyFont="1" applyFill="1" applyBorder="1" applyAlignment="1">
      <alignment horizontal="center" vertical="center" wrapText="1"/>
      <protection/>
    </xf>
    <xf numFmtId="49" fontId="20" fillId="24" borderId="10" xfId="55" applyNumberFormat="1" applyFont="1" applyFill="1" applyBorder="1" applyAlignment="1">
      <alignment horizontal="center" vertical="center" wrapText="1"/>
      <protection/>
    </xf>
    <xf numFmtId="0" fontId="22" fillId="26" borderId="10" xfId="0" applyFont="1" applyFill="1" applyBorder="1" applyAlignment="1">
      <alignment vertical="center" wrapText="1"/>
    </xf>
    <xf numFmtId="49" fontId="21" fillId="24" borderId="10" xfId="55" applyNumberFormat="1" applyFont="1" applyFill="1" applyBorder="1" applyAlignment="1">
      <alignment horizontal="center" vertical="center" wrapText="1"/>
      <protection/>
    </xf>
    <xf numFmtId="49" fontId="20" fillId="24" borderId="47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/>
    </xf>
    <xf numFmtId="49" fontId="21" fillId="24" borderId="10" xfId="56" applyNumberFormat="1" applyFont="1" applyFill="1" applyBorder="1" applyAlignment="1">
      <alignment horizontal="center" vertical="center" wrapText="1"/>
      <protection/>
    </xf>
    <xf numFmtId="186" fontId="20" fillId="25" borderId="29" xfId="0" applyNumberFormat="1" applyFont="1" applyFill="1" applyBorder="1" applyAlignment="1">
      <alignment horizontal="right" vertical="center" wrapText="1"/>
    </xf>
    <xf numFmtId="49" fontId="24" fillId="26" borderId="14" xfId="0" applyNumberFormat="1" applyFont="1" applyFill="1" applyBorder="1" applyAlignment="1">
      <alignment horizontal="left" vertical="center" wrapText="1"/>
    </xf>
    <xf numFmtId="49" fontId="24" fillId="26" borderId="15" xfId="0" applyNumberFormat="1" applyFont="1" applyFill="1" applyBorder="1" applyAlignment="1">
      <alignment horizontal="center" vertical="center" wrapText="1"/>
    </xf>
    <xf numFmtId="49" fontId="24" fillId="26" borderId="15" xfId="0" applyNumberFormat="1" applyFont="1" applyFill="1" applyBorder="1" applyAlignment="1">
      <alignment horizontal="right" vertical="center" wrapText="1"/>
    </xf>
    <xf numFmtId="49" fontId="24" fillId="26" borderId="11" xfId="0" applyNumberFormat="1" applyFont="1" applyFill="1" applyBorder="1" applyAlignment="1">
      <alignment vertical="center" wrapText="1"/>
    </xf>
    <xf numFmtId="49" fontId="24" fillId="26" borderId="14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horizontal="right"/>
    </xf>
    <xf numFmtId="4" fontId="20" fillId="24" borderId="11" xfId="65" applyNumberFormat="1" applyFont="1" applyFill="1" applyBorder="1" applyAlignment="1">
      <alignment horizontal="right" vertical="center" wrapText="1"/>
      <protection/>
    </xf>
    <xf numFmtId="0" fontId="58" fillId="0" borderId="10" xfId="0" applyFont="1" applyBorder="1" applyAlignment="1">
      <alignment wrapText="1"/>
    </xf>
    <xf numFmtId="4" fontId="31" fillId="24" borderId="11" xfId="65" applyNumberFormat="1" applyFont="1" applyFill="1" applyBorder="1" applyAlignment="1">
      <alignment horizontal="right" vertical="center" wrapText="1"/>
      <protection/>
    </xf>
    <xf numFmtId="0" fontId="31" fillId="24" borderId="29" xfId="43" applyFont="1" applyFill="1" applyBorder="1" applyAlignment="1" applyProtection="1">
      <alignment horizontal="left" wrapText="1"/>
      <protection/>
    </xf>
    <xf numFmtId="49" fontId="46" fillId="25" borderId="27" xfId="0" applyNumberFormat="1" applyFont="1" applyFill="1" applyBorder="1" applyAlignment="1">
      <alignment horizontal="right" vertical="center" wrapText="1"/>
    </xf>
    <xf numFmtId="49" fontId="46" fillId="25" borderId="26" xfId="0" applyNumberFormat="1" applyFont="1" applyFill="1" applyBorder="1" applyAlignment="1">
      <alignment horizontal="left" vertical="center" wrapText="1"/>
    </xf>
    <xf numFmtId="49" fontId="46" fillId="25" borderId="29" xfId="0" applyNumberFormat="1" applyFont="1" applyFill="1" applyBorder="1" applyAlignment="1">
      <alignment horizontal="center" vertical="center" wrapText="1"/>
    </xf>
    <xf numFmtId="49" fontId="31" fillId="25" borderId="16" xfId="0" applyNumberFormat="1" applyFont="1" applyFill="1" applyBorder="1" applyAlignment="1">
      <alignment horizontal="center" vertical="center" wrapText="1"/>
    </xf>
    <xf numFmtId="49" fontId="31" fillId="25" borderId="16" xfId="0" applyNumberFormat="1" applyFont="1" applyFill="1" applyBorder="1" applyAlignment="1">
      <alignment horizontal="right" vertical="center" wrapText="1"/>
    </xf>
    <xf numFmtId="0" fontId="31" fillId="26" borderId="10" xfId="0" applyFont="1" applyFill="1" applyBorder="1" applyAlignment="1">
      <alignment vertical="center" wrapText="1"/>
    </xf>
    <xf numFmtId="2" fontId="31" fillId="25" borderId="10" xfId="0" applyNumberFormat="1" applyFont="1" applyFill="1" applyBorder="1" applyAlignment="1">
      <alignment horizontal="right" vertical="center" wrapText="1"/>
    </xf>
    <xf numFmtId="2" fontId="31" fillId="25" borderId="11" xfId="0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>
      <alignment wrapText="1"/>
    </xf>
    <xf numFmtId="187" fontId="46" fillId="24" borderId="10" xfId="0" applyNumberFormat="1" applyFont="1" applyFill="1" applyBorder="1" applyAlignment="1">
      <alignment/>
    </xf>
    <xf numFmtId="187" fontId="31" fillId="24" borderId="10" xfId="0" applyNumberFormat="1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2" fontId="46" fillId="24" borderId="10" xfId="0" applyNumberFormat="1" applyFont="1" applyFill="1" applyBorder="1" applyAlignment="1">
      <alignment/>
    </xf>
    <xf numFmtId="2" fontId="31" fillId="24" borderId="10" xfId="0" applyNumberFormat="1" applyFont="1" applyFill="1" applyBorder="1" applyAlignment="1">
      <alignment/>
    </xf>
    <xf numFmtId="0" fontId="46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/>
    </xf>
    <xf numFmtId="0" fontId="31" fillId="26" borderId="10" xfId="0" applyFont="1" applyFill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187" fontId="21" fillId="25" borderId="11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vertical="center" wrapText="1"/>
    </xf>
    <xf numFmtId="2" fontId="20" fillId="24" borderId="11" xfId="0" applyNumberFormat="1" applyFont="1" applyFill="1" applyBorder="1" applyAlignment="1">
      <alignment horizontal="right" vertical="center" wrapText="1"/>
    </xf>
    <xf numFmtId="0" fontId="20" fillId="26" borderId="18" xfId="0" applyFont="1" applyFill="1" applyBorder="1" applyAlignment="1">
      <alignment horizontal="right" vertical="center" wrapText="1"/>
    </xf>
    <xf numFmtId="49" fontId="20" fillId="26" borderId="17" xfId="0" applyNumberFormat="1" applyFont="1" applyFill="1" applyBorder="1" applyAlignment="1">
      <alignment vertical="center" wrapText="1"/>
    </xf>
    <xf numFmtId="0" fontId="55" fillId="26" borderId="10" xfId="0" applyFont="1" applyFill="1" applyBorder="1" applyAlignment="1">
      <alignment wrapText="1"/>
    </xf>
    <xf numFmtId="49" fontId="31" fillId="24" borderId="12" xfId="0" applyNumberFormat="1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vertical="center" wrapText="1"/>
    </xf>
    <xf numFmtId="0" fontId="46" fillId="25" borderId="13" xfId="0" applyFont="1" applyFill="1" applyBorder="1" applyAlignment="1">
      <alignment horizontal="left" vertical="center" wrapText="1"/>
    </xf>
    <xf numFmtId="0" fontId="47" fillId="25" borderId="10" xfId="0" applyFont="1" applyFill="1" applyBorder="1" applyAlignment="1">
      <alignment vertical="center" wrapText="1"/>
    </xf>
    <xf numFmtId="0" fontId="31" fillId="24" borderId="18" xfId="0" applyFont="1" applyFill="1" applyBorder="1" applyAlignment="1">
      <alignment horizontal="center" vertical="center" wrapText="1"/>
    </xf>
    <xf numFmtId="49" fontId="31" fillId="24" borderId="17" xfId="0" applyNumberFormat="1" applyFont="1" applyFill="1" applyBorder="1" applyAlignment="1">
      <alignment horizontal="center" vertical="center" wrapText="1"/>
    </xf>
    <xf numFmtId="0" fontId="31" fillId="26" borderId="18" xfId="0" applyFont="1" applyFill="1" applyBorder="1" applyAlignment="1">
      <alignment horizontal="center" vertical="center" wrapText="1"/>
    </xf>
    <xf numFmtId="49" fontId="31" fillId="26" borderId="17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left" vertical="center" wrapText="1"/>
    </xf>
    <xf numFmtId="0" fontId="21" fillId="26" borderId="15" xfId="0" applyFont="1" applyFill="1" applyBorder="1" applyAlignment="1">
      <alignment horizontal="right" vertical="center" wrapText="1"/>
    </xf>
    <xf numFmtId="49" fontId="21" fillId="26" borderId="14" xfId="0" applyNumberFormat="1" applyFont="1" applyFill="1" applyBorder="1" applyAlignment="1">
      <alignment horizontal="left" vertical="center" wrapText="1"/>
    </xf>
    <xf numFmtId="0" fontId="0" fillId="24" borderId="10" xfId="0" applyFill="1" applyBorder="1" applyAlignment="1">
      <alignment/>
    </xf>
    <xf numFmtId="49" fontId="23" fillId="26" borderId="11" xfId="65" applyNumberFormat="1" applyFont="1" applyFill="1" applyBorder="1" applyAlignment="1">
      <alignment horizontal="center" vertical="center" wrapText="1"/>
      <protection/>
    </xf>
    <xf numFmtId="2" fontId="0" fillId="24" borderId="10" xfId="0" applyNumberFormat="1" applyFill="1" applyBorder="1" applyAlignment="1">
      <alignment/>
    </xf>
    <xf numFmtId="2" fontId="9" fillId="24" borderId="10" xfId="0" applyNumberFormat="1" applyFont="1" applyFill="1" applyBorder="1" applyAlignment="1">
      <alignment/>
    </xf>
    <xf numFmtId="0" fontId="20" fillId="24" borderId="35" xfId="0" applyFont="1" applyFill="1" applyBorder="1" applyAlignment="1">
      <alignment horizontal="left" vertical="center" wrapText="1"/>
    </xf>
    <xf numFmtId="49" fontId="46" fillId="24" borderId="48" xfId="0" applyNumberFormat="1" applyFont="1" applyFill="1" applyBorder="1" applyAlignment="1">
      <alignment horizontal="right" vertical="center" wrapText="1"/>
    </xf>
    <xf numFmtId="2" fontId="24" fillId="26" borderId="12" xfId="65" applyNumberFormat="1" applyFont="1" applyFill="1" applyBorder="1" applyAlignment="1">
      <alignment horizontal="left" vertical="center" wrapText="1"/>
      <protection/>
    </xf>
    <xf numFmtId="0" fontId="22" fillId="26" borderId="15" xfId="0" applyFont="1" applyFill="1" applyBorder="1" applyAlignment="1">
      <alignment horizontal="right" vertical="center" wrapText="1"/>
    </xf>
    <xf numFmtId="49" fontId="22" fillId="26" borderId="10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top" wrapText="1"/>
    </xf>
    <xf numFmtId="0" fontId="47" fillId="26" borderId="10" xfId="0" applyFont="1" applyFill="1" applyBorder="1" applyAlignment="1">
      <alignment horizontal="justify"/>
    </xf>
    <xf numFmtId="49" fontId="25" fillId="25" borderId="12" xfId="0" applyNumberFormat="1" applyFont="1" applyFill="1" applyBorder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left" vertical="center" wrapText="1"/>
    </xf>
    <xf numFmtId="4" fontId="20" fillId="24" borderId="10" xfId="65" applyNumberFormat="1" applyFont="1" applyFill="1" applyBorder="1" applyAlignment="1">
      <alignment horizontal="right" vertical="center" wrapText="1"/>
      <protection/>
    </xf>
    <xf numFmtId="187" fontId="22" fillId="26" borderId="29" xfId="57" applyNumberFormat="1" applyFont="1" applyFill="1" applyBorder="1" applyAlignment="1">
      <alignment vertical="center" wrapText="1"/>
      <protection/>
    </xf>
    <xf numFmtId="4" fontId="31" fillId="24" borderId="10" xfId="0" applyNumberFormat="1" applyFont="1" applyFill="1" applyBorder="1" applyAlignment="1">
      <alignment horizontal="right" vertical="center" wrapText="1"/>
    </xf>
    <xf numFmtId="0" fontId="31" fillId="24" borderId="38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/>
    </xf>
    <xf numFmtId="187" fontId="31" fillId="25" borderId="10" xfId="0" applyNumberFormat="1" applyFont="1" applyFill="1" applyBorder="1" applyAlignment="1">
      <alignment horizontal="right" vertical="center" wrapText="1"/>
    </xf>
    <xf numFmtId="0" fontId="50" fillId="24" borderId="0" xfId="0" applyFont="1" applyFill="1" applyAlignment="1">
      <alignment horizontal="center" vertical="center" wrapText="1"/>
    </xf>
    <xf numFmtId="0" fontId="24" fillId="26" borderId="16" xfId="0" applyFont="1" applyFill="1" applyBorder="1" applyAlignment="1">
      <alignment vertical="top" wrapText="1"/>
    </xf>
    <xf numFmtId="0" fontId="20" fillId="24" borderId="17" xfId="0" applyFont="1" applyFill="1" applyBorder="1" applyAlignment="1">
      <alignment/>
    </xf>
    <xf numFmtId="0" fontId="60" fillId="0" borderId="10" xfId="0" applyFont="1" applyBorder="1" applyAlignment="1">
      <alignment wrapText="1"/>
    </xf>
    <xf numFmtId="49" fontId="22" fillId="27" borderId="10" xfId="0" applyNumberFormat="1" applyFont="1" applyFill="1" applyBorder="1" applyAlignment="1">
      <alignment horizontal="center" vertical="center" wrapText="1"/>
    </xf>
    <xf numFmtId="181" fontId="39" fillId="24" borderId="41" xfId="0" applyNumberFormat="1" applyFont="1" applyFill="1" applyBorder="1" applyAlignment="1">
      <alignment horizontal="center" vertical="center"/>
    </xf>
    <xf numFmtId="0" fontId="52" fillId="24" borderId="0" xfId="0" applyFont="1" applyFill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49" fontId="52" fillId="26" borderId="10" xfId="0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/>
    </xf>
    <xf numFmtId="0" fontId="24" fillId="26" borderId="0" xfId="0" applyFont="1" applyFill="1" applyAlignment="1">
      <alignment/>
    </xf>
    <xf numFmtId="0" fontId="21" fillId="26" borderId="10" xfId="0" applyFont="1" applyFill="1" applyBorder="1" applyAlignment="1">
      <alignment vertical="center" wrapText="1"/>
    </xf>
    <xf numFmtId="0" fontId="21" fillId="24" borderId="26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1" fillId="24" borderId="10" xfId="43" applyFont="1" applyFill="1" applyBorder="1" applyAlignment="1" applyProtection="1">
      <alignment horizontal="left" wrapText="1"/>
      <protection/>
    </xf>
    <xf numFmtId="49" fontId="21" fillId="24" borderId="0" xfId="65" applyNumberFormat="1" applyFont="1" applyFill="1" applyBorder="1" applyAlignment="1">
      <alignment horizontal="center" vertical="center" wrapText="1"/>
      <protection/>
    </xf>
    <xf numFmtId="49" fontId="21" fillId="24" borderId="21" xfId="55" applyNumberFormat="1" applyFont="1" applyFill="1" applyBorder="1" applyAlignment="1">
      <alignment horizontal="center" vertical="center" wrapText="1"/>
      <protection/>
    </xf>
    <xf numFmtId="49" fontId="21" fillId="24" borderId="13" xfId="55" applyNumberFormat="1" applyFont="1" applyFill="1" applyBorder="1" applyAlignment="1">
      <alignment horizontal="center" vertical="center" wrapText="1"/>
      <protection/>
    </xf>
    <xf numFmtId="0" fontId="21" fillId="25" borderId="0" xfId="0" applyFont="1" applyFill="1" applyBorder="1" applyAlignment="1">
      <alignment horizontal="left" vertical="center" wrapText="1"/>
    </xf>
    <xf numFmtId="2" fontId="53" fillId="26" borderId="12" xfId="65" applyNumberFormat="1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wrapText="1"/>
    </xf>
    <xf numFmtId="0" fontId="21" fillId="26" borderId="12" xfId="0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horizontal="left" vertical="center" wrapText="1"/>
    </xf>
    <xf numFmtId="187" fontId="31" fillId="24" borderId="10" xfId="65" applyNumberFormat="1" applyFont="1" applyFill="1" applyBorder="1" applyAlignment="1">
      <alignment horizontal="right" vertical="center" wrapText="1"/>
      <protection/>
    </xf>
    <xf numFmtId="187" fontId="31" fillId="24" borderId="11" xfId="65" applyNumberFormat="1" applyFont="1" applyFill="1" applyBorder="1" applyAlignment="1">
      <alignment horizontal="right" vertical="center" wrapText="1"/>
      <protection/>
    </xf>
    <xf numFmtId="0" fontId="31" fillId="25" borderId="10" xfId="0" applyFont="1" applyFill="1" applyBorder="1" applyAlignment="1">
      <alignment horizontal="left" vertical="center" wrapText="1"/>
    </xf>
    <xf numFmtId="0" fontId="31" fillId="24" borderId="13" xfId="0" applyFont="1" applyFill="1" applyBorder="1" applyAlignment="1">
      <alignment horizontal="left" wrapText="1"/>
    </xf>
    <xf numFmtId="49" fontId="22" fillId="26" borderId="28" xfId="65" applyNumberFormat="1" applyFont="1" applyFill="1" applyBorder="1" applyAlignment="1">
      <alignment horizontal="center" vertical="center" wrapText="1"/>
      <protection/>
    </xf>
    <xf numFmtId="49" fontId="24" fillId="26" borderId="28" xfId="65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56" fillId="0" borderId="0" xfId="0" applyFont="1" applyAlignment="1">
      <alignment/>
    </xf>
    <xf numFmtId="0" fontId="20" fillId="24" borderId="12" xfId="0" applyFont="1" applyFill="1" applyBorder="1" applyAlignment="1">
      <alignment vertical="center" wrapText="1"/>
    </xf>
    <xf numFmtId="49" fontId="20" fillId="25" borderId="31" xfId="0" applyNumberFormat="1" applyFont="1" applyFill="1" applyBorder="1" applyAlignment="1">
      <alignment horizontal="center" vertical="center" wrapText="1"/>
    </xf>
    <xf numFmtId="0" fontId="24" fillId="27" borderId="12" xfId="0" applyFont="1" applyFill="1" applyBorder="1" applyAlignment="1">
      <alignment horizontal="right" vertical="center" wrapText="1"/>
    </xf>
    <xf numFmtId="49" fontId="24" fillId="27" borderId="11" xfId="0" applyNumberFormat="1" applyFont="1" applyFill="1" applyBorder="1" applyAlignment="1">
      <alignment horizontal="left" vertical="center" wrapText="1"/>
    </xf>
    <xf numFmtId="2" fontId="22" fillId="26" borderId="10" xfId="0" applyNumberFormat="1" applyFont="1" applyFill="1" applyBorder="1" applyAlignment="1">
      <alignment vertical="center" wrapText="1"/>
    </xf>
    <xf numFmtId="0" fontId="22" fillId="27" borderId="12" xfId="0" applyFont="1" applyFill="1" applyBorder="1" applyAlignment="1">
      <alignment horizontal="right" vertical="center" wrapText="1"/>
    </xf>
    <xf numFmtId="49" fontId="22" fillId="27" borderId="11" xfId="0" applyNumberFormat="1" applyFont="1" applyFill="1" applyBorder="1" applyAlignment="1">
      <alignment horizontal="left" vertical="center" wrapText="1"/>
    </xf>
    <xf numFmtId="0" fontId="39" fillId="25" borderId="10" xfId="0" applyFont="1" applyFill="1" applyBorder="1" applyAlignment="1">
      <alignment vertical="center" wrapText="1"/>
    </xf>
    <xf numFmtId="0" fontId="26" fillId="26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wrapText="1"/>
    </xf>
    <xf numFmtId="0" fontId="20" fillId="26" borderId="10" xfId="0" applyFont="1" applyFill="1" applyBorder="1" applyAlignment="1">
      <alignment horizontal="justify"/>
    </xf>
    <xf numFmtId="49" fontId="22" fillId="26" borderId="10" xfId="0" applyNumberFormat="1" applyFont="1" applyFill="1" applyBorder="1" applyAlignment="1">
      <alignment horizontal="center" vertical="center" wrapText="1"/>
    </xf>
    <xf numFmtId="49" fontId="22" fillId="26" borderId="12" xfId="0" applyNumberFormat="1" applyFont="1" applyFill="1" applyBorder="1" applyAlignment="1">
      <alignment horizontal="center" vertical="center" wrapText="1"/>
    </xf>
    <xf numFmtId="49" fontId="20" fillId="27" borderId="15" xfId="0" applyNumberFormat="1" applyFont="1" applyFill="1" applyBorder="1" applyAlignment="1">
      <alignment horizontal="right" vertical="center" wrapText="1"/>
    </xf>
    <xf numFmtId="49" fontId="20" fillId="27" borderId="14" xfId="0" applyNumberFormat="1" applyFont="1" applyFill="1" applyBorder="1" applyAlignment="1">
      <alignment horizontal="left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49" fontId="55" fillId="26" borderId="10" xfId="0" applyNumberFormat="1" applyFont="1" applyFill="1" applyBorder="1" applyAlignment="1">
      <alignment wrapText="1"/>
    </xf>
    <xf numFmtId="49" fontId="21" fillId="26" borderId="10" xfId="65" applyNumberFormat="1" applyFont="1" applyFill="1" applyBorder="1" applyAlignment="1">
      <alignment horizontal="center" vertical="center" wrapText="1"/>
      <protection/>
    </xf>
    <xf numFmtId="0" fontId="21" fillId="26" borderId="10" xfId="0" applyFont="1" applyFill="1" applyBorder="1" applyAlignment="1">
      <alignment horizontal="justify"/>
    </xf>
    <xf numFmtId="49" fontId="24" fillId="26" borderId="10" xfId="0" applyNumberFormat="1" applyFont="1" applyFill="1" applyBorder="1" applyAlignment="1">
      <alignment horizontal="center" vertical="center" wrapText="1"/>
    </xf>
    <xf numFmtId="49" fontId="24" fillId="26" borderId="12" xfId="0" applyNumberFormat="1" applyFont="1" applyFill="1" applyBorder="1" applyAlignment="1">
      <alignment horizontal="center" vertical="center" wrapText="1"/>
    </xf>
    <xf numFmtId="49" fontId="21" fillId="27" borderId="15" xfId="0" applyNumberFormat="1" applyFont="1" applyFill="1" applyBorder="1" applyAlignment="1">
      <alignment horizontal="right" vertical="center" wrapText="1"/>
    </xf>
    <xf numFmtId="49" fontId="21" fillId="27" borderId="14" xfId="0" applyNumberFormat="1" applyFont="1" applyFill="1" applyBorder="1" applyAlignment="1">
      <alignment horizontal="left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0" fontId="21" fillId="26" borderId="10" xfId="0" applyFont="1" applyFill="1" applyBorder="1" applyAlignment="1">
      <alignment horizontal="left" vertical="center" wrapText="1"/>
    </xf>
    <xf numFmtId="0" fontId="20" fillId="28" borderId="46" xfId="0" applyNumberFormat="1" applyFont="1" applyFill="1" applyBorder="1" applyAlignment="1">
      <alignment vertical="top" wrapText="1"/>
    </xf>
    <xf numFmtId="0" fontId="31" fillId="28" borderId="46" xfId="0" applyNumberFormat="1" applyFont="1" applyFill="1" applyBorder="1" applyAlignment="1">
      <alignment vertical="top" wrapText="1"/>
    </xf>
    <xf numFmtId="186" fontId="21" fillId="25" borderId="10" xfId="0" applyNumberFormat="1" applyFont="1" applyFill="1" applyBorder="1" applyAlignment="1">
      <alignment horizontal="right" vertical="center"/>
    </xf>
    <xf numFmtId="2" fontId="21" fillId="24" borderId="11" xfId="57" applyNumberFormat="1" applyFont="1" applyFill="1" applyBorder="1" applyAlignment="1">
      <alignment horizontal="right" vertical="center" wrapText="1"/>
      <protection/>
    </xf>
    <xf numFmtId="187" fontId="31" fillId="25" borderId="11" xfId="0" applyNumberFormat="1" applyFont="1" applyFill="1" applyBorder="1" applyAlignment="1">
      <alignment horizontal="right" vertical="center" wrapText="1"/>
    </xf>
    <xf numFmtId="186" fontId="20" fillId="25" borderId="10" xfId="56" applyNumberFormat="1" applyFont="1" applyFill="1" applyBorder="1" applyAlignment="1">
      <alignment horizontal="right" vertical="center" wrapText="1"/>
      <protection/>
    </xf>
    <xf numFmtId="186" fontId="21" fillId="25" borderId="10" xfId="56" applyNumberFormat="1" applyFont="1" applyFill="1" applyBorder="1" applyAlignment="1">
      <alignment horizontal="right" vertical="center" wrapText="1"/>
      <protection/>
    </xf>
    <xf numFmtId="181" fontId="20" fillId="26" borderId="29" xfId="57" applyNumberFormat="1" applyFont="1" applyFill="1" applyBorder="1" applyAlignment="1">
      <alignment horizontal="right" vertical="center" wrapText="1"/>
      <protection/>
    </xf>
    <xf numFmtId="187" fontId="46" fillId="25" borderId="10" xfId="0" applyNumberFormat="1" applyFont="1" applyFill="1" applyBorder="1" applyAlignment="1">
      <alignment horizontal="right" vertical="center" wrapText="1"/>
    </xf>
    <xf numFmtId="187" fontId="46" fillId="24" borderId="10" xfId="0" applyNumberFormat="1" applyFont="1" applyFill="1" applyBorder="1" applyAlignment="1">
      <alignment horizontal="right" vertical="center" wrapText="1"/>
    </xf>
    <xf numFmtId="187" fontId="32" fillId="26" borderId="10" xfId="0" applyNumberFormat="1" applyFont="1" applyFill="1" applyBorder="1" applyAlignment="1">
      <alignment horizontal="right"/>
    </xf>
    <xf numFmtId="0" fontId="32" fillId="0" borderId="0" xfId="0" applyFont="1" applyAlignment="1">
      <alignment horizontal="center"/>
    </xf>
    <xf numFmtId="0" fontId="39" fillId="0" borderId="0" xfId="0" applyFont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49" fontId="21" fillId="25" borderId="12" xfId="0" applyNumberFormat="1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49" fontId="20" fillId="27" borderId="12" xfId="0" applyNumberFormat="1" applyFont="1" applyFill="1" applyBorder="1" applyAlignment="1">
      <alignment horizontal="center" vertical="center" wrapText="1"/>
    </xf>
    <xf numFmtId="49" fontId="20" fillId="27" borderId="11" xfId="0" applyNumberFormat="1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0" fontId="20" fillId="25" borderId="48" xfId="0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 horizontal="center" vertical="top" wrapText="1"/>
    </xf>
    <xf numFmtId="0" fontId="20" fillId="24" borderId="12" xfId="57" applyFont="1" applyFill="1" applyBorder="1" applyAlignment="1">
      <alignment horizontal="center" vertical="center" wrapText="1"/>
      <protection/>
    </xf>
    <xf numFmtId="0" fontId="20" fillId="24" borderId="11" xfId="57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right" vertical="center" wrapText="1"/>
    </xf>
    <xf numFmtId="0" fontId="20" fillId="29" borderId="48" xfId="0" applyFont="1" applyFill="1" applyBorder="1" applyAlignment="1">
      <alignment horizontal="right" vertical="top" wrapText="1"/>
    </xf>
    <xf numFmtId="0" fontId="20" fillId="29" borderId="11" xfId="0" applyFont="1" applyFill="1" applyBorder="1" applyAlignment="1">
      <alignment horizontal="right" vertical="top" wrapText="1"/>
    </xf>
    <xf numFmtId="49" fontId="20" fillId="26" borderId="1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righ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30" fillId="24" borderId="0" xfId="0" applyNumberFormat="1" applyFont="1" applyFill="1" applyBorder="1" applyAlignment="1">
      <alignment horizontal="right" vertical="center" wrapText="1"/>
    </xf>
    <xf numFmtId="0" fontId="30" fillId="24" borderId="0" xfId="0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46" fillId="24" borderId="12" xfId="0" applyFont="1" applyFill="1" applyBorder="1" applyAlignment="1">
      <alignment horizontal="center"/>
    </xf>
    <xf numFmtId="0" fontId="46" fillId="24" borderId="11" xfId="0" applyFont="1" applyFill="1" applyBorder="1" applyAlignment="1">
      <alignment horizontal="center"/>
    </xf>
    <xf numFmtId="49" fontId="31" fillId="27" borderId="12" xfId="0" applyNumberFormat="1" applyFont="1" applyFill="1" applyBorder="1" applyAlignment="1">
      <alignment horizontal="center" vertical="center" wrapText="1"/>
    </xf>
    <xf numFmtId="49" fontId="31" fillId="27" borderId="11" xfId="0" applyNumberFormat="1" applyFont="1" applyFill="1" applyBorder="1" applyAlignment="1">
      <alignment horizontal="center" vertical="center" wrapText="1"/>
    </xf>
    <xf numFmtId="49" fontId="46" fillId="25" borderId="12" xfId="0" applyNumberFormat="1" applyFont="1" applyFill="1" applyBorder="1" applyAlignment="1">
      <alignment horizontal="center" vertical="center" wrapText="1"/>
    </xf>
    <xf numFmtId="49" fontId="46" fillId="27" borderId="11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49" fontId="31" fillId="26" borderId="12" xfId="0" applyNumberFormat="1" applyFont="1" applyFill="1" applyBorder="1" applyAlignment="1">
      <alignment horizontal="center" vertical="center" wrapText="1"/>
    </xf>
    <xf numFmtId="49" fontId="31" fillId="26" borderId="11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0" fontId="31" fillId="24" borderId="12" xfId="57" applyFont="1" applyFill="1" applyBorder="1" applyAlignment="1">
      <alignment horizontal="center" vertical="center" wrapText="1"/>
      <protection/>
    </xf>
    <xf numFmtId="0" fontId="31" fillId="24" borderId="11" xfId="57" applyFont="1" applyFill="1" applyBorder="1" applyAlignment="1">
      <alignment horizontal="center" vertical="center" wrapText="1"/>
      <protection/>
    </xf>
    <xf numFmtId="0" fontId="50" fillId="24" borderId="0" xfId="0" applyFont="1" applyFill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" xfId="55"/>
    <cellStyle name="Обычный_Прил.1,2,3-2009" xfId="56"/>
    <cellStyle name="Обычный_Прил.7,8 Расходы_2009" xfId="57"/>
    <cellStyle name="Обычный_Приложение 4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zoomScaleSheetLayoutView="100" zoomScalePageLayoutView="0" workbookViewId="0" topLeftCell="A73">
      <selection activeCell="C56" sqref="C56"/>
    </sheetView>
  </sheetViews>
  <sheetFormatPr defaultColWidth="9.140625" defaultRowHeight="15"/>
  <cols>
    <col min="1" max="1" width="24.00390625" style="6" customWidth="1"/>
    <col min="2" max="2" width="48.7109375" style="7" customWidth="1"/>
    <col min="3" max="3" width="17.00390625" style="7" customWidth="1"/>
    <col min="4" max="4" width="12.7109375" style="7" hidden="1" customWidth="1"/>
    <col min="5" max="5" width="10.57421875" style="6" customWidth="1"/>
    <col min="6" max="16384" width="9.140625" style="6" customWidth="1"/>
  </cols>
  <sheetData>
    <row r="1" spans="1:4" ht="12.75">
      <c r="A1" s="43"/>
      <c r="B1" s="654" t="s">
        <v>152</v>
      </c>
      <c r="C1" s="654"/>
      <c r="D1" s="654"/>
    </row>
    <row r="2" spans="1:6" s="1" customFormat="1" ht="15.75" customHeight="1">
      <c r="A2" s="656" t="s">
        <v>2</v>
      </c>
      <c r="B2" s="656"/>
      <c r="C2" s="656"/>
      <c r="D2" s="656"/>
      <c r="E2" s="3"/>
      <c r="F2" s="3"/>
    </row>
    <row r="3" spans="1:6" s="1" customFormat="1" ht="15.75" customHeight="1">
      <c r="A3" s="656" t="s">
        <v>554</v>
      </c>
      <c r="B3" s="656"/>
      <c r="C3" s="656"/>
      <c r="D3" s="656"/>
      <c r="E3" s="3"/>
      <c r="F3" s="3"/>
    </row>
    <row r="4" spans="1:6" s="2" customFormat="1" ht="16.5" customHeight="1">
      <c r="A4" s="657" t="s">
        <v>555</v>
      </c>
      <c r="B4" s="657"/>
      <c r="C4" s="657"/>
      <c r="D4" s="657"/>
      <c r="E4" s="4"/>
      <c r="F4" s="4"/>
    </row>
    <row r="5" spans="1:6" s="2" customFormat="1" ht="16.5" customHeight="1">
      <c r="A5" s="42"/>
      <c r="B5" s="657" t="s">
        <v>3</v>
      </c>
      <c r="C5" s="657"/>
      <c r="D5" s="657"/>
      <c r="E5" s="4"/>
      <c r="F5" s="4"/>
    </row>
    <row r="6" spans="1:6" s="2" customFormat="1" ht="18" customHeight="1">
      <c r="A6" s="657" t="s">
        <v>536</v>
      </c>
      <c r="B6" s="657"/>
      <c r="C6" s="657"/>
      <c r="D6" s="657"/>
      <c r="E6" s="4"/>
      <c r="F6" s="4"/>
    </row>
    <row r="7" spans="1:6" s="2" customFormat="1" ht="18" customHeight="1">
      <c r="A7" s="5"/>
      <c r="B7" s="657" t="s">
        <v>636</v>
      </c>
      <c r="C7" s="657"/>
      <c r="D7" s="4"/>
      <c r="E7" s="4"/>
      <c r="F7" s="4"/>
    </row>
    <row r="8" spans="1:3" s="7" customFormat="1" ht="32.25" customHeight="1">
      <c r="A8" s="655" t="s">
        <v>537</v>
      </c>
      <c r="B8" s="655"/>
      <c r="C8" s="655"/>
    </row>
    <row r="9" spans="1:3" s="37" customFormat="1" ht="5.25" customHeight="1">
      <c r="A9" s="41"/>
      <c r="B9" s="40"/>
      <c r="C9" s="40"/>
    </row>
    <row r="10" spans="1:3" s="37" customFormat="1" ht="13.5" customHeight="1">
      <c r="A10" s="39"/>
      <c r="B10" s="38"/>
      <c r="C10" s="38" t="s">
        <v>530</v>
      </c>
    </row>
    <row r="11" spans="1:4" ht="38.25">
      <c r="A11" s="36" t="s">
        <v>151</v>
      </c>
      <c r="B11" s="35" t="s">
        <v>150</v>
      </c>
      <c r="C11" s="34" t="s">
        <v>531</v>
      </c>
      <c r="D11" s="11">
        <v>8502881.13</v>
      </c>
    </row>
    <row r="12" spans="1:4" ht="12.75">
      <c r="A12" s="33">
        <v>1</v>
      </c>
      <c r="B12" s="33">
        <v>2</v>
      </c>
      <c r="C12" s="33"/>
      <c r="D12" s="11">
        <v>5510235.74</v>
      </c>
    </row>
    <row r="13" spans="1:4" ht="12.75">
      <c r="A13" s="15" t="s">
        <v>149</v>
      </c>
      <c r="B13" s="25" t="s">
        <v>148</v>
      </c>
      <c r="C13" s="24">
        <f>C14+C31+C35+C43+C46+C50+C58+C64+C70+C21</f>
        <v>18521.694</v>
      </c>
      <c r="D13" s="18" t="e">
        <f>D14+D31+D35+D43+D46+D50+D58+D64+D70+D21</f>
        <v>#REF!</v>
      </c>
    </row>
    <row r="14" spans="1:4" ht="12.75">
      <c r="A14" s="15" t="s">
        <v>147</v>
      </c>
      <c r="B14" s="25" t="s">
        <v>146</v>
      </c>
      <c r="C14" s="8">
        <f>C15</f>
        <v>8337.630000000001</v>
      </c>
      <c r="D14" s="18">
        <f>D15</f>
        <v>5409863.26</v>
      </c>
    </row>
    <row r="15" spans="1:4" ht="12.75" customHeight="1">
      <c r="A15" s="13" t="s">
        <v>145</v>
      </c>
      <c r="B15" s="12" t="s">
        <v>144</v>
      </c>
      <c r="C15" s="16">
        <f>SUM(C18:C20)</f>
        <v>8337.630000000001</v>
      </c>
      <c r="D15" s="27">
        <f>D18</f>
        <v>5409863.26</v>
      </c>
    </row>
    <row r="16" spans="1:4" ht="17.25" customHeight="1" hidden="1">
      <c r="A16" s="13" t="s">
        <v>142</v>
      </c>
      <c r="B16" s="12" t="s">
        <v>143</v>
      </c>
      <c r="C16" s="16"/>
      <c r="D16" s="11"/>
    </row>
    <row r="17" spans="1:4" ht="7.5" customHeight="1" hidden="1">
      <c r="A17" s="13"/>
      <c r="B17" s="12"/>
      <c r="C17" s="16">
        <f>C18+C19</f>
        <v>8301.849</v>
      </c>
      <c r="D17" s="11">
        <v>5504333.04</v>
      </c>
    </row>
    <row r="18" spans="1:4" ht="66.75" customHeight="1">
      <c r="A18" s="13" t="s">
        <v>142</v>
      </c>
      <c r="B18" s="538" t="s">
        <v>484</v>
      </c>
      <c r="C18" s="16">
        <v>8018.18</v>
      </c>
      <c r="D18" s="11">
        <v>5409863.26</v>
      </c>
    </row>
    <row r="19" spans="1:4" ht="104.25" customHeight="1">
      <c r="A19" s="13" t="s">
        <v>141</v>
      </c>
      <c r="B19" s="538" t="s">
        <v>485</v>
      </c>
      <c r="C19" s="16">
        <v>283.669</v>
      </c>
      <c r="D19" s="11">
        <v>94469.78</v>
      </c>
    </row>
    <row r="20" spans="1:4" ht="40.5" customHeight="1">
      <c r="A20" s="13" t="s">
        <v>140</v>
      </c>
      <c r="B20" s="537" t="s">
        <v>486</v>
      </c>
      <c r="C20" s="16">
        <v>35.781</v>
      </c>
      <c r="D20" s="11">
        <v>5000</v>
      </c>
    </row>
    <row r="21" spans="1:4" ht="39.75" customHeight="1">
      <c r="A21" s="15" t="s">
        <v>139</v>
      </c>
      <c r="B21" s="25" t="s">
        <v>138</v>
      </c>
      <c r="C21" s="30">
        <f>C22</f>
        <v>985.715</v>
      </c>
      <c r="D21" s="29">
        <f>D22</f>
        <v>0</v>
      </c>
    </row>
    <row r="22" spans="1:4" ht="28.5" customHeight="1">
      <c r="A22" s="15" t="s">
        <v>137</v>
      </c>
      <c r="B22" s="14" t="s">
        <v>136</v>
      </c>
      <c r="C22" s="8">
        <f>C23+C25+C27+C29</f>
        <v>985.715</v>
      </c>
      <c r="D22" s="18">
        <f>D23+D25+D27+D29</f>
        <v>0</v>
      </c>
    </row>
    <row r="23" spans="1:4" ht="66.75" customHeight="1">
      <c r="A23" s="13" t="s">
        <v>135</v>
      </c>
      <c r="B23" s="538" t="s">
        <v>134</v>
      </c>
      <c r="C23" s="16">
        <f>C24</f>
        <v>448.546</v>
      </c>
      <c r="D23" s="11"/>
    </row>
    <row r="24" spans="1:4" ht="106.5" customHeight="1">
      <c r="A24" s="13" t="s">
        <v>512</v>
      </c>
      <c r="B24" s="537" t="s">
        <v>511</v>
      </c>
      <c r="C24" s="16">
        <v>448.546</v>
      </c>
      <c r="D24" s="11"/>
    </row>
    <row r="25" spans="1:4" ht="79.5" customHeight="1">
      <c r="A25" s="13" t="s">
        <v>133</v>
      </c>
      <c r="B25" s="538" t="s">
        <v>132</v>
      </c>
      <c r="C25" s="16">
        <f>C26</f>
        <v>3.008</v>
      </c>
      <c r="D25" s="11"/>
    </row>
    <row r="26" spans="1:4" ht="120.75" customHeight="1">
      <c r="A26" s="13" t="s">
        <v>513</v>
      </c>
      <c r="B26" s="538" t="s">
        <v>514</v>
      </c>
      <c r="C26" s="16">
        <v>3.008</v>
      </c>
      <c r="D26" s="11"/>
    </row>
    <row r="27" spans="1:4" ht="64.5" customHeight="1">
      <c r="A27" s="13" t="s">
        <v>131</v>
      </c>
      <c r="B27" s="538" t="s">
        <v>130</v>
      </c>
      <c r="C27" s="16">
        <f>C28</f>
        <v>612.607</v>
      </c>
      <c r="D27" s="11"/>
    </row>
    <row r="28" spans="1:4" ht="108" customHeight="1">
      <c r="A28" s="13" t="s">
        <v>515</v>
      </c>
      <c r="B28" s="537" t="s">
        <v>516</v>
      </c>
      <c r="C28" s="16">
        <v>612.607</v>
      </c>
      <c r="D28" s="11"/>
    </row>
    <row r="29" spans="1:4" ht="68.25" customHeight="1">
      <c r="A29" s="13" t="s">
        <v>129</v>
      </c>
      <c r="B29" s="538" t="s">
        <v>128</v>
      </c>
      <c r="C29" s="16">
        <f>C30</f>
        <v>-78.446</v>
      </c>
      <c r="D29" s="11"/>
    </row>
    <row r="30" spans="1:4" ht="110.25" customHeight="1">
      <c r="A30" s="13" t="s">
        <v>517</v>
      </c>
      <c r="B30" s="537" t="s">
        <v>518</v>
      </c>
      <c r="C30" s="16">
        <v>-78.446</v>
      </c>
      <c r="D30" s="11"/>
    </row>
    <row r="31" spans="1:4" ht="12.75">
      <c r="A31" s="15" t="s">
        <v>127</v>
      </c>
      <c r="B31" s="25" t="s">
        <v>126</v>
      </c>
      <c r="C31" s="8">
        <f>C32</f>
        <v>23.5</v>
      </c>
      <c r="D31" s="18">
        <f>D32</f>
        <v>7666.3</v>
      </c>
    </row>
    <row r="32" spans="1:4" s="32" customFormat="1" ht="12.75">
      <c r="A32" s="15" t="s">
        <v>125</v>
      </c>
      <c r="B32" s="14" t="s">
        <v>123</v>
      </c>
      <c r="C32" s="8">
        <v>23.5</v>
      </c>
      <c r="D32" s="18">
        <f>D33+D34</f>
        <v>7666.3</v>
      </c>
    </row>
    <row r="33" spans="1:4" ht="12" customHeight="1">
      <c r="A33" s="13" t="s">
        <v>124</v>
      </c>
      <c r="B33" s="12" t="s">
        <v>123</v>
      </c>
      <c r="C33" s="16">
        <v>23.5</v>
      </c>
      <c r="D33" s="11">
        <v>4153</v>
      </c>
    </row>
    <row r="34" spans="1:4" ht="0.75" customHeight="1" hidden="1">
      <c r="A34" s="13" t="s">
        <v>122</v>
      </c>
      <c r="B34" s="12" t="s">
        <v>121</v>
      </c>
      <c r="C34" s="16"/>
      <c r="D34" s="11">
        <v>3513.3</v>
      </c>
    </row>
    <row r="35" spans="1:4" ht="13.5" customHeight="1">
      <c r="A35" s="15" t="s">
        <v>120</v>
      </c>
      <c r="B35" s="25" t="s">
        <v>119</v>
      </c>
      <c r="C35" s="8">
        <f>C36+C38</f>
        <v>7409.882</v>
      </c>
      <c r="D35" s="18">
        <f>D36+D38</f>
        <v>2126965.59</v>
      </c>
    </row>
    <row r="36" spans="1:4" ht="12.75">
      <c r="A36" s="13" t="s">
        <v>118</v>
      </c>
      <c r="B36" s="12" t="s">
        <v>117</v>
      </c>
      <c r="C36" s="16">
        <f>C37</f>
        <v>816.985</v>
      </c>
      <c r="D36" s="27">
        <f>D37</f>
        <v>881752.14</v>
      </c>
    </row>
    <row r="37" spans="1:4" ht="41.25" customHeight="1">
      <c r="A37" s="13" t="s">
        <v>116</v>
      </c>
      <c r="B37" s="12" t="s">
        <v>115</v>
      </c>
      <c r="C37" s="16">
        <v>816.985</v>
      </c>
      <c r="D37" s="11">
        <v>881752.14</v>
      </c>
    </row>
    <row r="38" spans="1:4" ht="12.75">
      <c r="A38" s="13" t="s">
        <v>114</v>
      </c>
      <c r="B38" s="12" t="s">
        <v>113</v>
      </c>
      <c r="C38" s="16">
        <f>C39+C41</f>
        <v>6592.897</v>
      </c>
      <c r="D38" s="27">
        <f>D39+D41</f>
        <v>1245213.45</v>
      </c>
    </row>
    <row r="39" spans="1:4" ht="12.75">
      <c r="A39" s="13" t="s">
        <v>112</v>
      </c>
      <c r="B39" s="12" t="s">
        <v>111</v>
      </c>
      <c r="C39" s="16">
        <f>C40</f>
        <v>4995.597</v>
      </c>
      <c r="D39" s="27">
        <f>D40</f>
        <v>766641.95</v>
      </c>
    </row>
    <row r="40" spans="1:4" ht="40.5" customHeight="1">
      <c r="A40" s="13" t="s">
        <v>110</v>
      </c>
      <c r="B40" s="12" t="s">
        <v>109</v>
      </c>
      <c r="C40" s="16">
        <v>4995.597</v>
      </c>
      <c r="D40" s="11">
        <v>766641.95</v>
      </c>
    </row>
    <row r="41" spans="1:4" ht="15" customHeight="1">
      <c r="A41" s="13" t="s">
        <v>108</v>
      </c>
      <c r="B41" s="12" t="s">
        <v>107</v>
      </c>
      <c r="C41" s="23">
        <f>C42</f>
        <v>1597.3</v>
      </c>
      <c r="D41" s="27">
        <f>D42</f>
        <v>478571.5</v>
      </c>
    </row>
    <row r="42" spans="1:4" ht="38.25" customHeight="1">
      <c r="A42" s="13" t="s">
        <v>106</v>
      </c>
      <c r="B42" s="12" t="s">
        <v>105</v>
      </c>
      <c r="C42" s="16">
        <v>1597.3</v>
      </c>
      <c r="D42" s="11">
        <v>478571.5</v>
      </c>
    </row>
    <row r="43" spans="1:4" ht="12.75" customHeight="1" hidden="1">
      <c r="A43" s="15" t="s">
        <v>104</v>
      </c>
      <c r="B43" s="14" t="s">
        <v>103</v>
      </c>
      <c r="C43" s="8">
        <f>C44</f>
        <v>0</v>
      </c>
      <c r="D43" s="11">
        <v>29660</v>
      </c>
    </row>
    <row r="44" spans="1:4" ht="38.25" customHeight="1" hidden="1">
      <c r="A44" s="13" t="s">
        <v>102</v>
      </c>
      <c r="B44" s="12" t="s">
        <v>101</v>
      </c>
      <c r="C44" s="16">
        <f>C45</f>
        <v>0</v>
      </c>
      <c r="D44" s="11">
        <v>29660</v>
      </c>
    </row>
    <row r="45" spans="1:4" ht="65.25" customHeight="1" hidden="1">
      <c r="A45" s="13" t="s">
        <v>100</v>
      </c>
      <c r="B45" s="12" t="s">
        <v>99</v>
      </c>
      <c r="C45" s="31"/>
      <c r="D45" s="11">
        <v>29660</v>
      </c>
    </row>
    <row r="46" spans="1:4" ht="0.75" customHeight="1" hidden="1">
      <c r="A46" s="15" t="s">
        <v>98</v>
      </c>
      <c r="B46" s="14" t="s">
        <v>97</v>
      </c>
      <c r="C46" s="8">
        <f>C47</f>
        <v>0</v>
      </c>
      <c r="D46" s="11">
        <v>5552.17</v>
      </c>
    </row>
    <row r="47" spans="1:4" ht="12.75" customHeight="1" hidden="1">
      <c r="A47" s="13" t="s">
        <v>96</v>
      </c>
      <c r="B47" s="12" t="s">
        <v>95</v>
      </c>
      <c r="C47" s="16">
        <f>C48</f>
        <v>0</v>
      </c>
      <c r="D47" s="11">
        <v>5552.17</v>
      </c>
    </row>
    <row r="48" spans="1:4" ht="25.5" customHeight="1" hidden="1">
      <c r="A48" s="13" t="s">
        <v>94</v>
      </c>
      <c r="B48" s="12" t="s">
        <v>93</v>
      </c>
      <c r="C48" s="16">
        <f>C49</f>
        <v>0</v>
      </c>
      <c r="D48" s="11">
        <v>5552.17</v>
      </c>
    </row>
    <row r="49" spans="1:4" ht="25.5" customHeight="1" hidden="1">
      <c r="A49" s="13" t="s">
        <v>92</v>
      </c>
      <c r="B49" s="12" t="s">
        <v>91</v>
      </c>
      <c r="C49" s="16"/>
      <c r="D49" s="11">
        <v>5552.17</v>
      </c>
    </row>
    <row r="50" spans="1:4" ht="41.25" customHeight="1">
      <c r="A50" s="15" t="s">
        <v>90</v>
      </c>
      <c r="B50" s="25" t="s">
        <v>89</v>
      </c>
      <c r="C50" s="30">
        <f>C51+C61</f>
        <v>1649.8669999999997</v>
      </c>
      <c r="D50" s="29">
        <f>D51</f>
        <v>773878.08</v>
      </c>
    </row>
    <row r="51" spans="1:4" ht="80.25" customHeight="1">
      <c r="A51" s="13" t="s">
        <v>88</v>
      </c>
      <c r="B51" s="12" t="s">
        <v>87</v>
      </c>
      <c r="C51" s="16">
        <f>C52+C56</f>
        <v>1641.6509999999998</v>
      </c>
      <c r="D51" s="27">
        <f>D52+D56</f>
        <v>773878.08</v>
      </c>
    </row>
    <row r="52" spans="1:4" ht="65.25" customHeight="1">
      <c r="A52" s="13" t="s">
        <v>86</v>
      </c>
      <c r="B52" s="12" t="s">
        <v>82</v>
      </c>
      <c r="C52" s="16">
        <f>C53</f>
        <v>739.156</v>
      </c>
      <c r="D52" s="27">
        <f>D53</f>
        <v>650278.25</v>
      </c>
    </row>
    <row r="53" spans="1:4" ht="82.5" customHeight="1">
      <c r="A53" s="13" t="s">
        <v>85</v>
      </c>
      <c r="B53" s="12" t="s">
        <v>84</v>
      </c>
      <c r="C53" s="16">
        <v>739.156</v>
      </c>
      <c r="D53" s="11">
        <v>650278.25</v>
      </c>
    </row>
    <row r="54" spans="1:4" ht="63.75" customHeight="1" hidden="1">
      <c r="A54" s="13" t="s">
        <v>83</v>
      </c>
      <c r="B54" s="12" t="s">
        <v>82</v>
      </c>
      <c r="C54" s="16"/>
      <c r="D54" s="11"/>
    </row>
    <row r="55" spans="1:4" ht="76.5" customHeight="1" hidden="1">
      <c r="A55" s="13" t="s">
        <v>81</v>
      </c>
      <c r="B55" s="12" t="s">
        <v>80</v>
      </c>
      <c r="C55" s="16"/>
      <c r="D55" s="11"/>
    </row>
    <row r="56" spans="1:4" ht="81" customHeight="1">
      <c r="A56" s="13" t="s">
        <v>79</v>
      </c>
      <c r="B56" s="12" t="s">
        <v>78</v>
      </c>
      <c r="C56" s="16">
        <f>C57</f>
        <v>902.495</v>
      </c>
      <c r="D56" s="27">
        <f>D57</f>
        <v>123599.83</v>
      </c>
    </row>
    <row r="57" spans="1:4" ht="66.75" customHeight="1">
      <c r="A57" s="13" t="s">
        <v>77</v>
      </c>
      <c r="B57" s="12" t="s">
        <v>76</v>
      </c>
      <c r="C57" s="16">
        <v>902.495</v>
      </c>
      <c r="D57" s="11">
        <v>123599.83</v>
      </c>
    </row>
    <row r="58" spans="1:4" ht="25.5" customHeight="1" hidden="1">
      <c r="A58" s="15" t="s">
        <v>75</v>
      </c>
      <c r="B58" s="14" t="s">
        <v>74</v>
      </c>
      <c r="C58" s="8">
        <f>C59</f>
        <v>0</v>
      </c>
      <c r="D58" s="11">
        <v>9169</v>
      </c>
    </row>
    <row r="59" spans="1:4" ht="12.75" customHeight="1" hidden="1">
      <c r="A59" s="13" t="s">
        <v>73</v>
      </c>
      <c r="B59" s="28" t="s">
        <v>72</v>
      </c>
      <c r="C59" s="16">
        <f>C60</f>
        <v>0</v>
      </c>
      <c r="D59" s="11">
        <v>9169</v>
      </c>
    </row>
    <row r="60" spans="1:4" ht="25.5" customHeight="1" hidden="1">
      <c r="A60" s="13" t="s">
        <v>71</v>
      </c>
      <c r="B60" s="26" t="s">
        <v>70</v>
      </c>
      <c r="C60" s="16"/>
      <c r="D60" s="11">
        <v>9169</v>
      </c>
    </row>
    <row r="61" spans="1:4" ht="81.75" customHeight="1">
      <c r="A61" s="13" t="s">
        <v>622</v>
      </c>
      <c r="B61" s="495" t="s">
        <v>623</v>
      </c>
      <c r="C61" s="16">
        <f>C62</f>
        <v>8.216</v>
      </c>
      <c r="D61" s="11"/>
    </row>
    <row r="62" spans="1:4" ht="77.25" customHeight="1">
      <c r="A62" s="13" t="s">
        <v>618</v>
      </c>
      <c r="B62" s="495" t="s">
        <v>620</v>
      </c>
      <c r="C62" s="16">
        <f>C63</f>
        <v>8.216</v>
      </c>
      <c r="D62" s="11"/>
    </row>
    <row r="63" spans="1:4" ht="80.25" customHeight="1">
      <c r="A63" s="13" t="s">
        <v>619</v>
      </c>
      <c r="B63" s="495" t="s">
        <v>621</v>
      </c>
      <c r="C63" s="16">
        <v>8.216</v>
      </c>
      <c r="D63" s="11"/>
    </row>
    <row r="64" spans="1:4" ht="28.5" customHeight="1">
      <c r="A64" s="15" t="s">
        <v>69</v>
      </c>
      <c r="B64" s="25" t="s">
        <v>68</v>
      </c>
      <c r="C64" s="8">
        <f>C65</f>
        <v>115.1</v>
      </c>
      <c r="D64" s="18" t="e">
        <f>D65</f>
        <v>#REF!</v>
      </c>
    </row>
    <row r="65" spans="1:4" ht="38.25">
      <c r="A65" s="13" t="s">
        <v>67</v>
      </c>
      <c r="B65" s="12" t="s">
        <v>66</v>
      </c>
      <c r="C65" s="16">
        <f>C66</f>
        <v>115.1</v>
      </c>
      <c r="D65" s="27" t="e">
        <f>D66+D68</f>
        <v>#REF!</v>
      </c>
    </row>
    <row r="66" spans="1:4" ht="40.5" customHeight="1">
      <c r="A66" s="13" t="s">
        <v>65</v>
      </c>
      <c r="B66" s="12" t="s">
        <v>64</v>
      </c>
      <c r="C66" s="16">
        <f>C67</f>
        <v>115.1</v>
      </c>
      <c r="D66" s="27" t="e">
        <f>#REF!</f>
        <v>#REF!</v>
      </c>
    </row>
    <row r="67" spans="1:4" ht="41.25" customHeight="1">
      <c r="A67" s="13" t="s">
        <v>63</v>
      </c>
      <c r="B67" s="12" t="s">
        <v>62</v>
      </c>
      <c r="C67" s="16">
        <v>115.1</v>
      </c>
      <c r="D67" s="27"/>
    </row>
    <row r="68" spans="1:4" ht="39.75" customHeight="1" hidden="1">
      <c r="A68" s="13" t="s">
        <v>61</v>
      </c>
      <c r="B68" s="26" t="s">
        <v>60</v>
      </c>
      <c r="C68" s="16">
        <f>C69</f>
        <v>0</v>
      </c>
      <c r="D68" s="11"/>
    </row>
    <row r="69" spans="1:4" ht="52.5" customHeight="1" hidden="1">
      <c r="A69" s="13" t="s">
        <v>59</v>
      </c>
      <c r="B69" s="26" t="s">
        <v>58</v>
      </c>
      <c r="C69" s="16"/>
      <c r="D69" s="11"/>
    </row>
    <row r="70" spans="1:4" ht="12.75" customHeight="1" hidden="1">
      <c r="A70" s="15" t="s">
        <v>57</v>
      </c>
      <c r="B70" s="14" t="s">
        <v>56</v>
      </c>
      <c r="C70" s="8">
        <f>C71</f>
        <v>0</v>
      </c>
      <c r="D70" s="11">
        <v>-13014.75</v>
      </c>
    </row>
    <row r="71" spans="1:4" ht="12.75" customHeight="1" hidden="1">
      <c r="A71" s="13" t="s">
        <v>55</v>
      </c>
      <c r="B71" s="12" t="s">
        <v>54</v>
      </c>
      <c r="C71" s="16">
        <f>C72</f>
        <v>0</v>
      </c>
      <c r="D71" s="11">
        <v>-13014.75</v>
      </c>
    </row>
    <row r="72" spans="1:4" ht="25.5" customHeight="1" hidden="1">
      <c r="A72" s="13" t="s">
        <v>53</v>
      </c>
      <c r="B72" s="12" t="s">
        <v>52</v>
      </c>
      <c r="C72" s="16"/>
      <c r="D72" s="11">
        <v>-13014.75</v>
      </c>
    </row>
    <row r="73" spans="1:4" ht="13.5" customHeight="1">
      <c r="A73" s="15" t="s">
        <v>51</v>
      </c>
      <c r="B73" s="25" t="s">
        <v>50</v>
      </c>
      <c r="C73" s="8">
        <f>C74</f>
        <v>4569.526</v>
      </c>
      <c r="D73" s="21">
        <v>9533000</v>
      </c>
    </row>
    <row r="74" spans="1:4" ht="36">
      <c r="A74" s="15" t="s">
        <v>49</v>
      </c>
      <c r="B74" s="25" t="s">
        <v>48</v>
      </c>
      <c r="C74" s="8">
        <f>C75+C104+C111</f>
        <v>4569.526</v>
      </c>
      <c r="D74" s="23">
        <f>D75</f>
        <v>5699195.58</v>
      </c>
    </row>
    <row r="75" spans="1:4" ht="30.75" customHeight="1">
      <c r="A75" s="15" t="s">
        <v>598</v>
      </c>
      <c r="B75" s="14" t="s">
        <v>47</v>
      </c>
      <c r="C75" s="8">
        <f>C102</f>
        <v>2015.169</v>
      </c>
      <c r="D75" s="21">
        <v>5699195.58</v>
      </c>
    </row>
    <row r="76" spans="1:4" ht="25.5" customHeight="1" hidden="1">
      <c r="A76" s="13" t="s">
        <v>46</v>
      </c>
      <c r="B76" s="12" t="s">
        <v>42</v>
      </c>
      <c r="C76" s="16">
        <f>C77</f>
        <v>0</v>
      </c>
      <c r="D76" s="11">
        <v>26113846</v>
      </c>
    </row>
    <row r="77" spans="1:4" ht="25.5" customHeight="1" hidden="1">
      <c r="A77" s="13" t="s">
        <v>45</v>
      </c>
      <c r="B77" s="12" t="s">
        <v>44</v>
      </c>
      <c r="C77" s="16"/>
      <c r="D77" s="11">
        <v>1703400</v>
      </c>
    </row>
    <row r="78" spans="1:4" ht="24.75" customHeight="1" hidden="1">
      <c r="A78" s="13" t="s">
        <v>43</v>
      </c>
      <c r="B78" s="22" t="s">
        <v>42</v>
      </c>
      <c r="C78" s="16">
        <f>C79</f>
        <v>1801.34</v>
      </c>
      <c r="D78" s="11">
        <v>1703400</v>
      </c>
    </row>
    <row r="79" spans="1:4" ht="51" customHeight="1" hidden="1">
      <c r="A79" s="13" t="s">
        <v>41</v>
      </c>
      <c r="B79" s="22" t="s">
        <v>40</v>
      </c>
      <c r="C79" s="16">
        <v>1801.34</v>
      </c>
      <c r="D79" s="11">
        <v>13233976</v>
      </c>
    </row>
    <row r="80" spans="1:4" ht="38.25" customHeight="1" hidden="1">
      <c r="A80" s="15" t="s">
        <v>39</v>
      </c>
      <c r="B80" s="14" t="s">
        <v>38</v>
      </c>
      <c r="C80" s="8">
        <f>C81+C83+C85</f>
        <v>0</v>
      </c>
      <c r="D80" s="11">
        <v>13233976</v>
      </c>
    </row>
    <row r="81" spans="1:4" s="19" customFormat="1" ht="12.75" customHeight="1" hidden="1">
      <c r="A81" s="13" t="s">
        <v>37</v>
      </c>
      <c r="B81" s="12" t="s">
        <v>36</v>
      </c>
      <c r="C81" s="16"/>
      <c r="D81" s="20">
        <v>11176470</v>
      </c>
    </row>
    <row r="82" spans="1:4" ht="12.75" customHeight="1" hidden="1">
      <c r="A82" s="13" t="s">
        <v>35</v>
      </c>
      <c r="B82" s="12" t="s">
        <v>34</v>
      </c>
      <c r="C82" s="16"/>
      <c r="D82" s="11">
        <v>11176470</v>
      </c>
    </row>
    <row r="83" spans="1:4" ht="12.75" customHeight="1" hidden="1">
      <c r="A83" s="13" t="s">
        <v>33</v>
      </c>
      <c r="B83" s="12" t="s">
        <v>32</v>
      </c>
      <c r="C83" s="16">
        <f>C84</f>
        <v>0</v>
      </c>
      <c r="D83" s="11"/>
    </row>
    <row r="84" spans="1:4" ht="12.75" customHeight="1" hidden="1">
      <c r="A84" s="13" t="s">
        <v>31</v>
      </c>
      <c r="B84" s="12" t="s">
        <v>30</v>
      </c>
      <c r="C84" s="16"/>
      <c r="D84" s="11"/>
    </row>
    <row r="85" spans="1:4" ht="12" customHeight="1" hidden="1">
      <c r="A85" s="15" t="s">
        <v>29</v>
      </c>
      <c r="B85" s="14" t="s">
        <v>28</v>
      </c>
      <c r="C85" s="8">
        <f>C86</f>
        <v>0</v>
      </c>
      <c r="D85" s="11"/>
    </row>
    <row r="86" spans="1:4" ht="25.5" customHeight="1" hidden="1">
      <c r="A86" s="13" t="s">
        <v>26</v>
      </c>
      <c r="B86" s="12" t="s">
        <v>27</v>
      </c>
      <c r="C86" s="16"/>
      <c r="D86" s="18">
        <f>D87+D89</f>
        <v>5369827</v>
      </c>
    </row>
    <row r="87" spans="1:4" ht="38.25" customHeight="1" hidden="1">
      <c r="A87" s="13"/>
      <c r="B87" s="12" t="s">
        <v>16</v>
      </c>
      <c r="C87" s="16"/>
      <c r="D87" s="11">
        <v>555800</v>
      </c>
    </row>
    <row r="88" spans="1:4" ht="38.25" customHeight="1" hidden="1">
      <c r="A88" s="13" t="s">
        <v>26</v>
      </c>
      <c r="B88" s="12"/>
      <c r="C88" s="16"/>
      <c r="D88" s="11">
        <v>555800</v>
      </c>
    </row>
    <row r="89" spans="1:4" ht="12.75" customHeight="1" hidden="1">
      <c r="A89" s="13" t="s">
        <v>26</v>
      </c>
      <c r="B89" s="12"/>
      <c r="C89" s="16"/>
      <c r="D89" s="18">
        <f>D90</f>
        <v>4814027</v>
      </c>
    </row>
    <row r="90" spans="1:4" ht="11.25" customHeight="1" hidden="1">
      <c r="A90" s="15" t="s">
        <v>25</v>
      </c>
      <c r="B90" s="14" t="s">
        <v>24</v>
      </c>
      <c r="C90" s="8">
        <f>C91+C93</f>
        <v>0</v>
      </c>
      <c r="D90" s="18">
        <f>SUM(D92:D94)</f>
        <v>4814027</v>
      </c>
    </row>
    <row r="91" spans="1:4" ht="12.75" customHeight="1" hidden="1">
      <c r="A91" s="13" t="s">
        <v>23</v>
      </c>
      <c r="B91" s="12" t="s">
        <v>22</v>
      </c>
      <c r="C91" s="16">
        <f>C92</f>
        <v>0</v>
      </c>
      <c r="D91" s="11"/>
    </row>
    <row r="92" spans="1:4" ht="25.5" customHeight="1" hidden="1">
      <c r="A92" s="13" t="s">
        <v>21</v>
      </c>
      <c r="B92" s="12" t="s">
        <v>20</v>
      </c>
      <c r="C92" s="16"/>
      <c r="D92" s="11"/>
    </row>
    <row r="93" spans="1:4" ht="12.75" customHeight="1" hidden="1">
      <c r="A93" s="15" t="s">
        <v>19</v>
      </c>
      <c r="B93" s="14" t="s">
        <v>18</v>
      </c>
      <c r="C93" s="8">
        <f>C94</f>
        <v>0</v>
      </c>
      <c r="D93" s="11"/>
    </row>
    <row r="94" spans="1:4" ht="12.75" customHeight="1" hidden="1">
      <c r="A94" s="13" t="s">
        <v>13</v>
      </c>
      <c r="B94" s="12" t="s">
        <v>17</v>
      </c>
      <c r="C94" s="8">
        <f>SUM(C96:C98)</f>
        <v>0</v>
      </c>
      <c r="D94" s="11">
        <v>4814027</v>
      </c>
    </row>
    <row r="95" spans="1:4" ht="12.75" customHeight="1" hidden="1">
      <c r="A95" s="13"/>
      <c r="B95" s="12" t="s">
        <v>16</v>
      </c>
      <c r="C95" s="8"/>
      <c r="D95" s="11"/>
    </row>
    <row r="96" spans="1:4" ht="51" customHeight="1" hidden="1">
      <c r="A96" s="13" t="s">
        <v>13</v>
      </c>
      <c r="B96" s="17" t="s">
        <v>15</v>
      </c>
      <c r="C96" s="16"/>
      <c r="D96" s="11"/>
    </row>
    <row r="97" spans="1:4" ht="51" customHeight="1" hidden="1">
      <c r="A97" s="13" t="s">
        <v>13</v>
      </c>
      <c r="B97" s="17" t="s">
        <v>14</v>
      </c>
      <c r="C97" s="16"/>
      <c r="D97" s="11"/>
    </row>
    <row r="98" spans="1:4" ht="51" customHeight="1" hidden="1">
      <c r="A98" s="13" t="s">
        <v>13</v>
      </c>
      <c r="B98" s="12"/>
      <c r="C98" s="16"/>
      <c r="D98" s="11"/>
    </row>
    <row r="99" spans="1:4" ht="60.75" customHeight="1" hidden="1">
      <c r="A99" s="15" t="s">
        <v>12</v>
      </c>
      <c r="B99" s="14" t="s">
        <v>11</v>
      </c>
      <c r="C99" s="8">
        <f>C100+C102</f>
        <v>2015.169</v>
      </c>
      <c r="D99" s="11"/>
    </row>
    <row r="100" spans="1:4" ht="12.75" customHeight="1" hidden="1">
      <c r="A100" s="13" t="s">
        <v>10</v>
      </c>
      <c r="B100" s="12" t="s">
        <v>9</v>
      </c>
      <c r="C100" s="8">
        <f>C101</f>
        <v>0</v>
      </c>
      <c r="D100" s="11">
        <v>531925.11</v>
      </c>
    </row>
    <row r="101" spans="1:4" ht="12.75" customHeight="1" hidden="1">
      <c r="A101" s="13" t="s">
        <v>8</v>
      </c>
      <c r="B101" s="12" t="s">
        <v>7</v>
      </c>
      <c r="C101" s="16"/>
      <c r="D101" s="11">
        <v>531925.11</v>
      </c>
    </row>
    <row r="102" spans="1:3" ht="12.75">
      <c r="A102" s="13" t="s">
        <v>599</v>
      </c>
      <c r="B102" s="22" t="s">
        <v>42</v>
      </c>
      <c r="C102" s="16">
        <f>C103</f>
        <v>2015.169</v>
      </c>
    </row>
    <row r="103" spans="1:3" ht="38.25">
      <c r="A103" s="13" t="s">
        <v>597</v>
      </c>
      <c r="B103" s="537" t="s">
        <v>596</v>
      </c>
      <c r="C103" s="16">
        <v>2015.169</v>
      </c>
    </row>
    <row r="104" spans="1:3" ht="25.5">
      <c r="A104" s="15" t="s">
        <v>568</v>
      </c>
      <c r="B104" s="625" t="s">
        <v>569</v>
      </c>
      <c r="C104" s="16">
        <f>C107+C109+C105</f>
        <v>2635.866</v>
      </c>
    </row>
    <row r="105" spans="1:3" ht="63.75">
      <c r="A105" s="13" t="s">
        <v>600</v>
      </c>
      <c r="B105" s="538" t="s">
        <v>603</v>
      </c>
      <c r="C105" s="16">
        <f>C106</f>
        <v>325.466</v>
      </c>
    </row>
    <row r="106" spans="1:3" ht="66" customHeight="1">
      <c r="A106" s="13" t="s">
        <v>601</v>
      </c>
      <c r="B106" s="537" t="s">
        <v>602</v>
      </c>
      <c r="C106" s="653">
        <v>325.466</v>
      </c>
    </row>
    <row r="107" spans="1:3" ht="25.5">
      <c r="A107" s="13" t="s">
        <v>570</v>
      </c>
      <c r="B107" s="538" t="s">
        <v>571</v>
      </c>
      <c r="C107" s="16">
        <f>C108</f>
        <v>184.761</v>
      </c>
    </row>
    <row r="108" spans="1:3" ht="25.5">
      <c r="A108" s="13" t="s">
        <v>572</v>
      </c>
      <c r="B108" s="538" t="s">
        <v>573</v>
      </c>
      <c r="C108" s="16">
        <v>184.761</v>
      </c>
    </row>
    <row r="109" spans="1:3" ht="25.5">
      <c r="A109" s="13" t="s">
        <v>574</v>
      </c>
      <c r="B109" s="538" t="s">
        <v>575</v>
      </c>
      <c r="C109" s="16">
        <f>C110</f>
        <v>2125.639</v>
      </c>
    </row>
    <row r="110" spans="1:3" ht="25.5">
      <c r="A110" s="13" t="s">
        <v>576</v>
      </c>
      <c r="B110" s="538" t="s">
        <v>577</v>
      </c>
      <c r="C110" s="16">
        <v>2125.639</v>
      </c>
    </row>
    <row r="111" spans="1:3" ht="38.25">
      <c r="A111" s="15" t="s">
        <v>604</v>
      </c>
      <c r="B111" s="641" t="s">
        <v>605</v>
      </c>
      <c r="C111" s="8">
        <f>C112</f>
        <v>-81.509</v>
      </c>
    </row>
    <row r="112" spans="1:3" ht="42.75" customHeight="1">
      <c r="A112" s="13" t="s">
        <v>607</v>
      </c>
      <c r="B112" s="538" t="s">
        <v>606</v>
      </c>
      <c r="C112" s="16">
        <f>C113</f>
        <v>-81.509</v>
      </c>
    </row>
    <row r="113" spans="1:3" ht="42.75" customHeight="1">
      <c r="A113" s="13" t="s">
        <v>608</v>
      </c>
      <c r="B113" s="538" t="s">
        <v>609</v>
      </c>
      <c r="C113" s="16">
        <v>-81.509</v>
      </c>
    </row>
    <row r="114" spans="1:3" ht="12.75">
      <c r="A114" s="10"/>
      <c r="B114" s="9" t="s">
        <v>6</v>
      </c>
      <c r="C114" s="8">
        <f>C73+C13</f>
        <v>23091.22</v>
      </c>
    </row>
  </sheetData>
  <sheetProtection/>
  <mergeCells count="8">
    <mergeCell ref="B1:D1"/>
    <mergeCell ref="A8:C8"/>
    <mergeCell ref="A2:D2"/>
    <mergeCell ref="A3:D3"/>
    <mergeCell ref="A4:D4"/>
    <mergeCell ref="A6:D6"/>
    <mergeCell ref="B5:D5"/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77"/>
  <sheetViews>
    <sheetView zoomScale="80" zoomScaleNormal="80" zoomScaleSheetLayoutView="100" workbookViewId="0" topLeftCell="A1">
      <selection activeCell="H60" sqref="H60"/>
    </sheetView>
  </sheetViews>
  <sheetFormatPr defaultColWidth="9.140625" defaultRowHeight="15"/>
  <cols>
    <col min="1" max="1" width="93.28125" style="50" customWidth="1"/>
    <col min="2" max="2" width="8.7109375" style="49" hidden="1" customWidth="1"/>
    <col min="3" max="3" width="7.57421875" style="45" customWidth="1"/>
    <col min="4" max="4" width="7.421875" style="48" customWidth="1"/>
    <col min="5" max="5" width="15.140625" style="47" customWidth="1"/>
    <col min="6" max="6" width="9.7109375" style="46" customWidth="1"/>
    <col min="7" max="7" width="8.140625" style="45" customWidth="1"/>
    <col min="8" max="8" width="14.421875" style="45" customWidth="1"/>
    <col min="9" max="9" width="9.140625" style="44" customWidth="1"/>
    <col min="10" max="10" width="13.57421875" style="44" customWidth="1"/>
    <col min="11" max="11" width="11.00390625" style="44" customWidth="1"/>
    <col min="12" max="34" width="9.140625" style="44" customWidth="1"/>
  </cols>
  <sheetData>
    <row r="1" spans="1:8" s="1" customFormat="1" ht="15.75" customHeight="1">
      <c r="A1" s="666" t="s">
        <v>352</v>
      </c>
      <c r="B1" s="666"/>
      <c r="C1" s="666"/>
      <c r="D1" s="666"/>
      <c r="E1" s="666"/>
      <c r="F1" s="666"/>
      <c r="G1" s="666"/>
      <c r="H1" s="666"/>
    </row>
    <row r="2" spans="1:8" s="1" customFormat="1" ht="15.75" customHeight="1">
      <c r="A2" s="666" t="s">
        <v>4</v>
      </c>
      <c r="B2" s="666"/>
      <c r="C2" s="666"/>
      <c r="D2" s="666"/>
      <c r="E2" s="666"/>
      <c r="F2" s="666"/>
      <c r="G2" s="666"/>
      <c r="H2" s="666"/>
    </row>
    <row r="3" spans="1:8" s="1" customFormat="1" ht="15.75" customHeight="1">
      <c r="A3" s="666" t="s">
        <v>554</v>
      </c>
      <c r="B3" s="666"/>
      <c r="C3" s="666"/>
      <c r="D3" s="666"/>
      <c r="E3" s="666"/>
      <c r="F3" s="666"/>
      <c r="G3" s="666"/>
      <c r="H3" s="666"/>
    </row>
    <row r="4" spans="1:8" s="2" customFormat="1" ht="16.5" customHeight="1">
      <c r="A4" s="664" t="s">
        <v>553</v>
      </c>
      <c r="B4" s="664"/>
      <c r="C4" s="664"/>
      <c r="D4" s="664"/>
      <c r="E4" s="664"/>
      <c r="F4" s="664"/>
      <c r="G4" s="664"/>
      <c r="H4" s="664"/>
    </row>
    <row r="5" spans="1:8" s="2" customFormat="1" ht="16.5" customHeight="1">
      <c r="A5" s="664" t="s">
        <v>3</v>
      </c>
      <c r="B5" s="664"/>
      <c r="C5" s="664"/>
      <c r="D5" s="664"/>
      <c r="E5" s="664"/>
      <c r="F5" s="664"/>
      <c r="G5" s="664"/>
      <c r="H5" s="664"/>
    </row>
    <row r="6" spans="1:8" s="2" customFormat="1" ht="16.5" customHeight="1">
      <c r="A6" s="664" t="s">
        <v>536</v>
      </c>
      <c r="B6" s="664"/>
      <c r="C6" s="664"/>
      <c r="D6" s="664"/>
      <c r="E6" s="664"/>
      <c r="F6" s="664"/>
      <c r="G6" s="664"/>
      <c r="H6" s="664"/>
    </row>
    <row r="7" spans="1:8" s="2" customFormat="1" ht="16.5" customHeight="1">
      <c r="A7" s="664" t="s">
        <v>636</v>
      </c>
      <c r="B7" s="664"/>
      <c r="C7" s="664"/>
      <c r="D7" s="664"/>
      <c r="E7" s="664"/>
      <c r="F7" s="664"/>
      <c r="G7" s="664"/>
      <c r="H7" s="664"/>
    </row>
    <row r="8" spans="1:8" s="2" customFormat="1" ht="1.5" customHeight="1">
      <c r="A8" s="665"/>
      <c r="B8" s="665"/>
      <c r="C8" s="665"/>
      <c r="D8" s="665"/>
      <c r="E8" s="665"/>
      <c r="F8" s="665"/>
      <c r="G8" s="665"/>
      <c r="H8" s="285"/>
    </row>
    <row r="9" spans="1:8" s="2" customFormat="1" ht="11.25" customHeight="1">
      <c r="A9" s="665"/>
      <c r="B9" s="665"/>
      <c r="C9" s="665"/>
      <c r="D9" s="665"/>
      <c r="E9" s="665"/>
      <c r="F9" s="665"/>
      <c r="G9" s="665"/>
      <c r="H9" s="285"/>
    </row>
    <row r="10" spans="1:8" s="2" customFormat="1" ht="66" customHeight="1">
      <c r="A10" s="671" t="s">
        <v>548</v>
      </c>
      <c r="B10" s="671"/>
      <c r="C10" s="671"/>
      <c r="D10" s="671"/>
      <c r="E10" s="671"/>
      <c r="F10" s="671"/>
      <c r="G10" s="671"/>
      <c r="H10" s="671"/>
    </row>
    <row r="11" spans="1:8" s="2" customFormat="1" ht="26.25" customHeight="1">
      <c r="A11" s="284" t="s">
        <v>1</v>
      </c>
      <c r="B11" s="281"/>
      <c r="C11" s="283" t="s">
        <v>351</v>
      </c>
      <c r="D11" s="266" t="s">
        <v>350</v>
      </c>
      <c r="E11" s="282" t="s">
        <v>349</v>
      </c>
      <c r="F11" s="78"/>
      <c r="G11" s="265" t="s">
        <v>348</v>
      </c>
      <c r="H11" s="265" t="s">
        <v>532</v>
      </c>
    </row>
    <row r="12" spans="1:8" s="280" customFormat="1" ht="22.5" customHeight="1">
      <c r="A12" s="158" t="s">
        <v>347</v>
      </c>
      <c r="B12" s="281"/>
      <c r="C12" s="70"/>
      <c r="D12" s="156"/>
      <c r="E12" s="266"/>
      <c r="F12" s="265"/>
      <c r="G12" s="155"/>
      <c r="H12" s="645">
        <f>H14+H100+H115+H160+H214+H220+H225+H240</f>
        <v>23320.676</v>
      </c>
    </row>
    <row r="13" spans="1:8" s="280" customFormat="1" ht="21" customHeight="1">
      <c r="A13" s="434" t="s">
        <v>5</v>
      </c>
      <c r="B13" s="281"/>
      <c r="C13" s="70"/>
      <c r="D13" s="156"/>
      <c r="E13" s="266"/>
      <c r="F13" s="265"/>
      <c r="G13" s="155"/>
      <c r="H13" s="136">
        <f>H12</f>
        <v>23320.676</v>
      </c>
    </row>
    <row r="14" spans="1:8" s="280" customFormat="1" ht="21.75" customHeight="1">
      <c r="A14" s="158" t="s">
        <v>346</v>
      </c>
      <c r="B14" s="281"/>
      <c r="C14" s="70" t="s">
        <v>156</v>
      </c>
      <c r="D14" s="156"/>
      <c r="E14" s="266"/>
      <c r="F14" s="265"/>
      <c r="G14" s="155"/>
      <c r="H14" s="136">
        <f>H15+H20+H55+H60</f>
        <v>8031.799999999999</v>
      </c>
    </row>
    <row r="15" spans="1:34" s="277" customFormat="1" ht="38.25" customHeight="1">
      <c r="A15" s="66" t="s">
        <v>345</v>
      </c>
      <c r="B15" s="279" t="s">
        <v>344</v>
      </c>
      <c r="C15" s="70" t="s">
        <v>156</v>
      </c>
      <c r="D15" s="156" t="s">
        <v>214</v>
      </c>
      <c r="E15" s="266"/>
      <c r="F15" s="265"/>
      <c r="G15" s="155"/>
      <c r="H15" s="136">
        <f>+H16</f>
        <v>693.356</v>
      </c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</row>
    <row r="16" spans="1:34" s="51" customFormat="1" ht="26.25" customHeight="1">
      <c r="A16" s="185" t="s">
        <v>343</v>
      </c>
      <c r="B16" s="73" t="s">
        <v>0</v>
      </c>
      <c r="C16" s="100" t="s">
        <v>156</v>
      </c>
      <c r="D16" s="150" t="s">
        <v>214</v>
      </c>
      <c r="E16" s="183" t="s">
        <v>342</v>
      </c>
      <c r="F16" s="142" t="s">
        <v>163</v>
      </c>
      <c r="G16" s="182"/>
      <c r="H16" s="322">
        <f>+H17</f>
        <v>693.356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s="51" customFormat="1" ht="25.5" customHeight="1">
      <c r="A17" s="151" t="s">
        <v>341</v>
      </c>
      <c r="B17" s="73"/>
      <c r="C17" s="88" t="s">
        <v>156</v>
      </c>
      <c r="D17" s="148" t="s">
        <v>214</v>
      </c>
      <c r="E17" s="274" t="s">
        <v>340</v>
      </c>
      <c r="F17" s="81" t="s">
        <v>163</v>
      </c>
      <c r="G17" s="177"/>
      <c r="H17" s="154">
        <f>+H18</f>
        <v>693.356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s="51" customFormat="1" ht="37.5">
      <c r="A18" s="151" t="s">
        <v>325</v>
      </c>
      <c r="B18" s="73" t="s">
        <v>0</v>
      </c>
      <c r="C18" s="88" t="s">
        <v>156</v>
      </c>
      <c r="D18" s="148" t="s">
        <v>214</v>
      </c>
      <c r="E18" s="274" t="s">
        <v>340</v>
      </c>
      <c r="F18" s="81" t="s">
        <v>335</v>
      </c>
      <c r="G18" s="177"/>
      <c r="H18" s="154">
        <f>+H19</f>
        <v>693.356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s="51" customFormat="1" ht="56.25">
      <c r="A19" s="109" t="s">
        <v>191</v>
      </c>
      <c r="B19" s="73" t="s">
        <v>0</v>
      </c>
      <c r="C19" s="57" t="s">
        <v>156</v>
      </c>
      <c r="D19" s="65" t="s">
        <v>214</v>
      </c>
      <c r="E19" s="274" t="s">
        <v>340</v>
      </c>
      <c r="F19" s="81" t="s">
        <v>335</v>
      </c>
      <c r="G19" s="145" t="s">
        <v>159</v>
      </c>
      <c r="H19" s="153">
        <v>693.356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s="195" customFormat="1" ht="63" customHeight="1">
      <c r="A20" s="66" t="s">
        <v>339</v>
      </c>
      <c r="B20" s="100" t="s">
        <v>0</v>
      </c>
      <c r="C20" s="70" t="s">
        <v>156</v>
      </c>
      <c r="D20" s="70" t="s">
        <v>226</v>
      </c>
      <c r="E20" s="156"/>
      <c r="F20" s="155"/>
      <c r="G20" s="70"/>
      <c r="H20" s="136">
        <f>+H21</f>
        <v>2656.054</v>
      </c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</row>
    <row r="21" spans="1:34" s="105" customFormat="1" ht="22.5" customHeight="1">
      <c r="A21" s="185" t="s">
        <v>338</v>
      </c>
      <c r="B21" s="88" t="s">
        <v>0</v>
      </c>
      <c r="C21" s="100" t="s">
        <v>156</v>
      </c>
      <c r="D21" s="150" t="s">
        <v>226</v>
      </c>
      <c r="E21" s="141" t="s">
        <v>337</v>
      </c>
      <c r="F21" s="111" t="s">
        <v>163</v>
      </c>
      <c r="G21" s="276"/>
      <c r="H21" s="322">
        <f>+H22</f>
        <v>2656.054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</row>
    <row r="22" spans="1:34" s="105" customFormat="1" ht="21.75" customHeight="1">
      <c r="A22" s="151" t="s">
        <v>336</v>
      </c>
      <c r="B22" s="88" t="s">
        <v>0</v>
      </c>
      <c r="C22" s="88" t="s">
        <v>156</v>
      </c>
      <c r="D22" s="148" t="s">
        <v>226</v>
      </c>
      <c r="E22" s="274" t="s">
        <v>291</v>
      </c>
      <c r="F22" s="81" t="s">
        <v>163</v>
      </c>
      <c r="G22" s="145"/>
      <c r="H22" s="154">
        <f>+H23</f>
        <v>2656.054</v>
      </c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</row>
    <row r="23" spans="1:34" s="105" customFormat="1" ht="39.75" customHeight="1">
      <c r="A23" s="151" t="s">
        <v>325</v>
      </c>
      <c r="B23" s="57" t="s">
        <v>0</v>
      </c>
      <c r="C23" s="88" t="s">
        <v>156</v>
      </c>
      <c r="D23" s="148" t="s">
        <v>226</v>
      </c>
      <c r="E23" s="274" t="s">
        <v>291</v>
      </c>
      <c r="F23" s="81" t="s">
        <v>335</v>
      </c>
      <c r="G23" s="145"/>
      <c r="H23" s="154">
        <f>H24+H25</f>
        <v>2656.054</v>
      </c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</row>
    <row r="24" spans="1:34" s="105" customFormat="1" ht="57.75" customHeight="1">
      <c r="A24" s="109" t="s">
        <v>191</v>
      </c>
      <c r="B24" s="73" t="s">
        <v>0</v>
      </c>
      <c r="C24" s="57" t="s">
        <v>156</v>
      </c>
      <c r="D24" s="65" t="s">
        <v>226</v>
      </c>
      <c r="E24" s="274" t="s">
        <v>291</v>
      </c>
      <c r="F24" s="81" t="s">
        <v>335</v>
      </c>
      <c r="G24" s="145" t="s">
        <v>159</v>
      </c>
      <c r="H24" s="144" t="s">
        <v>626</v>
      </c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</row>
    <row r="25" spans="1:34" s="105" customFormat="1" ht="21" customHeight="1">
      <c r="A25" s="89" t="s">
        <v>167</v>
      </c>
      <c r="B25" s="100" t="s">
        <v>0</v>
      </c>
      <c r="C25" s="57" t="s">
        <v>156</v>
      </c>
      <c r="D25" s="65" t="s">
        <v>226</v>
      </c>
      <c r="E25" s="274" t="s">
        <v>291</v>
      </c>
      <c r="F25" s="81" t="s">
        <v>335</v>
      </c>
      <c r="G25" s="145" t="s">
        <v>153</v>
      </c>
      <c r="H25" s="319">
        <v>37.5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</row>
    <row r="26" spans="1:8" s="106" customFormat="1" ht="37.5" customHeight="1" hidden="1">
      <c r="A26" s="116" t="s">
        <v>333</v>
      </c>
      <c r="B26" s="73" t="s">
        <v>0</v>
      </c>
      <c r="C26" s="73" t="s">
        <v>156</v>
      </c>
      <c r="D26" s="113" t="s">
        <v>321</v>
      </c>
      <c r="E26" s="113"/>
      <c r="F26" s="275"/>
      <c r="G26" s="140"/>
      <c r="H26" s="262"/>
    </row>
    <row r="27" spans="1:34" s="105" customFormat="1" ht="18" customHeight="1" hidden="1">
      <c r="A27" s="185" t="s">
        <v>332</v>
      </c>
      <c r="B27" s="100" t="s">
        <v>0</v>
      </c>
      <c r="C27" s="128" t="s">
        <v>156</v>
      </c>
      <c r="D27" s="184" t="s">
        <v>321</v>
      </c>
      <c r="E27" s="141" t="s">
        <v>331</v>
      </c>
      <c r="F27" s="111" t="s">
        <v>177</v>
      </c>
      <c r="G27" s="182"/>
      <c r="H27" s="181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</row>
    <row r="28" spans="1:34" s="105" customFormat="1" ht="0.75" customHeight="1" hidden="1">
      <c r="A28" s="151" t="s">
        <v>330</v>
      </c>
      <c r="B28" s="88" t="s">
        <v>0</v>
      </c>
      <c r="C28" s="175" t="s">
        <v>156</v>
      </c>
      <c r="D28" s="174" t="s">
        <v>321</v>
      </c>
      <c r="E28" s="274" t="s">
        <v>329</v>
      </c>
      <c r="F28" s="81" t="s">
        <v>177</v>
      </c>
      <c r="G28" s="177"/>
      <c r="H28" s="17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</row>
    <row r="29" spans="1:8" s="106" customFormat="1" ht="19.5" customHeight="1" hidden="1">
      <c r="A29" s="151" t="s">
        <v>325</v>
      </c>
      <c r="B29" s="88" t="s">
        <v>0</v>
      </c>
      <c r="C29" s="175" t="s">
        <v>156</v>
      </c>
      <c r="D29" s="174" t="s">
        <v>321</v>
      </c>
      <c r="E29" s="274" t="s">
        <v>329</v>
      </c>
      <c r="F29" s="81" t="s">
        <v>324</v>
      </c>
      <c r="G29" s="177"/>
      <c r="H29" s="176"/>
    </row>
    <row r="30" spans="1:8" s="106" customFormat="1" ht="43.5" customHeight="1" hidden="1">
      <c r="A30" s="109" t="s">
        <v>191</v>
      </c>
      <c r="B30" s="57" t="s">
        <v>0</v>
      </c>
      <c r="C30" s="57" t="s">
        <v>156</v>
      </c>
      <c r="D30" s="65" t="s">
        <v>321</v>
      </c>
      <c r="E30" s="274" t="s">
        <v>329</v>
      </c>
      <c r="F30" s="81" t="s">
        <v>324</v>
      </c>
      <c r="G30" s="177" t="s">
        <v>159</v>
      </c>
      <c r="H30" s="176"/>
    </row>
    <row r="31" spans="1:8" s="106" customFormat="1" ht="19.5" customHeight="1" hidden="1">
      <c r="A31" s="89" t="s">
        <v>167</v>
      </c>
      <c r="B31" s="57" t="s">
        <v>0</v>
      </c>
      <c r="C31" s="57" t="s">
        <v>156</v>
      </c>
      <c r="D31" s="65" t="s">
        <v>321</v>
      </c>
      <c r="E31" s="274" t="s">
        <v>329</v>
      </c>
      <c r="F31" s="81" t="s">
        <v>324</v>
      </c>
      <c r="G31" s="177" t="s">
        <v>153</v>
      </c>
      <c r="H31" s="176"/>
    </row>
    <row r="32" spans="1:8" s="106" customFormat="1" ht="19.5" customHeight="1" hidden="1">
      <c r="A32" s="89" t="s">
        <v>194</v>
      </c>
      <c r="B32" s="57" t="s">
        <v>0</v>
      </c>
      <c r="C32" s="57" t="s">
        <v>156</v>
      </c>
      <c r="D32" s="65" t="s">
        <v>321</v>
      </c>
      <c r="E32" s="274" t="s">
        <v>329</v>
      </c>
      <c r="F32" s="81" t="s">
        <v>324</v>
      </c>
      <c r="G32" s="177" t="s">
        <v>193</v>
      </c>
      <c r="H32" s="176"/>
    </row>
    <row r="33" spans="1:34" s="105" customFormat="1" ht="19.5" customHeight="1" hidden="1">
      <c r="A33" s="151" t="s">
        <v>328</v>
      </c>
      <c r="B33" s="88" t="s">
        <v>0</v>
      </c>
      <c r="C33" s="175" t="s">
        <v>156</v>
      </c>
      <c r="D33" s="174" t="s">
        <v>321</v>
      </c>
      <c r="E33" s="274" t="s">
        <v>327</v>
      </c>
      <c r="F33" s="81" t="s">
        <v>177</v>
      </c>
      <c r="G33" s="177"/>
      <c r="H33" s="17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</row>
    <row r="34" spans="1:8" s="106" customFormat="1" ht="19.5" customHeight="1" hidden="1">
      <c r="A34" s="151" t="s">
        <v>325</v>
      </c>
      <c r="B34" s="88" t="s">
        <v>0</v>
      </c>
      <c r="C34" s="175" t="s">
        <v>156</v>
      </c>
      <c r="D34" s="174" t="s">
        <v>321</v>
      </c>
      <c r="E34" s="274" t="s">
        <v>327</v>
      </c>
      <c r="F34" s="81" t="s">
        <v>324</v>
      </c>
      <c r="G34" s="177"/>
      <c r="H34" s="176"/>
    </row>
    <row r="35" spans="1:8" s="106" customFormat="1" ht="43.5" customHeight="1" hidden="1">
      <c r="A35" s="109" t="s">
        <v>191</v>
      </c>
      <c r="B35" s="57" t="s">
        <v>0</v>
      </c>
      <c r="C35" s="57" t="s">
        <v>156</v>
      </c>
      <c r="D35" s="65" t="s">
        <v>321</v>
      </c>
      <c r="E35" s="274" t="s">
        <v>327</v>
      </c>
      <c r="F35" s="81" t="s">
        <v>324</v>
      </c>
      <c r="G35" s="177" t="s">
        <v>159</v>
      </c>
      <c r="H35" s="176"/>
    </row>
    <row r="36" spans="1:8" s="106" customFormat="1" ht="19.5" customHeight="1" hidden="1">
      <c r="A36" s="89" t="s">
        <v>167</v>
      </c>
      <c r="B36" s="57" t="s">
        <v>0</v>
      </c>
      <c r="C36" s="57" t="s">
        <v>156</v>
      </c>
      <c r="D36" s="65" t="s">
        <v>321</v>
      </c>
      <c r="E36" s="274" t="s">
        <v>327</v>
      </c>
      <c r="F36" s="81" t="s">
        <v>324</v>
      </c>
      <c r="G36" s="177" t="s">
        <v>153</v>
      </c>
      <c r="H36" s="176"/>
    </row>
    <row r="37" spans="1:8" s="106" customFormat="1" ht="24.75" customHeight="1" hidden="1">
      <c r="A37" s="89" t="s">
        <v>194</v>
      </c>
      <c r="B37" s="57" t="s">
        <v>0</v>
      </c>
      <c r="C37" s="57" t="s">
        <v>156</v>
      </c>
      <c r="D37" s="65" t="s">
        <v>321</v>
      </c>
      <c r="E37" s="274" t="s">
        <v>327</v>
      </c>
      <c r="F37" s="81" t="s">
        <v>324</v>
      </c>
      <c r="G37" s="177" t="s">
        <v>193</v>
      </c>
      <c r="H37" s="176"/>
    </row>
    <row r="38" spans="1:34" s="105" customFormat="1" ht="19.5" customHeight="1" hidden="1">
      <c r="A38" s="151" t="s">
        <v>326</v>
      </c>
      <c r="B38" s="88" t="s">
        <v>0</v>
      </c>
      <c r="C38" s="175" t="s">
        <v>156</v>
      </c>
      <c r="D38" s="174" t="s">
        <v>321</v>
      </c>
      <c r="E38" s="274" t="s">
        <v>320</v>
      </c>
      <c r="F38" s="81" t="s">
        <v>177</v>
      </c>
      <c r="G38" s="177"/>
      <c r="H38" s="17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</row>
    <row r="39" spans="1:8" s="106" customFormat="1" ht="19.5" customHeight="1" hidden="1">
      <c r="A39" s="151" t="s">
        <v>325</v>
      </c>
      <c r="B39" s="88" t="s">
        <v>0</v>
      </c>
      <c r="C39" s="175" t="s">
        <v>156</v>
      </c>
      <c r="D39" s="174" t="s">
        <v>321</v>
      </c>
      <c r="E39" s="274" t="s">
        <v>320</v>
      </c>
      <c r="F39" s="81" t="s">
        <v>324</v>
      </c>
      <c r="G39" s="177"/>
      <c r="H39" s="176"/>
    </row>
    <row r="40" spans="1:8" s="106" customFormat="1" ht="43.5" customHeight="1" hidden="1">
      <c r="A40" s="109" t="s">
        <v>191</v>
      </c>
      <c r="B40" s="57" t="s">
        <v>0</v>
      </c>
      <c r="C40" s="57" t="s">
        <v>156</v>
      </c>
      <c r="D40" s="65" t="s">
        <v>321</v>
      </c>
      <c r="E40" s="274" t="s">
        <v>320</v>
      </c>
      <c r="F40" s="81" t="s">
        <v>324</v>
      </c>
      <c r="G40" s="177" t="s">
        <v>159</v>
      </c>
      <c r="H40" s="176"/>
    </row>
    <row r="41" spans="1:8" s="106" customFormat="1" ht="19.5" customHeight="1" hidden="1">
      <c r="A41" s="89" t="s">
        <v>167</v>
      </c>
      <c r="B41" s="57" t="s">
        <v>0</v>
      </c>
      <c r="C41" s="57" t="s">
        <v>156</v>
      </c>
      <c r="D41" s="65" t="s">
        <v>321</v>
      </c>
      <c r="E41" s="274" t="s">
        <v>320</v>
      </c>
      <c r="F41" s="81" t="s">
        <v>324</v>
      </c>
      <c r="G41" s="177" t="s">
        <v>153</v>
      </c>
      <c r="H41" s="176"/>
    </row>
    <row r="42" spans="1:8" s="106" customFormat="1" ht="19.5" customHeight="1" hidden="1">
      <c r="A42" s="89" t="s">
        <v>194</v>
      </c>
      <c r="B42" s="57" t="s">
        <v>0</v>
      </c>
      <c r="C42" s="57" t="s">
        <v>156</v>
      </c>
      <c r="D42" s="65" t="s">
        <v>321</v>
      </c>
      <c r="E42" s="274" t="s">
        <v>320</v>
      </c>
      <c r="F42" s="81" t="s">
        <v>324</v>
      </c>
      <c r="G42" s="177" t="s">
        <v>193</v>
      </c>
      <c r="H42" s="176"/>
    </row>
    <row r="43" spans="1:8" s="106" customFormat="1" ht="37.5" customHeight="1" hidden="1">
      <c r="A43" s="178" t="s">
        <v>323</v>
      </c>
      <c r="B43" s="175" t="s">
        <v>0</v>
      </c>
      <c r="C43" s="175" t="s">
        <v>156</v>
      </c>
      <c r="D43" s="174" t="s">
        <v>321</v>
      </c>
      <c r="E43" s="173" t="s">
        <v>320</v>
      </c>
      <c r="F43" s="172" t="s">
        <v>319</v>
      </c>
      <c r="G43" s="177"/>
      <c r="H43" s="176"/>
    </row>
    <row r="44" spans="1:8" s="52" customFormat="1" ht="18.75" customHeight="1" hidden="1">
      <c r="A44" s="109" t="s">
        <v>322</v>
      </c>
      <c r="B44" s="57" t="s">
        <v>0</v>
      </c>
      <c r="C44" s="57" t="s">
        <v>156</v>
      </c>
      <c r="D44" s="57" t="s">
        <v>321</v>
      </c>
      <c r="E44" s="173" t="s">
        <v>320</v>
      </c>
      <c r="F44" s="172" t="s">
        <v>319</v>
      </c>
      <c r="G44" s="57" t="s">
        <v>318</v>
      </c>
      <c r="H44" s="56"/>
    </row>
    <row r="45" spans="1:8" s="52" customFormat="1" ht="18.75" customHeight="1" hidden="1">
      <c r="A45" s="273" t="s">
        <v>317</v>
      </c>
      <c r="B45" s="73" t="s">
        <v>0</v>
      </c>
      <c r="C45" s="155" t="s">
        <v>156</v>
      </c>
      <c r="D45" s="70" t="s">
        <v>171</v>
      </c>
      <c r="E45" s="266"/>
      <c r="F45" s="265"/>
      <c r="G45" s="120"/>
      <c r="H45" s="119"/>
    </row>
    <row r="46" spans="1:8" s="52" customFormat="1" ht="18.75" customHeight="1" hidden="1">
      <c r="A46" s="272" t="s">
        <v>285</v>
      </c>
      <c r="B46" s="100" t="s">
        <v>0</v>
      </c>
      <c r="C46" s="250" t="s">
        <v>156</v>
      </c>
      <c r="D46" s="129" t="s">
        <v>171</v>
      </c>
      <c r="E46" s="271" t="s">
        <v>316</v>
      </c>
      <c r="F46" s="270" t="s">
        <v>177</v>
      </c>
      <c r="G46" s="269"/>
      <c r="H46" s="268"/>
    </row>
    <row r="47" spans="1:34" s="105" customFormat="1" ht="19.5" customHeight="1" hidden="1">
      <c r="A47" s="151" t="s">
        <v>315</v>
      </c>
      <c r="B47" s="88" t="s">
        <v>0</v>
      </c>
      <c r="C47" s="175" t="s">
        <v>156</v>
      </c>
      <c r="D47" s="174" t="s">
        <v>171</v>
      </c>
      <c r="E47" s="118" t="s">
        <v>313</v>
      </c>
      <c r="F47" s="117" t="s">
        <v>177</v>
      </c>
      <c r="G47" s="177"/>
      <c r="H47" s="17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</row>
    <row r="48" spans="1:34" s="105" customFormat="1" ht="19.5" customHeight="1" hidden="1">
      <c r="A48" s="151" t="s">
        <v>314</v>
      </c>
      <c r="B48" s="88" t="s">
        <v>0</v>
      </c>
      <c r="C48" s="175" t="s">
        <v>156</v>
      </c>
      <c r="D48" s="174" t="s">
        <v>171</v>
      </c>
      <c r="E48" s="118" t="s">
        <v>313</v>
      </c>
      <c r="F48" s="117" t="s">
        <v>312</v>
      </c>
      <c r="G48" s="177"/>
      <c r="H48" s="17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</row>
    <row r="49" spans="1:8" s="52" customFormat="1" ht="18.75" customHeight="1" hidden="1">
      <c r="A49" s="267" t="s">
        <v>167</v>
      </c>
      <c r="B49" s="57" t="s">
        <v>0</v>
      </c>
      <c r="C49" s="57" t="s">
        <v>156</v>
      </c>
      <c r="D49" s="57" t="s">
        <v>171</v>
      </c>
      <c r="E49" s="118" t="s">
        <v>313</v>
      </c>
      <c r="F49" s="117" t="s">
        <v>312</v>
      </c>
      <c r="G49" s="57" t="s">
        <v>153</v>
      </c>
      <c r="H49" s="56"/>
    </row>
    <row r="50" spans="1:8" s="83" customFormat="1" ht="20.25" customHeight="1" hidden="1">
      <c r="A50" s="116" t="s">
        <v>311</v>
      </c>
      <c r="B50" s="73" t="s">
        <v>0</v>
      </c>
      <c r="C50" s="73" t="s">
        <v>156</v>
      </c>
      <c r="D50" s="115">
        <v>11</v>
      </c>
      <c r="E50" s="266"/>
      <c r="F50" s="265"/>
      <c r="G50" s="57"/>
      <c r="H50" s="56"/>
    </row>
    <row r="51" spans="1:8" s="83" customFormat="1" ht="20.25" customHeight="1" hidden="1">
      <c r="A51" s="109" t="s">
        <v>310</v>
      </c>
      <c r="B51" s="100" t="s">
        <v>0</v>
      </c>
      <c r="C51" s="57" t="s">
        <v>156</v>
      </c>
      <c r="D51" s="264">
        <v>11</v>
      </c>
      <c r="E51" s="192" t="s">
        <v>309</v>
      </c>
      <c r="F51" s="67" t="s">
        <v>177</v>
      </c>
      <c r="G51" s="64"/>
      <c r="H51" s="80"/>
    </row>
    <row r="52" spans="1:8" s="83" customFormat="1" ht="20.25" customHeight="1" hidden="1">
      <c r="A52" s="109" t="s">
        <v>308</v>
      </c>
      <c r="B52" s="88" t="s">
        <v>0</v>
      </c>
      <c r="C52" s="57" t="s">
        <v>156</v>
      </c>
      <c r="D52" s="264">
        <v>11</v>
      </c>
      <c r="E52" s="192" t="s">
        <v>306</v>
      </c>
      <c r="F52" s="135" t="s">
        <v>177</v>
      </c>
      <c r="G52" s="64"/>
      <c r="H52" s="80"/>
    </row>
    <row r="53" spans="1:8" s="83" customFormat="1" ht="18.75" customHeight="1" hidden="1">
      <c r="A53" s="89" t="s">
        <v>307</v>
      </c>
      <c r="B53" s="88" t="s">
        <v>0</v>
      </c>
      <c r="C53" s="57" t="s">
        <v>156</v>
      </c>
      <c r="D53" s="264">
        <v>11</v>
      </c>
      <c r="E53" s="188" t="s">
        <v>306</v>
      </c>
      <c r="F53" s="187">
        <v>1403</v>
      </c>
      <c r="G53" s="64"/>
      <c r="H53" s="80"/>
    </row>
    <row r="54" spans="1:8" s="83" customFormat="1" ht="20.25" customHeight="1" hidden="1">
      <c r="A54" s="89" t="s">
        <v>194</v>
      </c>
      <c r="B54" s="57" t="s">
        <v>0</v>
      </c>
      <c r="C54" s="57" t="s">
        <v>156</v>
      </c>
      <c r="D54" s="263">
        <v>11</v>
      </c>
      <c r="E54" s="192" t="s">
        <v>306</v>
      </c>
      <c r="F54" s="256">
        <v>1403</v>
      </c>
      <c r="G54" s="57" t="s">
        <v>193</v>
      </c>
      <c r="H54" s="56"/>
    </row>
    <row r="55" spans="1:8" s="83" customFormat="1" ht="20.25" customHeight="1">
      <c r="A55" s="439" t="s">
        <v>311</v>
      </c>
      <c r="B55" s="57"/>
      <c r="C55" s="318" t="s">
        <v>156</v>
      </c>
      <c r="D55" s="435" t="s">
        <v>180</v>
      </c>
      <c r="E55" s="436"/>
      <c r="F55" s="437"/>
      <c r="G55" s="313"/>
      <c r="H55" s="449">
        <f>H56</f>
        <v>50</v>
      </c>
    </row>
    <row r="56" spans="1:8" s="83" customFormat="1" ht="20.25" customHeight="1">
      <c r="A56" s="438" t="s">
        <v>310</v>
      </c>
      <c r="B56" s="57"/>
      <c r="C56" s="313" t="s">
        <v>156</v>
      </c>
      <c r="D56" s="496" t="s">
        <v>180</v>
      </c>
      <c r="E56" s="315" t="s">
        <v>433</v>
      </c>
      <c r="F56" s="314" t="s">
        <v>163</v>
      </c>
      <c r="G56" s="313"/>
      <c r="H56" s="450">
        <f>H57</f>
        <v>50</v>
      </c>
    </row>
    <row r="57" spans="1:8" s="83" customFormat="1" ht="20.25" customHeight="1">
      <c r="A57" s="438" t="s">
        <v>311</v>
      </c>
      <c r="B57" s="57"/>
      <c r="C57" s="313" t="s">
        <v>156</v>
      </c>
      <c r="D57" s="496" t="s">
        <v>180</v>
      </c>
      <c r="E57" s="315" t="s">
        <v>434</v>
      </c>
      <c r="F57" s="314" t="s">
        <v>163</v>
      </c>
      <c r="G57" s="313"/>
      <c r="H57" s="450">
        <f>H59</f>
        <v>50</v>
      </c>
    </row>
    <row r="58" spans="1:8" s="83" customFormat="1" ht="20.25" customHeight="1">
      <c r="A58" s="438" t="s">
        <v>307</v>
      </c>
      <c r="B58" s="57"/>
      <c r="C58" s="313" t="s">
        <v>156</v>
      </c>
      <c r="D58" s="496" t="s">
        <v>180</v>
      </c>
      <c r="E58" s="315" t="s">
        <v>434</v>
      </c>
      <c r="F58" s="314" t="s">
        <v>435</v>
      </c>
      <c r="G58" s="313"/>
      <c r="H58" s="450">
        <f>H59</f>
        <v>50</v>
      </c>
    </row>
    <row r="59" spans="1:8" s="83" customFormat="1" ht="20.25" customHeight="1">
      <c r="A59" s="438" t="s">
        <v>194</v>
      </c>
      <c r="B59" s="57"/>
      <c r="C59" s="313" t="s">
        <v>156</v>
      </c>
      <c r="D59" s="496" t="s">
        <v>180</v>
      </c>
      <c r="E59" s="315" t="s">
        <v>434</v>
      </c>
      <c r="F59" s="314" t="s">
        <v>435</v>
      </c>
      <c r="G59" s="313" t="s">
        <v>193</v>
      </c>
      <c r="H59" s="450">
        <v>50</v>
      </c>
    </row>
    <row r="60" spans="1:8" s="83" customFormat="1" ht="25.5" customHeight="1">
      <c r="A60" s="66" t="s">
        <v>305</v>
      </c>
      <c r="B60" s="73" t="s">
        <v>0</v>
      </c>
      <c r="C60" s="70" t="s">
        <v>156</v>
      </c>
      <c r="D60" s="156" t="s">
        <v>282</v>
      </c>
      <c r="E60" s="79"/>
      <c r="F60" s="78"/>
      <c r="G60" s="155"/>
      <c r="H60" s="136">
        <f>H65+H70+H89+H97</f>
        <v>4632.389999999999</v>
      </c>
    </row>
    <row r="61" spans="1:8" s="186" customFormat="1" ht="18.75" customHeight="1" hidden="1">
      <c r="A61" s="116"/>
      <c r="B61" s="100"/>
      <c r="C61" s="73"/>
      <c r="D61" s="113"/>
      <c r="E61" s="143"/>
      <c r="F61" s="71"/>
      <c r="G61" s="140"/>
      <c r="H61" s="262"/>
    </row>
    <row r="62" spans="1:8" s="186" customFormat="1" ht="18.75" customHeight="1" hidden="1">
      <c r="A62" s="109"/>
      <c r="B62" s="88"/>
      <c r="C62" s="57"/>
      <c r="D62" s="65"/>
      <c r="E62" s="192"/>
      <c r="F62" s="135"/>
      <c r="G62" s="258"/>
      <c r="H62" s="257"/>
    </row>
    <row r="63" spans="1:8" s="83" customFormat="1" ht="18.75" customHeight="1" hidden="1">
      <c r="A63" s="261"/>
      <c r="B63" s="88"/>
      <c r="C63" s="260"/>
      <c r="D63" s="259"/>
      <c r="E63" s="188"/>
      <c r="F63" s="187"/>
      <c r="G63" s="258"/>
      <c r="H63" s="257"/>
    </row>
    <row r="64" spans="1:8" s="83" customFormat="1" ht="18.75" customHeight="1" hidden="1">
      <c r="A64" s="189"/>
      <c r="B64" s="57"/>
      <c r="C64" s="255"/>
      <c r="D64" s="255"/>
      <c r="E64" s="192"/>
      <c r="F64" s="256"/>
      <c r="G64" s="255"/>
      <c r="H64" s="254"/>
    </row>
    <row r="65" spans="1:8" s="186" customFormat="1" ht="81.75" customHeight="1">
      <c r="A65" s="116" t="s">
        <v>481</v>
      </c>
      <c r="B65" s="100" t="s">
        <v>0</v>
      </c>
      <c r="C65" s="73" t="s">
        <v>156</v>
      </c>
      <c r="D65" s="113" t="s">
        <v>282</v>
      </c>
      <c r="E65" s="143" t="s">
        <v>304</v>
      </c>
      <c r="F65" s="71" t="s">
        <v>163</v>
      </c>
      <c r="G65" s="140"/>
      <c r="H65" s="69">
        <f>+H66</f>
        <v>18.5</v>
      </c>
    </row>
    <row r="66" spans="1:245" s="106" customFormat="1" ht="77.25" customHeight="1">
      <c r="A66" s="605" t="s">
        <v>303</v>
      </c>
      <c r="B66" s="100" t="s">
        <v>0</v>
      </c>
      <c r="C66" s="73" t="s">
        <v>156</v>
      </c>
      <c r="D66" s="113" t="s">
        <v>282</v>
      </c>
      <c r="E66" s="143" t="s">
        <v>487</v>
      </c>
      <c r="F66" s="71" t="s">
        <v>163</v>
      </c>
      <c r="G66" s="140"/>
      <c r="H66" s="69">
        <f>+H67</f>
        <v>18.5</v>
      </c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6"/>
      <c r="GD66" s="186"/>
      <c r="GE66" s="186"/>
      <c r="GF66" s="186"/>
      <c r="GG66" s="186"/>
      <c r="GH66" s="186"/>
      <c r="GI66" s="186"/>
      <c r="GJ66" s="186"/>
      <c r="GK66" s="186"/>
      <c r="GL66" s="186"/>
      <c r="GM66" s="186"/>
      <c r="GN66" s="186"/>
      <c r="GO66" s="186"/>
      <c r="GP66" s="186"/>
      <c r="GQ66" s="186"/>
      <c r="GR66" s="186"/>
      <c r="GS66" s="186"/>
      <c r="GT66" s="186"/>
      <c r="GU66" s="186"/>
      <c r="GV66" s="186"/>
      <c r="GW66" s="186"/>
      <c r="GX66" s="186"/>
      <c r="GY66" s="186"/>
      <c r="GZ66" s="186"/>
      <c r="HA66" s="186"/>
      <c r="HB66" s="186"/>
      <c r="HC66" s="186"/>
      <c r="HD66" s="186"/>
      <c r="HE66" s="186"/>
      <c r="HF66" s="186"/>
      <c r="HG66" s="186"/>
      <c r="HH66" s="186"/>
      <c r="HI66" s="186"/>
      <c r="HJ66" s="186"/>
      <c r="HK66" s="186"/>
      <c r="HL66" s="186"/>
      <c r="HM66" s="186"/>
      <c r="HN66" s="186"/>
      <c r="HO66" s="186"/>
      <c r="HP66" s="186"/>
      <c r="HQ66" s="186"/>
      <c r="HR66" s="186"/>
      <c r="HS66" s="186"/>
      <c r="HT66" s="186"/>
      <c r="HU66" s="186"/>
      <c r="HV66" s="186"/>
      <c r="HW66" s="186"/>
      <c r="HX66" s="186"/>
      <c r="HY66" s="186"/>
      <c r="HZ66" s="186"/>
      <c r="IA66" s="186"/>
      <c r="IB66" s="186"/>
      <c r="IC66" s="186"/>
      <c r="ID66" s="186"/>
      <c r="IE66" s="186"/>
      <c r="IF66" s="186"/>
      <c r="IG66" s="186"/>
      <c r="IH66" s="186"/>
      <c r="II66" s="186"/>
      <c r="IJ66" s="186"/>
      <c r="IK66" s="186"/>
    </row>
    <row r="67" spans="1:245" s="106" customFormat="1" ht="21" customHeight="1">
      <c r="A67" s="151" t="s">
        <v>302</v>
      </c>
      <c r="B67" s="57" t="s">
        <v>0</v>
      </c>
      <c r="C67" s="88" t="s">
        <v>156</v>
      </c>
      <c r="D67" s="148" t="s">
        <v>282</v>
      </c>
      <c r="E67" s="118" t="s">
        <v>487</v>
      </c>
      <c r="F67" s="117" t="s">
        <v>301</v>
      </c>
      <c r="G67" s="180"/>
      <c r="H67" s="252">
        <v>18.5</v>
      </c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186"/>
      <c r="GA67" s="186"/>
      <c r="GB67" s="186"/>
      <c r="GC67" s="186"/>
      <c r="GD67" s="186"/>
      <c r="GE67" s="186"/>
      <c r="GF67" s="186"/>
      <c r="GG67" s="186"/>
      <c r="GH67" s="186"/>
      <c r="GI67" s="186"/>
      <c r="GJ67" s="186"/>
      <c r="GK67" s="186"/>
      <c r="GL67" s="186"/>
      <c r="GM67" s="186"/>
      <c r="GN67" s="186"/>
      <c r="GO67" s="186"/>
      <c r="GP67" s="186"/>
      <c r="GQ67" s="186"/>
      <c r="GR67" s="186"/>
      <c r="GS67" s="186"/>
      <c r="GT67" s="186"/>
      <c r="GU67" s="186"/>
      <c r="GV67" s="186"/>
      <c r="GW67" s="186"/>
      <c r="GX67" s="186"/>
      <c r="GY67" s="186"/>
      <c r="GZ67" s="186"/>
      <c r="HA67" s="186"/>
      <c r="HB67" s="186"/>
      <c r="HC67" s="186"/>
      <c r="HD67" s="186"/>
      <c r="HE67" s="186"/>
      <c r="HF67" s="186"/>
      <c r="HG67" s="186"/>
      <c r="HH67" s="186"/>
      <c r="HI67" s="186"/>
      <c r="HJ67" s="186"/>
      <c r="HK67" s="186"/>
      <c r="HL67" s="186"/>
      <c r="HM67" s="186"/>
      <c r="HN67" s="186"/>
      <c r="HO67" s="186"/>
      <c r="HP67" s="186"/>
      <c r="HQ67" s="186"/>
      <c r="HR67" s="186"/>
      <c r="HS67" s="186"/>
      <c r="HT67" s="186"/>
      <c r="HU67" s="186"/>
      <c r="HV67" s="186"/>
      <c r="HW67" s="186"/>
      <c r="HX67" s="186"/>
      <c r="HY67" s="186"/>
      <c r="HZ67" s="186"/>
      <c r="IA67" s="186"/>
      <c r="IB67" s="186"/>
      <c r="IC67" s="186"/>
      <c r="ID67" s="186"/>
      <c r="IE67" s="186"/>
      <c r="IF67" s="186"/>
      <c r="IG67" s="186"/>
      <c r="IH67" s="186"/>
      <c r="II67" s="186"/>
      <c r="IJ67" s="186"/>
      <c r="IK67" s="186"/>
    </row>
    <row r="68" spans="1:245" s="106" customFormat="1" ht="60" customHeight="1">
      <c r="A68" s="312" t="s">
        <v>191</v>
      </c>
      <c r="B68" s="57"/>
      <c r="C68" s="310" t="s">
        <v>156</v>
      </c>
      <c r="D68" s="309" t="s">
        <v>282</v>
      </c>
      <c r="E68" s="674" t="s">
        <v>488</v>
      </c>
      <c r="F68" s="675"/>
      <c r="G68" s="308" t="s">
        <v>159</v>
      </c>
      <c r="H68" s="252">
        <v>0</v>
      </c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86"/>
      <c r="FK68" s="186"/>
      <c r="FL68" s="186"/>
      <c r="FM68" s="186"/>
      <c r="FN68" s="186"/>
      <c r="FO68" s="186"/>
      <c r="FP68" s="186"/>
      <c r="FQ68" s="186"/>
      <c r="FR68" s="186"/>
      <c r="FS68" s="186"/>
      <c r="FT68" s="186"/>
      <c r="FU68" s="186"/>
      <c r="FV68" s="186"/>
      <c r="FW68" s="186"/>
      <c r="FX68" s="186"/>
      <c r="FY68" s="186"/>
      <c r="FZ68" s="186"/>
      <c r="GA68" s="186"/>
      <c r="GB68" s="186"/>
      <c r="GC68" s="186"/>
      <c r="GD68" s="186"/>
      <c r="GE68" s="186"/>
      <c r="GF68" s="186"/>
      <c r="GG68" s="186"/>
      <c r="GH68" s="186"/>
      <c r="GI68" s="186"/>
      <c r="GJ68" s="186"/>
      <c r="GK68" s="186"/>
      <c r="GL68" s="186"/>
      <c r="GM68" s="186"/>
      <c r="GN68" s="186"/>
      <c r="GO68" s="186"/>
      <c r="GP68" s="186"/>
      <c r="GQ68" s="186"/>
      <c r="GR68" s="186"/>
      <c r="GS68" s="186"/>
      <c r="GT68" s="186"/>
      <c r="GU68" s="186"/>
      <c r="GV68" s="186"/>
      <c r="GW68" s="186"/>
      <c r="GX68" s="186"/>
      <c r="GY68" s="186"/>
      <c r="GZ68" s="186"/>
      <c r="HA68" s="186"/>
      <c r="HB68" s="186"/>
      <c r="HC68" s="186"/>
      <c r="HD68" s="186"/>
      <c r="HE68" s="186"/>
      <c r="HF68" s="186"/>
      <c r="HG68" s="186"/>
      <c r="HH68" s="186"/>
      <c r="HI68" s="186"/>
      <c r="HJ68" s="186"/>
      <c r="HK68" s="186"/>
      <c r="HL68" s="186"/>
      <c r="HM68" s="186"/>
      <c r="HN68" s="186"/>
      <c r="HO68" s="186"/>
      <c r="HP68" s="186"/>
      <c r="HQ68" s="186"/>
      <c r="HR68" s="186"/>
      <c r="HS68" s="186"/>
      <c r="HT68" s="186"/>
      <c r="HU68" s="186"/>
      <c r="HV68" s="186"/>
      <c r="HW68" s="186"/>
      <c r="HX68" s="186"/>
      <c r="HY68" s="186"/>
      <c r="HZ68" s="186"/>
      <c r="IA68" s="186"/>
      <c r="IB68" s="186"/>
      <c r="IC68" s="186"/>
      <c r="ID68" s="186"/>
      <c r="IE68" s="186"/>
      <c r="IF68" s="186"/>
      <c r="IG68" s="186"/>
      <c r="IH68" s="186"/>
      <c r="II68" s="186"/>
      <c r="IJ68" s="186"/>
      <c r="IK68" s="186"/>
    </row>
    <row r="69" spans="1:245" s="106" customFormat="1" ht="26.25" customHeight="1">
      <c r="A69" s="576" t="s">
        <v>167</v>
      </c>
      <c r="B69" s="100" t="s">
        <v>0</v>
      </c>
      <c r="C69" s="57" t="s">
        <v>156</v>
      </c>
      <c r="D69" s="57" t="s">
        <v>282</v>
      </c>
      <c r="E69" s="118" t="s">
        <v>487</v>
      </c>
      <c r="F69" s="117" t="s">
        <v>301</v>
      </c>
      <c r="G69" s="57" t="s">
        <v>153</v>
      </c>
      <c r="H69" s="650">
        <v>18.5</v>
      </c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6"/>
      <c r="FK69" s="186"/>
      <c r="FL69" s="186"/>
      <c r="FM69" s="186"/>
      <c r="FN69" s="186"/>
      <c r="FO69" s="186"/>
      <c r="FP69" s="186"/>
      <c r="FQ69" s="186"/>
      <c r="FR69" s="186"/>
      <c r="FS69" s="186"/>
      <c r="FT69" s="186"/>
      <c r="FU69" s="186"/>
      <c r="FV69" s="186"/>
      <c r="FW69" s="186"/>
      <c r="FX69" s="186"/>
      <c r="FY69" s="186"/>
      <c r="FZ69" s="186"/>
      <c r="GA69" s="186"/>
      <c r="GB69" s="186"/>
      <c r="GC69" s="186"/>
      <c r="GD69" s="186"/>
      <c r="GE69" s="186"/>
      <c r="GF69" s="186"/>
      <c r="GG69" s="186"/>
      <c r="GH69" s="186"/>
      <c r="GI69" s="186"/>
      <c r="GJ69" s="186"/>
      <c r="GK69" s="186"/>
      <c r="GL69" s="186"/>
      <c r="GM69" s="186"/>
      <c r="GN69" s="186"/>
      <c r="GO69" s="186"/>
      <c r="GP69" s="186"/>
      <c r="GQ69" s="186"/>
      <c r="GR69" s="186"/>
      <c r="GS69" s="186"/>
      <c r="GT69" s="186"/>
      <c r="GU69" s="186"/>
      <c r="GV69" s="186"/>
      <c r="GW69" s="186"/>
      <c r="GX69" s="186"/>
      <c r="GY69" s="186"/>
      <c r="GZ69" s="186"/>
      <c r="HA69" s="186"/>
      <c r="HB69" s="186"/>
      <c r="HC69" s="186"/>
      <c r="HD69" s="186"/>
      <c r="HE69" s="186"/>
      <c r="HF69" s="186"/>
      <c r="HG69" s="186"/>
      <c r="HH69" s="186"/>
      <c r="HI69" s="186"/>
      <c r="HJ69" s="186"/>
      <c r="HK69" s="186"/>
      <c r="HL69" s="186"/>
      <c r="HM69" s="186"/>
      <c r="HN69" s="186"/>
      <c r="HO69" s="186"/>
      <c r="HP69" s="186"/>
      <c r="HQ69" s="186"/>
      <c r="HR69" s="186"/>
      <c r="HS69" s="186"/>
      <c r="HT69" s="186"/>
      <c r="HU69" s="186"/>
      <c r="HV69" s="186"/>
      <c r="HW69" s="186"/>
      <c r="HX69" s="186"/>
      <c r="HY69" s="186"/>
      <c r="HZ69" s="186"/>
      <c r="IA69" s="186"/>
      <c r="IB69" s="186"/>
      <c r="IC69" s="186"/>
      <c r="ID69" s="186"/>
      <c r="IE69" s="186"/>
      <c r="IF69" s="186"/>
      <c r="IG69" s="186"/>
      <c r="IH69" s="186"/>
      <c r="II69" s="186"/>
      <c r="IJ69" s="186"/>
      <c r="IK69" s="186"/>
    </row>
    <row r="70" spans="1:8" s="83" customFormat="1" ht="45.75" customHeight="1">
      <c r="A70" s="251" t="s">
        <v>300</v>
      </c>
      <c r="B70" s="88" t="s">
        <v>0</v>
      </c>
      <c r="C70" s="250" t="s">
        <v>156</v>
      </c>
      <c r="D70" s="249">
        <v>13</v>
      </c>
      <c r="E70" s="248" t="s">
        <v>299</v>
      </c>
      <c r="F70" s="247" t="s">
        <v>163</v>
      </c>
      <c r="G70" s="246"/>
      <c r="H70" s="219">
        <f>+H71</f>
        <v>1505.136</v>
      </c>
    </row>
    <row r="71" spans="1:8" s="83" customFormat="1" ht="26.25" customHeight="1">
      <c r="A71" s="109" t="s">
        <v>298</v>
      </c>
      <c r="B71" s="88" t="s">
        <v>0</v>
      </c>
      <c r="C71" s="245" t="s">
        <v>156</v>
      </c>
      <c r="D71" s="87">
        <v>13</v>
      </c>
      <c r="E71" s="244" t="s">
        <v>296</v>
      </c>
      <c r="F71" s="167" t="s">
        <v>163</v>
      </c>
      <c r="G71" s="243"/>
      <c r="H71" s="124">
        <f>H73+H87+H88</f>
        <v>1505.136</v>
      </c>
    </row>
    <row r="72" spans="1:8" s="83" customFormat="1" ht="26.25" customHeight="1">
      <c r="A72" s="89" t="s">
        <v>297</v>
      </c>
      <c r="B72" s="88"/>
      <c r="C72" s="86" t="s">
        <v>156</v>
      </c>
      <c r="D72" s="87">
        <v>13</v>
      </c>
      <c r="E72" s="244" t="s">
        <v>296</v>
      </c>
      <c r="F72" s="167" t="s">
        <v>295</v>
      </c>
      <c r="G72" s="243"/>
      <c r="H72" s="124" t="str">
        <f>H73</f>
        <v>430,889</v>
      </c>
    </row>
    <row r="73" spans="1:8" s="83" customFormat="1" ht="27" customHeight="1">
      <c r="A73" s="189" t="s">
        <v>167</v>
      </c>
      <c r="B73" s="57" t="s">
        <v>0</v>
      </c>
      <c r="C73" s="242" t="s">
        <v>156</v>
      </c>
      <c r="D73" s="241">
        <v>13</v>
      </c>
      <c r="E73" s="240" t="s">
        <v>296</v>
      </c>
      <c r="F73" s="67" t="s">
        <v>295</v>
      </c>
      <c r="G73" s="239" t="s">
        <v>153</v>
      </c>
      <c r="H73" s="56" t="s">
        <v>627</v>
      </c>
    </row>
    <row r="74" spans="1:8" s="83" customFormat="1" ht="18.75" customHeight="1" hidden="1">
      <c r="A74" s="232" t="s">
        <v>285</v>
      </c>
      <c r="B74" s="100" t="s">
        <v>0</v>
      </c>
      <c r="C74" s="238" t="s">
        <v>156</v>
      </c>
      <c r="D74" s="237">
        <v>13</v>
      </c>
      <c r="E74" s="672" t="s">
        <v>286</v>
      </c>
      <c r="F74" s="673"/>
      <c r="G74" s="236" t="s">
        <v>193</v>
      </c>
      <c r="H74" s="95"/>
    </row>
    <row r="75" spans="1:8" s="83" customFormat="1" ht="18.75" customHeight="1" hidden="1">
      <c r="A75" s="91" t="s">
        <v>283</v>
      </c>
      <c r="B75" s="88" t="s">
        <v>0</v>
      </c>
      <c r="C75" s="222" t="s">
        <v>156</v>
      </c>
      <c r="D75" s="222" t="s">
        <v>282</v>
      </c>
      <c r="E75" s="72" t="s">
        <v>284</v>
      </c>
      <c r="F75" s="71" t="s">
        <v>163</v>
      </c>
      <c r="G75" s="221"/>
      <c r="H75" s="119"/>
    </row>
    <row r="76" spans="1:250" s="234" customFormat="1" ht="19.5" customHeight="1" hidden="1">
      <c r="A76" s="89" t="s">
        <v>294</v>
      </c>
      <c r="B76" s="88" t="s">
        <v>0</v>
      </c>
      <c r="C76" s="120" t="s">
        <v>156</v>
      </c>
      <c r="D76" s="120" t="s">
        <v>282</v>
      </c>
      <c r="E76" s="59" t="s">
        <v>279</v>
      </c>
      <c r="F76" s="167" t="s">
        <v>163</v>
      </c>
      <c r="G76" s="220"/>
      <c r="H76" s="56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5"/>
      <c r="CL76" s="235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5"/>
      <c r="DE76" s="235"/>
      <c r="DF76" s="235"/>
      <c r="DG76" s="235"/>
      <c r="DH76" s="235"/>
      <c r="DI76" s="235"/>
      <c r="DJ76" s="235"/>
      <c r="DK76" s="235"/>
      <c r="DL76" s="235"/>
      <c r="DM76" s="235"/>
      <c r="DN76" s="235"/>
      <c r="DO76" s="235"/>
      <c r="DP76" s="235"/>
      <c r="DQ76" s="235"/>
      <c r="DR76" s="235"/>
      <c r="DS76" s="235"/>
      <c r="DT76" s="235"/>
      <c r="DU76" s="235"/>
      <c r="DV76" s="235"/>
      <c r="DW76" s="235"/>
      <c r="DX76" s="235"/>
      <c r="DY76" s="235"/>
      <c r="DZ76" s="235"/>
      <c r="EA76" s="235"/>
      <c r="EB76" s="235"/>
      <c r="EC76" s="235"/>
      <c r="ED76" s="235"/>
      <c r="EE76" s="235"/>
      <c r="EF76" s="235"/>
      <c r="EG76" s="235"/>
      <c r="EH76" s="235"/>
      <c r="EI76" s="235"/>
      <c r="EJ76" s="235"/>
      <c r="EK76" s="235"/>
      <c r="EL76" s="235"/>
      <c r="EM76" s="235"/>
      <c r="EN76" s="235"/>
      <c r="EO76" s="235"/>
      <c r="EP76" s="235"/>
      <c r="EQ76" s="235"/>
      <c r="ER76" s="235"/>
      <c r="ES76" s="235"/>
      <c r="ET76" s="235"/>
      <c r="EU76" s="235"/>
      <c r="EV76" s="235"/>
      <c r="EW76" s="235"/>
      <c r="EX76" s="235"/>
      <c r="EY76" s="235"/>
      <c r="EZ76" s="235"/>
      <c r="FA76" s="235"/>
      <c r="FB76" s="235"/>
      <c r="FC76" s="235"/>
      <c r="FD76" s="235"/>
      <c r="FE76" s="235"/>
      <c r="FF76" s="235"/>
      <c r="FG76" s="235"/>
      <c r="FH76" s="235"/>
      <c r="FI76" s="235"/>
      <c r="FJ76" s="235"/>
      <c r="FK76" s="235"/>
      <c r="FL76" s="235"/>
      <c r="FM76" s="235"/>
      <c r="FN76" s="235"/>
      <c r="FO76" s="235"/>
      <c r="FP76" s="235"/>
      <c r="FQ76" s="235"/>
      <c r="FR76" s="235"/>
      <c r="FS76" s="235"/>
      <c r="FT76" s="235"/>
      <c r="FU76" s="235"/>
      <c r="FV76" s="235"/>
      <c r="FW76" s="235"/>
      <c r="FX76" s="235"/>
      <c r="FY76" s="235"/>
      <c r="FZ76" s="235"/>
      <c r="GA76" s="235"/>
      <c r="GB76" s="235"/>
      <c r="GC76" s="235"/>
      <c r="GD76" s="235"/>
      <c r="GE76" s="235"/>
      <c r="GF76" s="235"/>
      <c r="GG76" s="235"/>
      <c r="GH76" s="235"/>
      <c r="GI76" s="235"/>
      <c r="GJ76" s="235"/>
      <c r="GK76" s="235"/>
      <c r="GL76" s="235"/>
      <c r="GM76" s="235"/>
      <c r="GN76" s="235"/>
      <c r="GO76" s="235"/>
      <c r="GP76" s="235"/>
      <c r="GQ76" s="235"/>
      <c r="GR76" s="235"/>
      <c r="GS76" s="235"/>
      <c r="GT76" s="235"/>
      <c r="GU76" s="235"/>
      <c r="GV76" s="235"/>
      <c r="GW76" s="235"/>
      <c r="GX76" s="235"/>
      <c r="GY76" s="235"/>
      <c r="GZ76" s="235"/>
      <c r="HA76" s="235"/>
      <c r="HB76" s="235"/>
      <c r="HC76" s="235"/>
      <c r="HD76" s="235"/>
      <c r="HE76" s="235"/>
      <c r="HF76" s="235"/>
      <c r="HG76" s="235"/>
      <c r="HH76" s="235"/>
      <c r="HI76" s="235"/>
      <c r="HJ76" s="235"/>
      <c r="HK76" s="235"/>
      <c r="HL76" s="235"/>
      <c r="HM76" s="235"/>
      <c r="HN76" s="235"/>
      <c r="HO76" s="235"/>
      <c r="HP76" s="235"/>
      <c r="HQ76" s="235"/>
      <c r="HR76" s="235"/>
      <c r="HS76" s="235"/>
      <c r="HT76" s="235"/>
      <c r="HU76" s="235"/>
      <c r="HV76" s="235"/>
      <c r="HW76" s="235"/>
      <c r="HX76" s="235"/>
      <c r="HY76" s="235"/>
      <c r="HZ76" s="235"/>
      <c r="IA76" s="235"/>
      <c r="IB76" s="235"/>
      <c r="IC76" s="235"/>
      <c r="ID76" s="235"/>
      <c r="IE76" s="235"/>
      <c r="IF76" s="235"/>
      <c r="IG76" s="235"/>
      <c r="IH76" s="235"/>
      <c r="II76" s="235"/>
      <c r="IJ76" s="235"/>
      <c r="IK76" s="235"/>
      <c r="IL76" s="235"/>
      <c r="IM76" s="235"/>
      <c r="IN76" s="235"/>
      <c r="IO76" s="235"/>
      <c r="IP76" s="235"/>
    </row>
    <row r="77" spans="1:250" s="234" customFormat="1" ht="19.5" customHeight="1" hidden="1">
      <c r="A77" s="109" t="s">
        <v>191</v>
      </c>
      <c r="B77" s="57" t="s">
        <v>0</v>
      </c>
      <c r="C77" s="60" t="s">
        <v>156</v>
      </c>
      <c r="D77" s="60">
        <v>13</v>
      </c>
      <c r="E77" s="230" t="s">
        <v>279</v>
      </c>
      <c r="F77" s="229" t="s">
        <v>278</v>
      </c>
      <c r="G77" s="60"/>
      <c r="H77" s="56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5"/>
      <c r="CL77" s="235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5"/>
      <c r="DE77" s="235"/>
      <c r="DF77" s="235"/>
      <c r="DG77" s="235"/>
      <c r="DH77" s="235"/>
      <c r="DI77" s="235"/>
      <c r="DJ77" s="235"/>
      <c r="DK77" s="235"/>
      <c r="DL77" s="235"/>
      <c r="DM77" s="235"/>
      <c r="DN77" s="235"/>
      <c r="DO77" s="235"/>
      <c r="DP77" s="235"/>
      <c r="DQ77" s="235"/>
      <c r="DR77" s="235"/>
      <c r="DS77" s="235"/>
      <c r="DT77" s="235"/>
      <c r="DU77" s="235"/>
      <c r="DV77" s="235"/>
      <c r="DW77" s="235"/>
      <c r="DX77" s="235"/>
      <c r="DY77" s="235"/>
      <c r="DZ77" s="235"/>
      <c r="EA77" s="235"/>
      <c r="EB77" s="235"/>
      <c r="EC77" s="235"/>
      <c r="ED77" s="235"/>
      <c r="EE77" s="235"/>
      <c r="EF77" s="235"/>
      <c r="EG77" s="235"/>
      <c r="EH77" s="235"/>
      <c r="EI77" s="235"/>
      <c r="EJ77" s="235"/>
      <c r="EK77" s="235"/>
      <c r="EL77" s="235"/>
      <c r="EM77" s="235"/>
      <c r="EN77" s="235"/>
      <c r="EO77" s="235"/>
      <c r="EP77" s="235"/>
      <c r="EQ77" s="235"/>
      <c r="ER77" s="235"/>
      <c r="ES77" s="235"/>
      <c r="ET77" s="235"/>
      <c r="EU77" s="235"/>
      <c r="EV77" s="235"/>
      <c r="EW77" s="235"/>
      <c r="EX77" s="235"/>
      <c r="EY77" s="235"/>
      <c r="EZ77" s="235"/>
      <c r="FA77" s="235"/>
      <c r="FB77" s="235"/>
      <c r="FC77" s="235"/>
      <c r="FD77" s="235"/>
      <c r="FE77" s="235"/>
      <c r="FF77" s="235"/>
      <c r="FG77" s="235"/>
      <c r="FH77" s="235"/>
      <c r="FI77" s="235"/>
      <c r="FJ77" s="235"/>
      <c r="FK77" s="235"/>
      <c r="FL77" s="235"/>
      <c r="FM77" s="235"/>
      <c r="FN77" s="235"/>
      <c r="FO77" s="235"/>
      <c r="FP77" s="235"/>
      <c r="FQ77" s="235"/>
      <c r="FR77" s="235"/>
      <c r="FS77" s="235"/>
      <c r="FT77" s="235"/>
      <c r="FU77" s="235"/>
      <c r="FV77" s="235"/>
      <c r="FW77" s="235"/>
      <c r="FX77" s="235"/>
      <c r="FY77" s="235"/>
      <c r="FZ77" s="235"/>
      <c r="GA77" s="235"/>
      <c r="GB77" s="235"/>
      <c r="GC77" s="235"/>
      <c r="GD77" s="235"/>
      <c r="GE77" s="235"/>
      <c r="GF77" s="235"/>
      <c r="GG77" s="235"/>
      <c r="GH77" s="235"/>
      <c r="GI77" s="235"/>
      <c r="GJ77" s="235"/>
      <c r="GK77" s="235"/>
      <c r="GL77" s="235"/>
      <c r="GM77" s="235"/>
      <c r="GN77" s="235"/>
      <c r="GO77" s="235"/>
      <c r="GP77" s="235"/>
      <c r="GQ77" s="235"/>
      <c r="GR77" s="235"/>
      <c r="GS77" s="235"/>
      <c r="GT77" s="235"/>
      <c r="GU77" s="235"/>
      <c r="GV77" s="235"/>
      <c r="GW77" s="235"/>
      <c r="GX77" s="235"/>
      <c r="GY77" s="235"/>
      <c r="GZ77" s="235"/>
      <c r="HA77" s="235"/>
      <c r="HB77" s="235"/>
      <c r="HC77" s="235"/>
      <c r="HD77" s="235"/>
      <c r="HE77" s="235"/>
      <c r="HF77" s="235"/>
      <c r="HG77" s="235"/>
      <c r="HH77" s="235"/>
      <c r="HI77" s="235"/>
      <c r="HJ77" s="235"/>
      <c r="HK77" s="235"/>
      <c r="HL77" s="235"/>
      <c r="HM77" s="235"/>
      <c r="HN77" s="235"/>
      <c r="HO77" s="235"/>
      <c r="HP77" s="235"/>
      <c r="HQ77" s="235"/>
      <c r="HR77" s="235"/>
      <c r="HS77" s="235"/>
      <c r="HT77" s="235"/>
      <c r="HU77" s="235"/>
      <c r="HV77" s="235"/>
      <c r="HW77" s="235"/>
      <c r="HX77" s="235"/>
      <c r="HY77" s="235"/>
      <c r="HZ77" s="235"/>
      <c r="IA77" s="235"/>
      <c r="IB77" s="235"/>
      <c r="IC77" s="235"/>
      <c r="ID77" s="235"/>
      <c r="IE77" s="235"/>
      <c r="IF77" s="235"/>
      <c r="IG77" s="235"/>
      <c r="IH77" s="235"/>
      <c r="II77" s="235"/>
      <c r="IJ77" s="235"/>
      <c r="IK77" s="235"/>
      <c r="IL77" s="235"/>
      <c r="IM77" s="235"/>
      <c r="IN77" s="235"/>
      <c r="IO77" s="235"/>
      <c r="IP77" s="235"/>
    </row>
    <row r="78" spans="1:250" s="234" customFormat="1" ht="56.25" customHeight="1" hidden="1">
      <c r="A78" s="74" t="s">
        <v>167</v>
      </c>
      <c r="B78" s="57" t="s">
        <v>0</v>
      </c>
      <c r="C78" s="60" t="s">
        <v>156</v>
      </c>
      <c r="D78" s="60">
        <v>13</v>
      </c>
      <c r="E78" s="230" t="s">
        <v>279</v>
      </c>
      <c r="F78" s="229" t="s">
        <v>278</v>
      </c>
      <c r="G78" s="60" t="s">
        <v>153</v>
      </c>
      <c r="H78" s="56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  <c r="BP78" s="235"/>
      <c r="BQ78" s="235"/>
      <c r="BR78" s="235"/>
      <c r="BS78" s="235"/>
      <c r="BT78" s="235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5"/>
      <c r="CL78" s="235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5"/>
      <c r="DE78" s="235"/>
      <c r="DF78" s="235"/>
      <c r="DG78" s="235"/>
      <c r="DH78" s="235"/>
      <c r="DI78" s="235"/>
      <c r="DJ78" s="235"/>
      <c r="DK78" s="235"/>
      <c r="DL78" s="235"/>
      <c r="DM78" s="235"/>
      <c r="DN78" s="235"/>
      <c r="DO78" s="235"/>
      <c r="DP78" s="235"/>
      <c r="DQ78" s="235"/>
      <c r="DR78" s="235"/>
      <c r="DS78" s="235"/>
      <c r="DT78" s="235"/>
      <c r="DU78" s="235"/>
      <c r="DV78" s="235"/>
      <c r="DW78" s="235"/>
      <c r="DX78" s="235"/>
      <c r="DY78" s="235"/>
      <c r="DZ78" s="235"/>
      <c r="EA78" s="235"/>
      <c r="EB78" s="235"/>
      <c r="EC78" s="235"/>
      <c r="ED78" s="235"/>
      <c r="EE78" s="235"/>
      <c r="EF78" s="235"/>
      <c r="EG78" s="235"/>
      <c r="EH78" s="235"/>
      <c r="EI78" s="235"/>
      <c r="EJ78" s="235"/>
      <c r="EK78" s="235"/>
      <c r="EL78" s="235"/>
      <c r="EM78" s="235"/>
      <c r="EN78" s="235"/>
      <c r="EO78" s="235"/>
      <c r="EP78" s="235"/>
      <c r="EQ78" s="235"/>
      <c r="ER78" s="235"/>
      <c r="ES78" s="235"/>
      <c r="ET78" s="235"/>
      <c r="EU78" s="235"/>
      <c r="EV78" s="235"/>
      <c r="EW78" s="235"/>
      <c r="EX78" s="235"/>
      <c r="EY78" s="235"/>
      <c r="EZ78" s="235"/>
      <c r="FA78" s="235"/>
      <c r="FB78" s="235"/>
      <c r="FC78" s="235"/>
      <c r="FD78" s="235"/>
      <c r="FE78" s="235"/>
      <c r="FF78" s="235"/>
      <c r="FG78" s="235"/>
      <c r="FH78" s="235"/>
      <c r="FI78" s="235"/>
      <c r="FJ78" s="235"/>
      <c r="FK78" s="235"/>
      <c r="FL78" s="235"/>
      <c r="FM78" s="235"/>
      <c r="FN78" s="235"/>
      <c r="FO78" s="235"/>
      <c r="FP78" s="235"/>
      <c r="FQ78" s="235"/>
      <c r="FR78" s="235"/>
      <c r="FS78" s="235"/>
      <c r="FT78" s="235"/>
      <c r="FU78" s="235"/>
      <c r="FV78" s="235"/>
      <c r="FW78" s="235"/>
      <c r="FX78" s="235"/>
      <c r="FY78" s="235"/>
      <c r="FZ78" s="235"/>
      <c r="GA78" s="235"/>
      <c r="GB78" s="235"/>
      <c r="GC78" s="235"/>
      <c r="GD78" s="235"/>
      <c r="GE78" s="235"/>
      <c r="GF78" s="235"/>
      <c r="GG78" s="235"/>
      <c r="GH78" s="235"/>
      <c r="GI78" s="235"/>
      <c r="GJ78" s="235"/>
      <c r="GK78" s="235"/>
      <c r="GL78" s="235"/>
      <c r="GM78" s="235"/>
      <c r="GN78" s="235"/>
      <c r="GO78" s="235"/>
      <c r="GP78" s="235"/>
      <c r="GQ78" s="235"/>
      <c r="GR78" s="235"/>
      <c r="GS78" s="235"/>
      <c r="GT78" s="235"/>
      <c r="GU78" s="235"/>
      <c r="GV78" s="235"/>
      <c r="GW78" s="235"/>
      <c r="GX78" s="235"/>
      <c r="GY78" s="235"/>
      <c r="GZ78" s="235"/>
      <c r="HA78" s="235"/>
      <c r="HB78" s="235"/>
      <c r="HC78" s="235"/>
      <c r="HD78" s="235"/>
      <c r="HE78" s="235"/>
      <c r="HF78" s="235"/>
      <c r="HG78" s="235"/>
      <c r="HH78" s="235"/>
      <c r="HI78" s="235"/>
      <c r="HJ78" s="235"/>
      <c r="HK78" s="235"/>
      <c r="HL78" s="235"/>
      <c r="HM78" s="235"/>
      <c r="HN78" s="235"/>
      <c r="HO78" s="235"/>
      <c r="HP78" s="235"/>
      <c r="HQ78" s="235"/>
      <c r="HR78" s="235"/>
      <c r="HS78" s="235"/>
      <c r="HT78" s="235"/>
      <c r="HU78" s="235"/>
      <c r="HV78" s="235"/>
      <c r="HW78" s="235"/>
      <c r="HX78" s="235"/>
      <c r="HY78" s="235"/>
      <c r="HZ78" s="235"/>
      <c r="IA78" s="235"/>
      <c r="IB78" s="235"/>
      <c r="IC78" s="235"/>
      <c r="ID78" s="235"/>
      <c r="IE78" s="235"/>
      <c r="IF78" s="235"/>
      <c r="IG78" s="235"/>
      <c r="IH78" s="235"/>
      <c r="II78" s="235"/>
      <c r="IJ78" s="235"/>
      <c r="IK78" s="235"/>
      <c r="IL78" s="235"/>
      <c r="IM78" s="235"/>
      <c r="IN78" s="235"/>
      <c r="IO78" s="235"/>
      <c r="IP78" s="235"/>
    </row>
    <row r="79" spans="1:250" s="234" customFormat="1" ht="19.5" customHeight="1" hidden="1">
      <c r="A79" s="89" t="s">
        <v>194</v>
      </c>
      <c r="B79" s="57" t="s">
        <v>0</v>
      </c>
      <c r="C79" s="60" t="s">
        <v>156</v>
      </c>
      <c r="D79" s="231" t="s">
        <v>282</v>
      </c>
      <c r="E79" s="230" t="s">
        <v>291</v>
      </c>
      <c r="F79" s="229" t="s">
        <v>163</v>
      </c>
      <c r="G79" s="228"/>
      <c r="H79" s="56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5"/>
      <c r="BF79" s="235"/>
      <c r="BG79" s="235"/>
      <c r="BH79" s="235"/>
      <c r="BI79" s="235"/>
      <c r="BJ79" s="235"/>
      <c r="BK79" s="235"/>
      <c r="BL79" s="235"/>
      <c r="BM79" s="235"/>
      <c r="BN79" s="235"/>
      <c r="BO79" s="235"/>
      <c r="BP79" s="235"/>
      <c r="BQ79" s="235"/>
      <c r="BR79" s="235"/>
      <c r="BS79" s="235"/>
      <c r="BT79" s="235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5"/>
      <c r="CL79" s="235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5"/>
      <c r="DE79" s="235"/>
      <c r="DF79" s="235"/>
      <c r="DG79" s="235"/>
      <c r="DH79" s="235"/>
      <c r="DI79" s="235"/>
      <c r="DJ79" s="235"/>
      <c r="DK79" s="235"/>
      <c r="DL79" s="235"/>
      <c r="DM79" s="235"/>
      <c r="DN79" s="235"/>
      <c r="DO79" s="235"/>
      <c r="DP79" s="235"/>
      <c r="DQ79" s="235"/>
      <c r="DR79" s="235"/>
      <c r="DS79" s="235"/>
      <c r="DT79" s="235"/>
      <c r="DU79" s="235"/>
      <c r="DV79" s="235"/>
      <c r="DW79" s="235"/>
      <c r="DX79" s="235"/>
      <c r="DY79" s="235"/>
      <c r="DZ79" s="235"/>
      <c r="EA79" s="235"/>
      <c r="EB79" s="235"/>
      <c r="EC79" s="235"/>
      <c r="ED79" s="235"/>
      <c r="EE79" s="235"/>
      <c r="EF79" s="235"/>
      <c r="EG79" s="235"/>
      <c r="EH79" s="235"/>
      <c r="EI79" s="235"/>
      <c r="EJ79" s="235"/>
      <c r="EK79" s="235"/>
      <c r="EL79" s="235"/>
      <c r="EM79" s="235"/>
      <c r="EN79" s="235"/>
      <c r="EO79" s="235"/>
      <c r="EP79" s="235"/>
      <c r="EQ79" s="235"/>
      <c r="ER79" s="235"/>
      <c r="ES79" s="235"/>
      <c r="ET79" s="235"/>
      <c r="EU79" s="235"/>
      <c r="EV79" s="235"/>
      <c r="EW79" s="235"/>
      <c r="EX79" s="235"/>
      <c r="EY79" s="235"/>
      <c r="EZ79" s="235"/>
      <c r="FA79" s="235"/>
      <c r="FB79" s="235"/>
      <c r="FC79" s="235"/>
      <c r="FD79" s="235"/>
      <c r="FE79" s="235"/>
      <c r="FF79" s="235"/>
      <c r="FG79" s="235"/>
      <c r="FH79" s="235"/>
      <c r="FI79" s="235"/>
      <c r="FJ79" s="235"/>
      <c r="FK79" s="235"/>
      <c r="FL79" s="235"/>
      <c r="FM79" s="235"/>
      <c r="FN79" s="235"/>
      <c r="FO79" s="235"/>
      <c r="FP79" s="235"/>
      <c r="FQ79" s="235"/>
      <c r="FR79" s="235"/>
      <c r="FS79" s="235"/>
      <c r="FT79" s="235"/>
      <c r="FU79" s="235"/>
      <c r="FV79" s="235"/>
      <c r="FW79" s="235"/>
      <c r="FX79" s="235"/>
      <c r="FY79" s="235"/>
      <c r="FZ79" s="235"/>
      <c r="GA79" s="235"/>
      <c r="GB79" s="235"/>
      <c r="GC79" s="235"/>
      <c r="GD79" s="235"/>
      <c r="GE79" s="235"/>
      <c r="GF79" s="235"/>
      <c r="GG79" s="235"/>
      <c r="GH79" s="235"/>
      <c r="GI79" s="235"/>
      <c r="GJ79" s="235"/>
      <c r="GK79" s="235"/>
      <c r="GL79" s="235"/>
      <c r="GM79" s="235"/>
      <c r="GN79" s="235"/>
      <c r="GO79" s="235"/>
      <c r="GP79" s="235"/>
      <c r="GQ79" s="235"/>
      <c r="GR79" s="235"/>
      <c r="GS79" s="235"/>
      <c r="GT79" s="235"/>
      <c r="GU79" s="235"/>
      <c r="GV79" s="235"/>
      <c r="GW79" s="235"/>
      <c r="GX79" s="235"/>
      <c r="GY79" s="235"/>
      <c r="GZ79" s="235"/>
      <c r="HA79" s="235"/>
      <c r="HB79" s="235"/>
      <c r="HC79" s="235"/>
      <c r="HD79" s="235"/>
      <c r="HE79" s="235"/>
      <c r="HF79" s="235"/>
      <c r="HG79" s="235"/>
      <c r="HH79" s="235"/>
      <c r="HI79" s="235"/>
      <c r="HJ79" s="235"/>
      <c r="HK79" s="235"/>
      <c r="HL79" s="235"/>
      <c r="HM79" s="235"/>
      <c r="HN79" s="235"/>
      <c r="HO79" s="235"/>
      <c r="HP79" s="235"/>
      <c r="HQ79" s="235"/>
      <c r="HR79" s="235"/>
      <c r="HS79" s="235"/>
      <c r="HT79" s="235"/>
      <c r="HU79" s="235"/>
      <c r="HV79" s="235"/>
      <c r="HW79" s="235"/>
      <c r="HX79" s="235"/>
      <c r="HY79" s="235"/>
      <c r="HZ79" s="235"/>
      <c r="IA79" s="235"/>
      <c r="IB79" s="235"/>
      <c r="IC79" s="235"/>
      <c r="ID79" s="235"/>
      <c r="IE79" s="235"/>
      <c r="IF79" s="235"/>
      <c r="IG79" s="235"/>
      <c r="IH79" s="235"/>
      <c r="II79" s="235"/>
      <c r="IJ79" s="235"/>
      <c r="IK79" s="235"/>
      <c r="IL79" s="235"/>
      <c r="IM79" s="235"/>
      <c r="IN79" s="235"/>
      <c r="IO79" s="235"/>
      <c r="IP79" s="235"/>
    </row>
    <row r="80" spans="1:8" s="83" customFormat="1" ht="18.75" customHeight="1" hidden="1">
      <c r="A80" s="162" t="s">
        <v>293</v>
      </c>
      <c r="B80" s="104" t="s">
        <v>0</v>
      </c>
      <c r="C80" s="60" t="s">
        <v>156</v>
      </c>
      <c r="D80" s="231" t="s">
        <v>282</v>
      </c>
      <c r="E80" s="230" t="s">
        <v>291</v>
      </c>
      <c r="F80" s="229" t="s">
        <v>290</v>
      </c>
      <c r="G80" s="228"/>
      <c r="H80" s="233"/>
    </row>
    <row r="81" spans="1:8" s="83" customFormat="1" ht="18.75" customHeight="1" hidden="1">
      <c r="A81" s="162" t="s">
        <v>292</v>
      </c>
      <c r="B81" s="73" t="s">
        <v>0</v>
      </c>
      <c r="C81" s="60" t="s">
        <v>156</v>
      </c>
      <c r="D81" s="231" t="s">
        <v>282</v>
      </c>
      <c r="E81" s="230" t="s">
        <v>291</v>
      </c>
      <c r="F81" s="229" t="s">
        <v>290</v>
      </c>
      <c r="G81" s="228" t="s">
        <v>159</v>
      </c>
      <c r="H81" s="101"/>
    </row>
    <row r="82" spans="1:8" s="186" customFormat="1" ht="18.75" customHeight="1" hidden="1">
      <c r="A82" s="232" t="s">
        <v>285</v>
      </c>
      <c r="B82" s="100" t="s">
        <v>0</v>
      </c>
      <c r="C82" s="60" t="s">
        <v>156</v>
      </c>
      <c r="D82" s="231" t="s">
        <v>282</v>
      </c>
      <c r="E82" s="230" t="s">
        <v>291</v>
      </c>
      <c r="F82" s="229" t="s">
        <v>290</v>
      </c>
      <c r="G82" s="228" t="s">
        <v>153</v>
      </c>
      <c r="H82" s="95"/>
    </row>
    <row r="83" spans="1:8" s="83" customFormat="1" ht="18.75" customHeight="1" hidden="1">
      <c r="A83" s="91" t="s">
        <v>283</v>
      </c>
      <c r="B83" s="88" t="s">
        <v>0</v>
      </c>
      <c r="C83" s="120" t="s">
        <v>214</v>
      </c>
      <c r="D83" s="120" t="s">
        <v>184</v>
      </c>
      <c r="E83" s="59" t="s">
        <v>288</v>
      </c>
      <c r="F83" s="167" t="s">
        <v>177</v>
      </c>
      <c r="G83" s="120"/>
      <c r="H83" s="119"/>
    </row>
    <row r="84" spans="1:8" s="83" customFormat="1" ht="18.75" customHeight="1" hidden="1">
      <c r="A84" s="91" t="s">
        <v>289</v>
      </c>
      <c r="B84" s="88" t="s">
        <v>0</v>
      </c>
      <c r="C84" s="227" t="s">
        <v>214</v>
      </c>
      <c r="D84" s="227" t="s">
        <v>184</v>
      </c>
      <c r="E84" s="59" t="s">
        <v>288</v>
      </c>
      <c r="F84" s="167" t="s">
        <v>287</v>
      </c>
      <c r="G84" s="227"/>
      <c r="H84" s="226"/>
    </row>
    <row r="85" spans="1:8" s="83" customFormat="1" ht="39.75" customHeight="1" hidden="1">
      <c r="A85" s="109" t="s">
        <v>191</v>
      </c>
      <c r="B85" s="57" t="s">
        <v>0</v>
      </c>
      <c r="C85" s="57" t="s">
        <v>214</v>
      </c>
      <c r="D85" s="57" t="s">
        <v>184</v>
      </c>
      <c r="E85" s="59" t="s">
        <v>288</v>
      </c>
      <c r="F85" s="167" t="s">
        <v>287</v>
      </c>
      <c r="G85" s="57" t="s">
        <v>159</v>
      </c>
      <c r="H85" s="56"/>
    </row>
    <row r="86" spans="1:8" s="83" customFormat="1" ht="23.25" customHeight="1" hidden="1">
      <c r="A86" s="89" t="s">
        <v>167</v>
      </c>
      <c r="B86" s="57" t="s">
        <v>0</v>
      </c>
      <c r="C86" s="57" t="s">
        <v>214</v>
      </c>
      <c r="D86" s="57" t="s">
        <v>184</v>
      </c>
      <c r="E86" s="59" t="s">
        <v>288</v>
      </c>
      <c r="F86" s="167" t="s">
        <v>287</v>
      </c>
      <c r="G86" s="57" t="s">
        <v>153</v>
      </c>
      <c r="H86" s="56"/>
    </row>
    <row r="87" spans="1:8" s="83" customFormat="1" ht="23.25" customHeight="1">
      <c r="A87" s="89" t="s">
        <v>175</v>
      </c>
      <c r="B87" s="57" t="s">
        <v>0</v>
      </c>
      <c r="C87" s="242" t="s">
        <v>156</v>
      </c>
      <c r="D87" s="241">
        <v>13</v>
      </c>
      <c r="E87" s="240" t="s">
        <v>296</v>
      </c>
      <c r="F87" s="67" t="s">
        <v>295</v>
      </c>
      <c r="G87" s="239" t="s">
        <v>172</v>
      </c>
      <c r="H87" s="299">
        <v>22</v>
      </c>
    </row>
    <row r="88" spans="1:8" s="216" customFormat="1" ht="24" customHeight="1">
      <c r="A88" s="89" t="s">
        <v>194</v>
      </c>
      <c r="B88" s="104" t="s">
        <v>0</v>
      </c>
      <c r="C88" s="225" t="s">
        <v>156</v>
      </c>
      <c r="D88" s="224">
        <v>13</v>
      </c>
      <c r="E88" s="667" t="s">
        <v>286</v>
      </c>
      <c r="F88" s="668"/>
      <c r="G88" s="223" t="s">
        <v>193</v>
      </c>
      <c r="H88" s="299">
        <v>1052.247</v>
      </c>
    </row>
    <row r="89" spans="1:8" s="216" customFormat="1" ht="23.25" customHeight="1">
      <c r="A89" s="114" t="s">
        <v>285</v>
      </c>
      <c r="B89" s="73" t="s">
        <v>0</v>
      </c>
      <c r="C89" s="222" t="s">
        <v>156</v>
      </c>
      <c r="D89" s="222" t="s">
        <v>282</v>
      </c>
      <c r="E89" s="72" t="s">
        <v>284</v>
      </c>
      <c r="F89" s="71" t="s">
        <v>163</v>
      </c>
      <c r="G89" s="221"/>
      <c r="H89" s="219">
        <f>+H90</f>
        <v>3015.2650000000003</v>
      </c>
    </row>
    <row r="90" spans="1:8" s="218" customFormat="1" ht="21" customHeight="1">
      <c r="A90" s="109" t="s">
        <v>283</v>
      </c>
      <c r="B90" s="100" t="s">
        <v>0</v>
      </c>
      <c r="C90" s="120" t="s">
        <v>156</v>
      </c>
      <c r="D90" s="120" t="s">
        <v>282</v>
      </c>
      <c r="E90" s="59" t="s">
        <v>279</v>
      </c>
      <c r="F90" s="167" t="s">
        <v>163</v>
      </c>
      <c r="G90" s="220"/>
      <c r="H90" s="507">
        <f>H91+H95</f>
        <v>3015.2650000000003</v>
      </c>
    </row>
    <row r="91" spans="1:8" s="216" customFormat="1" ht="44.25" customHeight="1">
      <c r="A91" s="116" t="s">
        <v>294</v>
      </c>
      <c r="B91" s="88" t="s">
        <v>0</v>
      </c>
      <c r="C91" s="73" t="s">
        <v>156</v>
      </c>
      <c r="D91" s="73">
        <v>13</v>
      </c>
      <c r="E91" s="143" t="s">
        <v>279</v>
      </c>
      <c r="F91" s="275" t="s">
        <v>281</v>
      </c>
      <c r="G91" s="217"/>
      <c r="H91" s="460">
        <f>H92+H93+H94</f>
        <v>2974.9230000000002</v>
      </c>
    </row>
    <row r="92" spans="1:8" s="83" customFormat="1" ht="56.25">
      <c r="A92" s="109" t="s">
        <v>191</v>
      </c>
      <c r="B92" s="88" t="s">
        <v>0</v>
      </c>
      <c r="C92" s="57" t="s">
        <v>156</v>
      </c>
      <c r="D92" s="57">
        <v>13</v>
      </c>
      <c r="E92" s="192" t="s">
        <v>279</v>
      </c>
      <c r="F92" s="135" t="s">
        <v>281</v>
      </c>
      <c r="G92" s="57" t="s">
        <v>159</v>
      </c>
      <c r="H92" s="56" t="s">
        <v>541</v>
      </c>
    </row>
    <row r="93" spans="1:8" s="83" customFormat="1" ht="18.75">
      <c r="A93" s="74" t="s">
        <v>167</v>
      </c>
      <c r="B93" s="57" t="s">
        <v>0</v>
      </c>
      <c r="C93" s="57" t="s">
        <v>156</v>
      </c>
      <c r="D93" s="57">
        <v>13</v>
      </c>
      <c r="E93" s="192" t="s">
        <v>279</v>
      </c>
      <c r="F93" s="135" t="s">
        <v>281</v>
      </c>
      <c r="G93" s="57" t="s">
        <v>153</v>
      </c>
      <c r="H93" s="56" t="s">
        <v>628</v>
      </c>
    </row>
    <row r="94" spans="1:8" s="83" customFormat="1" ht="24.75" customHeight="1">
      <c r="A94" s="74" t="s">
        <v>194</v>
      </c>
      <c r="B94" s="88" t="s">
        <v>0</v>
      </c>
      <c r="C94" s="57" t="s">
        <v>156</v>
      </c>
      <c r="D94" s="57">
        <v>13</v>
      </c>
      <c r="E94" s="192" t="s">
        <v>279</v>
      </c>
      <c r="F94" s="135" t="s">
        <v>281</v>
      </c>
      <c r="G94" s="57" t="s">
        <v>193</v>
      </c>
      <c r="H94" s="56" t="s">
        <v>629</v>
      </c>
    </row>
    <row r="95" spans="1:8" s="83" customFormat="1" ht="20.25" customHeight="1">
      <c r="A95" s="137" t="s">
        <v>280</v>
      </c>
      <c r="B95" s="88" t="s">
        <v>0</v>
      </c>
      <c r="C95" s="73" t="s">
        <v>156</v>
      </c>
      <c r="D95" s="73">
        <v>13</v>
      </c>
      <c r="E95" s="215" t="s">
        <v>279</v>
      </c>
      <c r="F95" s="214" t="s">
        <v>278</v>
      </c>
      <c r="G95" s="73"/>
      <c r="H95" s="460" t="str">
        <f>H96</f>
        <v>40,342</v>
      </c>
    </row>
    <row r="96" spans="1:8" s="83" customFormat="1" ht="20.25" customHeight="1">
      <c r="A96" s="189" t="s">
        <v>167</v>
      </c>
      <c r="B96" s="88" t="s">
        <v>0</v>
      </c>
      <c r="C96" s="57" t="s">
        <v>156</v>
      </c>
      <c r="D96" s="57">
        <v>13</v>
      </c>
      <c r="E96" s="192" t="s">
        <v>279</v>
      </c>
      <c r="F96" s="135" t="s">
        <v>278</v>
      </c>
      <c r="G96" s="57" t="s">
        <v>153</v>
      </c>
      <c r="H96" s="56" t="s">
        <v>630</v>
      </c>
    </row>
    <row r="97" spans="1:8" s="83" customFormat="1" ht="38.25" customHeight="1">
      <c r="A97" s="568" t="s">
        <v>336</v>
      </c>
      <c r="B97" s="88"/>
      <c r="C97" s="318" t="s">
        <v>156</v>
      </c>
      <c r="D97" s="435" t="s">
        <v>282</v>
      </c>
      <c r="E97" s="560" t="s">
        <v>291</v>
      </c>
      <c r="F97" s="561" t="s">
        <v>163</v>
      </c>
      <c r="G97" s="73"/>
      <c r="H97" s="92" t="s">
        <v>578</v>
      </c>
    </row>
    <row r="98" spans="1:8" s="83" customFormat="1" ht="39" customHeight="1">
      <c r="A98" s="478" t="s">
        <v>520</v>
      </c>
      <c r="B98" s="88"/>
      <c r="C98" s="570" t="s">
        <v>156</v>
      </c>
      <c r="D98" s="571" t="s">
        <v>282</v>
      </c>
      <c r="E98" s="569" t="s">
        <v>291</v>
      </c>
      <c r="F98" s="470" t="s">
        <v>519</v>
      </c>
      <c r="G98" s="570"/>
      <c r="H98" s="56" t="s">
        <v>578</v>
      </c>
    </row>
    <row r="99" spans="1:8" s="83" customFormat="1" ht="20.25" customHeight="1">
      <c r="A99" s="501" t="s">
        <v>322</v>
      </c>
      <c r="B99" s="88"/>
      <c r="C99" s="570" t="s">
        <v>156</v>
      </c>
      <c r="D99" s="571" t="s">
        <v>282</v>
      </c>
      <c r="E99" s="569" t="s">
        <v>291</v>
      </c>
      <c r="F99" s="470" t="s">
        <v>519</v>
      </c>
      <c r="G99" s="570" t="s">
        <v>318</v>
      </c>
      <c r="H99" s="56" t="s">
        <v>578</v>
      </c>
    </row>
    <row r="100" spans="1:8" s="186" customFormat="1" ht="42" customHeight="1">
      <c r="A100" s="158" t="s">
        <v>277</v>
      </c>
      <c r="B100" s="73" t="s">
        <v>0</v>
      </c>
      <c r="C100" s="211" t="s">
        <v>184</v>
      </c>
      <c r="D100" s="211"/>
      <c r="E100" s="213"/>
      <c r="F100" s="212"/>
      <c r="G100" s="211"/>
      <c r="H100" s="649">
        <f>H101+H105+H110</f>
        <v>158.742</v>
      </c>
    </row>
    <row r="101" spans="1:8" s="186" customFormat="1" ht="99" customHeight="1">
      <c r="A101" s="116" t="s">
        <v>459</v>
      </c>
      <c r="B101" s="88" t="s">
        <v>0</v>
      </c>
      <c r="C101" s="73" t="s">
        <v>184</v>
      </c>
      <c r="D101" s="73" t="s">
        <v>246</v>
      </c>
      <c r="E101" s="72" t="s">
        <v>275</v>
      </c>
      <c r="F101" s="71" t="s">
        <v>163</v>
      </c>
      <c r="G101" s="211"/>
      <c r="H101" s="649">
        <f>H102</f>
        <v>119.021</v>
      </c>
    </row>
    <row r="102" spans="1:8" s="186" customFormat="1" ht="63" customHeight="1">
      <c r="A102" s="201" t="s">
        <v>273</v>
      </c>
      <c r="B102" s="161" t="s">
        <v>0</v>
      </c>
      <c r="C102" s="506" t="s">
        <v>184</v>
      </c>
      <c r="D102" s="73" t="s">
        <v>246</v>
      </c>
      <c r="E102" s="156" t="s">
        <v>489</v>
      </c>
      <c r="F102" s="155" t="s">
        <v>163</v>
      </c>
      <c r="G102" s="73"/>
      <c r="H102" s="649">
        <f>H103</f>
        <v>119.021</v>
      </c>
    </row>
    <row r="103" spans="1:8" s="186" customFormat="1" ht="57" customHeight="1">
      <c r="A103" s="163" t="s">
        <v>272</v>
      </c>
      <c r="B103" s="161" t="s">
        <v>0</v>
      </c>
      <c r="C103" s="209" t="s">
        <v>184</v>
      </c>
      <c r="D103" s="57" t="s">
        <v>246</v>
      </c>
      <c r="E103" s="669" t="s">
        <v>490</v>
      </c>
      <c r="F103" s="670"/>
      <c r="G103" s="57"/>
      <c r="H103" s="648">
        <f>H104</f>
        <v>119.021</v>
      </c>
    </row>
    <row r="104" spans="1:8" s="186" customFormat="1" ht="27.75" customHeight="1">
      <c r="A104" s="89" t="s">
        <v>167</v>
      </c>
      <c r="B104" s="161" t="s">
        <v>0</v>
      </c>
      <c r="C104" s="209" t="s">
        <v>184</v>
      </c>
      <c r="D104" s="57" t="s">
        <v>246</v>
      </c>
      <c r="E104" s="660" t="s">
        <v>490</v>
      </c>
      <c r="F104" s="661"/>
      <c r="G104" s="57" t="s">
        <v>153</v>
      </c>
      <c r="H104" s="648">
        <v>119.021</v>
      </c>
    </row>
    <row r="105" spans="1:8" s="186" customFormat="1" ht="18.75">
      <c r="A105" s="505" t="s">
        <v>276</v>
      </c>
      <c r="B105" s="100" t="s">
        <v>0</v>
      </c>
      <c r="C105" s="211" t="s">
        <v>184</v>
      </c>
      <c r="D105" s="211" t="s">
        <v>185</v>
      </c>
      <c r="E105" s="207"/>
      <c r="F105" s="206"/>
      <c r="G105" s="70"/>
      <c r="H105" s="69" t="str">
        <f>H106</f>
        <v>39,721</v>
      </c>
    </row>
    <row r="106" spans="1:8" s="83" customFormat="1" ht="101.25" customHeight="1">
      <c r="A106" s="116" t="s">
        <v>459</v>
      </c>
      <c r="B106" s="88" t="s">
        <v>0</v>
      </c>
      <c r="C106" s="57" t="s">
        <v>184</v>
      </c>
      <c r="D106" s="57" t="s">
        <v>185</v>
      </c>
      <c r="E106" s="59" t="s">
        <v>275</v>
      </c>
      <c r="F106" s="167" t="s">
        <v>163</v>
      </c>
      <c r="G106" s="57"/>
      <c r="H106" s="110" t="str">
        <f>H107</f>
        <v>39,721</v>
      </c>
    </row>
    <row r="107" spans="1:8" s="83" customFormat="1" ht="39" customHeight="1">
      <c r="A107" s="584" t="s">
        <v>372</v>
      </c>
      <c r="B107" s="57"/>
      <c r="C107" s="73" t="s">
        <v>184</v>
      </c>
      <c r="D107" s="73" t="s">
        <v>185</v>
      </c>
      <c r="E107" s="72" t="s">
        <v>491</v>
      </c>
      <c r="F107" s="71" t="s">
        <v>163</v>
      </c>
      <c r="G107" s="73"/>
      <c r="H107" s="110" t="str">
        <f>H108</f>
        <v>39,721</v>
      </c>
    </row>
    <row r="108" spans="1:8" s="83" customFormat="1" ht="36" customHeight="1">
      <c r="A108" s="586" t="s">
        <v>455</v>
      </c>
      <c r="B108" s="180" t="s">
        <v>0</v>
      </c>
      <c r="C108" s="209" t="s">
        <v>184</v>
      </c>
      <c r="D108" s="209" t="s">
        <v>185</v>
      </c>
      <c r="E108" s="59" t="s">
        <v>491</v>
      </c>
      <c r="F108" s="167" t="s">
        <v>274</v>
      </c>
      <c r="G108" s="57"/>
      <c r="H108" s="63" t="str">
        <f>H109</f>
        <v>39,721</v>
      </c>
    </row>
    <row r="109" spans="1:8" s="83" customFormat="1" ht="24" customHeight="1">
      <c r="A109" s="585" t="s">
        <v>167</v>
      </c>
      <c r="B109" s="190" t="s">
        <v>0</v>
      </c>
      <c r="C109" s="209" t="s">
        <v>184</v>
      </c>
      <c r="D109" s="209" t="s">
        <v>185</v>
      </c>
      <c r="E109" s="59" t="s">
        <v>491</v>
      </c>
      <c r="F109" s="167" t="s">
        <v>274</v>
      </c>
      <c r="G109" s="57" t="s">
        <v>153</v>
      </c>
      <c r="H109" s="56" t="s">
        <v>637</v>
      </c>
    </row>
    <row r="110" spans="1:8" s="83" customFormat="1" ht="33.75" customHeight="1">
      <c r="A110" s="66" t="s">
        <v>271</v>
      </c>
      <c r="B110" s="161" t="s">
        <v>0</v>
      </c>
      <c r="C110" s="70" t="s">
        <v>184</v>
      </c>
      <c r="D110" s="70">
        <v>14</v>
      </c>
      <c r="E110" s="207"/>
      <c r="F110" s="206"/>
      <c r="G110" s="102"/>
      <c r="H110" s="504" t="str">
        <f>+H111</f>
        <v>0</v>
      </c>
    </row>
    <row r="111" spans="1:8" s="83" customFormat="1" ht="79.5" customHeight="1">
      <c r="A111" s="62" t="s">
        <v>460</v>
      </c>
      <c r="B111" s="161" t="s">
        <v>0</v>
      </c>
      <c r="C111" s="70" t="s">
        <v>184</v>
      </c>
      <c r="D111" s="70">
        <v>14</v>
      </c>
      <c r="E111" s="72" t="s">
        <v>270</v>
      </c>
      <c r="F111" s="71" t="s">
        <v>163</v>
      </c>
      <c r="G111" s="102"/>
      <c r="H111" s="504" t="str">
        <f>H114</f>
        <v>0</v>
      </c>
    </row>
    <row r="112" spans="1:8" s="83" customFormat="1" ht="37.5">
      <c r="A112" s="603" t="s">
        <v>269</v>
      </c>
      <c r="B112" s="190" t="s">
        <v>0</v>
      </c>
      <c r="C112" s="70" t="s">
        <v>184</v>
      </c>
      <c r="D112" s="70" t="s">
        <v>268</v>
      </c>
      <c r="E112" s="72" t="s">
        <v>504</v>
      </c>
      <c r="F112" s="71" t="s">
        <v>163</v>
      </c>
      <c r="G112" s="102"/>
      <c r="H112" s="69" t="str">
        <f>H113</f>
        <v>0</v>
      </c>
    </row>
    <row r="113" spans="1:8" s="83" customFormat="1" ht="37.5">
      <c r="A113" s="109" t="s">
        <v>267</v>
      </c>
      <c r="B113" s="161" t="s">
        <v>0</v>
      </c>
      <c r="C113" s="57" t="s">
        <v>184</v>
      </c>
      <c r="D113" s="57">
        <v>14</v>
      </c>
      <c r="E113" s="59" t="s">
        <v>504</v>
      </c>
      <c r="F113" s="167" t="s">
        <v>266</v>
      </c>
      <c r="G113" s="57"/>
      <c r="H113" s="63" t="str">
        <f>H114</f>
        <v>0</v>
      </c>
    </row>
    <row r="114" spans="1:8" s="83" customFormat="1" ht="18.75">
      <c r="A114" s="89" t="s">
        <v>167</v>
      </c>
      <c r="B114" s="73" t="s">
        <v>0</v>
      </c>
      <c r="C114" s="57" t="s">
        <v>184</v>
      </c>
      <c r="D114" s="57">
        <v>14</v>
      </c>
      <c r="E114" s="68" t="s">
        <v>504</v>
      </c>
      <c r="F114" s="67" t="s">
        <v>266</v>
      </c>
      <c r="G114" s="57" t="s">
        <v>153</v>
      </c>
      <c r="H114" s="56" t="s">
        <v>334</v>
      </c>
    </row>
    <row r="115" spans="1:8" s="83" customFormat="1" ht="26.25" customHeight="1">
      <c r="A115" s="66" t="s">
        <v>265</v>
      </c>
      <c r="B115" s="73" t="s">
        <v>0</v>
      </c>
      <c r="C115" s="70" t="s">
        <v>226</v>
      </c>
      <c r="D115" s="76"/>
      <c r="E115" s="76"/>
      <c r="F115" s="75"/>
      <c r="G115" s="155"/>
      <c r="H115" s="136">
        <f>H116+H138</f>
        <v>3916.6580000000004</v>
      </c>
    </row>
    <row r="116" spans="1:8" s="83" customFormat="1" ht="18.75">
      <c r="A116" s="201" t="s">
        <v>264</v>
      </c>
      <c r="B116" s="57" t="s">
        <v>0</v>
      </c>
      <c r="C116" s="70" t="s">
        <v>226</v>
      </c>
      <c r="D116" s="156" t="s">
        <v>246</v>
      </c>
      <c r="E116" s="156"/>
      <c r="F116" s="155"/>
      <c r="G116" s="155"/>
      <c r="H116" s="136">
        <f>H117</f>
        <v>3509.36</v>
      </c>
    </row>
    <row r="117" spans="1:8" s="83" customFormat="1" ht="84" customHeight="1">
      <c r="A117" s="62" t="s">
        <v>526</v>
      </c>
      <c r="B117" s="301" t="s">
        <v>0</v>
      </c>
      <c r="C117" s="70" t="s">
        <v>226</v>
      </c>
      <c r="D117" s="156" t="s">
        <v>246</v>
      </c>
      <c r="E117" s="156" t="s">
        <v>420</v>
      </c>
      <c r="F117" s="155" t="s">
        <v>163</v>
      </c>
      <c r="G117" s="155"/>
      <c r="H117" s="136">
        <f>H124+H127+H121</f>
        <v>3509.36</v>
      </c>
    </row>
    <row r="118" spans="1:8" s="83" customFormat="1" ht="38.25" customHeight="1">
      <c r="A118" s="201" t="s">
        <v>263</v>
      </c>
      <c r="B118" s="301" t="s">
        <v>0</v>
      </c>
      <c r="C118" s="70" t="s">
        <v>226</v>
      </c>
      <c r="D118" s="156" t="s">
        <v>246</v>
      </c>
      <c r="E118" s="156" t="s">
        <v>540</v>
      </c>
      <c r="F118" s="155" t="s">
        <v>163</v>
      </c>
      <c r="G118" s="155"/>
      <c r="H118" s="298">
        <f>H119</f>
        <v>0</v>
      </c>
    </row>
    <row r="119" spans="1:8" s="83" customFormat="1" ht="43.5" customHeight="1">
      <c r="A119" s="170" t="s">
        <v>262</v>
      </c>
      <c r="B119" s="300" t="s">
        <v>0</v>
      </c>
      <c r="C119" s="120" t="s">
        <v>226</v>
      </c>
      <c r="D119" s="208" t="s">
        <v>246</v>
      </c>
      <c r="E119" s="208" t="s">
        <v>540</v>
      </c>
      <c r="F119" s="166" t="s">
        <v>258</v>
      </c>
      <c r="G119" s="166"/>
      <c r="H119" s="200">
        <f>H121</f>
        <v>0</v>
      </c>
    </row>
    <row r="120" spans="1:8" s="83" customFormat="1" ht="25.5" customHeight="1">
      <c r="A120" s="89" t="s">
        <v>261</v>
      </c>
      <c r="B120" s="300" t="s">
        <v>0</v>
      </c>
      <c r="C120" s="120" t="s">
        <v>226</v>
      </c>
      <c r="D120" s="208" t="s">
        <v>246</v>
      </c>
      <c r="E120" s="208" t="s">
        <v>540</v>
      </c>
      <c r="F120" s="166" t="s">
        <v>258</v>
      </c>
      <c r="G120" s="166" t="s">
        <v>218</v>
      </c>
      <c r="H120" s="200">
        <f>H121</f>
        <v>0</v>
      </c>
    </row>
    <row r="121" spans="1:8" s="83" customFormat="1" ht="39.75" customHeight="1">
      <c r="A121" s="203" t="s">
        <v>260</v>
      </c>
      <c r="B121" s="300" t="s">
        <v>0</v>
      </c>
      <c r="C121" s="120" t="s">
        <v>226</v>
      </c>
      <c r="D121" s="208" t="s">
        <v>246</v>
      </c>
      <c r="E121" s="208" t="s">
        <v>540</v>
      </c>
      <c r="F121" s="166" t="s">
        <v>258</v>
      </c>
      <c r="G121" s="166" t="s">
        <v>218</v>
      </c>
      <c r="H121" s="200">
        <v>0</v>
      </c>
    </row>
    <row r="122" spans="1:8" s="83" customFormat="1" ht="37.5">
      <c r="A122" s="201" t="s">
        <v>256</v>
      </c>
      <c r="B122" s="301" t="s">
        <v>0</v>
      </c>
      <c r="C122" s="70" t="s">
        <v>226</v>
      </c>
      <c r="D122" s="156" t="s">
        <v>246</v>
      </c>
      <c r="E122" s="156" t="s">
        <v>421</v>
      </c>
      <c r="F122" s="155" t="s">
        <v>163</v>
      </c>
      <c r="G122" s="155"/>
      <c r="H122" s="542">
        <f>H123</f>
        <v>3033.228</v>
      </c>
    </row>
    <row r="123" spans="1:8" s="83" customFormat="1" ht="37.5">
      <c r="A123" s="163" t="s">
        <v>255</v>
      </c>
      <c r="B123" s="301" t="s">
        <v>0</v>
      </c>
      <c r="C123" s="120" t="s">
        <v>226</v>
      </c>
      <c r="D123" s="208" t="s">
        <v>246</v>
      </c>
      <c r="E123" s="208" t="s">
        <v>421</v>
      </c>
      <c r="F123" s="166" t="s">
        <v>253</v>
      </c>
      <c r="G123" s="166"/>
      <c r="H123" s="200">
        <f>H124</f>
        <v>3033.228</v>
      </c>
    </row>
    <row r="124" spans="1:8" s="83" customFormat="1" ht="21" customHeight="1">
      <c r="A124" s="89" t="s">
        <v>167</v>
      </c>
      <c r="B124" s="301" t="s">
        <v>0</v>
      </c>
      <c r="C124" s="120" t="s">
        <v>226</v>
      </c>
      <c r="D124" s="208" t="s">
        <v>246</v>
      </c>
      <c r="E124" s="208" t="s">
        <v>421</v>
      </c>
      <c r="F124" s="166" t="s">
        <v>253</v>
      </c>
      <c r="G124" s="166" t="s">
        <v>153</v>
      </c>
      <c r="H124" s="197">
        <v>3033.228</v>
      </c>
    </row>
    <row r="125" spans="1:8" s="83" customFormat="1" ht="55.5" customHeight="1">
      <c r="A125" s="543" t="s">
        <v>249</v>
      </c>
      <c r="B125" s="301" t="s">
        <v>0</v>
      </c>
      <c r="C125" s="70" t="s">
        <v>226</v>
      </c>
      <c r="D125" s="156" t="s">
        <v>246</v>
      </c>
      <c r="E125" s="156" t="s">
        <v>422</v>
      </c>
      <c r="F125" s="71" t="s">
        <v>163</v>
      </c>
      <c r="G125" s="155"/>
      <c r="H125" s="136">
        <f>H126</f>
        <v>476.132</v>
      </c>
    </row>
    <row r="126" spans="1:8" s="83" customFormat="1" ht="37.5" customHeight="1">
      <c r="A126" s="194" t="s">
        <v>247</v>
      </c>
      <c r="B126" s="301" t="s">
        <v>0</v>
      </c>
      <c r="C126" s="120" t="s">
        <v>226</v>
      </c>
      <c r="D126" s="208" t="s">
        <v>246</v>
      </c>
      <c r="E126" s="660" t="s">
        <v>423</v>
      </c>
      <c r="F126" s="661"/>
      <c r="G126" s="155"/>
      <c r="H126" s="124">
        <f>H127</f>
        <v>476.132</v>
      </c>
    </row>
    <row r="127" spans="1:8" s="83" customFormat="1" ht="22.5" customHeight="1">
      <c r="A127" s="89" t="s">
        <v>167</v>
      </c>
      <c r="B127" s="301" t="s">
        <v>0</v>
      </c>
      <c r="C127" s="120" t="s">
        <v>226</v>
      </c>
      <c r="D127" s="208" t="s">
        <v>246</v>
      </c>
      <c r="E127" s="660" t="s">
        <v>423</v>
      </c>
      <c r="F127" s="661"/>
      <c r="G127" s="166" t="s">
        <v>153</v>
      </c>
      <c r="H127" s="124">
        <v>476.132</v>
      </c>
    </row>
    <row r="128" spans="1:34" s="105" customFormat="1" ht="56.25" customHeight="1" hidden="1">
      <c r="A128" s="201" t="s">
        <v>263</v>
      </c>
      <c r="B128" s="100" t="s">
        <v>0</v>
      </c>
      <c r="C128" s="70" t="s">
        <v>226</v>
      </c>
      <c r="D128" s="156" t="s">
        <v>246</v>
      </c>
      <c r="E128" s="156" t="s">
        <v>259</v>
      </c>
      <c r="F128" s="155" t="s">
        <v>163</v>
      </c>
      <c r="G128" s="155"/>
      <c r="H128" s="124">
        <v>4897.431</v>
      </c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</row>
    <row r="129" spans="1:244" s="106" customFormat="1" ht="37.5" customHeight="1" hidden="1">
      <c r="A129" s="170" t="s">
        <v>262</v>
      </c>
      <c r="B129" s="88" t="s">
        <v>0</v>
      </c>
      <c r="C129" s="70" t="s">
        <v>226</v>
      </c>
      <c r="D129" s="156" t="s">
        <v>246</v>
      </c>
      <c r="E129" s="156" t="s">
        <v>259</v>
      </c>
      <c r="F129" s="155" t="s">
        <v>258</v>
      </c>
      <c r="G129" s="155"/>
      <c r="H129" s="63" t="str">
        <f>H131</f>
        <v>4897,431</v>
      </c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  <c r="BU129" s="186"/>
      <c r="BV129" s="186"/>
      <c r="BW129" s="186"/>
      <c r="BX129" s="186"/>
      <c r="BY129" s="186"/>
      <c r="BZ129" s="186"/>
      <c r="CA129" s="186"/>
      <c r="CB129" s="186"/>
      <c r="CC129" s="186"/>
      <c r="CD129" s="186"/>
      <c r="CE129" s="186"/>
      <c r="CF129" s="186"/>
      <c r="CG129" s="186"/>
      <c r="CH129" s="186"/>
      <c r="CI129" s="186"/>
      <c r="CJ129" s="186"/>
      <c r="CK129" s="186"/>
      <c r="CL129" s="186"/>
      <c r="CM129" s="186"/>
      <c r="CN129" s="186"/>
      <c r="CO129" s="186"/>
      <c r="CP129" s="186"/>
      <c r="CQ129" s="186"/>
      <c r="CR129" s="186"/>
      <c r="CS129" s="186"/>
      <c r="CT129" s="186"/>
      <c r="CU129" s="186"/>
      <c r="CV129" s="186"/>
      <c r="CW129" s="186"/>
      <c r="CX129" s="186"/>
      <c r="CY129" s="186"/>
      <c r="CZ129" s="186"/>
      <c r="DA129" s="186"/>
      <c r="DB129" s="186"/>
      <c r="DC129" s="186"/>
      <c r="DD129" s="186"/>
      <c r="DE129" s="186"/>
      <c r="DF129" s="186"/>
      <c r="DG129" s="186"/>
      <c r="DH129" s="186"/>
      <c r="DI129" s="186"/>
      <c r="DJ129" s="186"/>
      <c r="DK129" s="186"/>
      <c r="DL129" s="186"/>
      <c r="DM129" s="186"/>
      <c r="DN129" s="186"/>
      <c r="DO129" s="186"/>
      <c r="DP129" s="186"/>
      <c r="DQ129" s="186"/>
      <c r="DR129" s="186"/>
      <c r="DS129" s="186"/>
      <c r="DT129" s="186"/>
      <c r="DU129" s="186"/>
      <c r="DV129" s="186"/>
      <c r="DW129" s="186"/>
      <c r="DX129" s="186"/>
      <c r="DY129" s="186"/>
      <c r="DZ129" s="186"/>
      <c r="EA129" s="186"/>
      <c r="EB129" s="186"/>
      <c r="EC129" s="186"/>
      <c r="ED129" s="186"/>
      <c r="EE129" s="186"/>
      <c r="EF129" s="186"/>
      <c r="EG129" s="186"/>
      <c r="EH129" s="186"/>
      <c r="EI129" s="186"/>
      <c r="EJ129" s="186"/>
      <c r="EK129" s="186"/>
      <c r="EL129" s="186"/>
      <c r="EM129" s="186"/>
      <c r="EN129" s="186"/>
      <c r="EO129" s="186"/>
      <c r="EP129" s="186"/>
      <c r="EQ129" s="186"/>
      <c r="ER129" s="186"/>
      <c r="ES129" s="186"/>
      <c r="ET129" s="186"/>
      <c r="EU129" s="186"/>
      <c r="EV129" s="186"/>
      <c r="EW129" s="186"/>
      <c r="EX129" s="186"/>
      <c r="EY129" s="186"/>
      <c r="EZ129" s="186"/>
      <c r="FA129" s="186"/>
      <c r="FB129" s="186"/>
      <c r="FC129" s="186"/>
      <c r="FD129" s="186"/>
      <c r="FE129" s="186"/>
      <c r="FF129" s="186"/>
      <c r="FG129" s="186"/>
      <c r="FH129" s="186"/>
      <c r="FI129" s="186"/>
      <c r="FJ129" s="186"/>
      <c r="FK129" s="186"/>
      <c r="FL129" s="186"/>
      <c r="FM129" s="186"/>
      <c r="FN129" s="186"/>
      <c r="FO129" s="186"/>
      <c r="FP129" s="186"/>
      <c r="FQ129" s="186"/>
      <c r="FR129" s="186"/>
      <c r="FS129" s="186"/>
      <c r="FT129" s="186"/>
      <c r="FU129" s="186"/>
      <c r="FV129" s="186"/>
      <c r="FW129" s="186"/>
      <c r="FX129" s="186"/>
      <c r="FY129" s="186"/>
      <c r="FZ129" s="186"/>
      <c r="GA129" s="186"/>
      <c r="GB129" s="186"/>
      <c r="GC129" s="186"/>
      <c r="GD129" s="186"/>
      <c r="GE129" s="186"/>
      <c r="GF129" s="186"/>
      <c r="GG129" s="186"/>
      <c r="GH129" s="186"/>
      <c r="GI129" s="186"/>
      <c r="GJ129" s="186"/>
      <c r="GK129" s="186"/>
      <c r="GL129" s="186"/>
      <c r="GM129" s="186"/>
      <c r="GN129" s="186"/>
      <c r="GO129" s="186"/>
      <c r="GP129" s="186"/>
      <c r="GQ129" s="186"/>
      <c r="GR129" s="186"/>
      <c r="GS129" s="186"/>
      <c r="GT129" s="186"/>
      <c r="GU129" s="186"/>
      <c r="GV129" s="186"/>
      <c r="GW129" s="186"/>
      <c r="GX129" s="186"/>
      <c r="GY129" s="186"/>
      <c r="GZ129" s="186"/>
      <c r="HA129" s="186"/>
      <c r="HB129" s="186"/>
      <c r="HC129" s="186"/>
      <c r="HD129" s="186"/>
      <c r="HE129" s="186"/>
      <c r="HF129" s="186"/>
      <c r="HG129" s="186"/>
      <c r="HH129" s="186"/>
      <c r="HI129" s="186"/>
      <c r="HJ129" s="186"/>
      <c r="HK129" s="186"/>
      <c r="HL129" s="186"/>
      <c r="HM129" s="186"/>
      <c r="HN129" s="186"/>
      <c r="HO129" s="186"/>
      <c r="HP129" s="186"/>
      <c r="HQ129" s="186"/>
      <c r="HR129" s="186"/>
      <c r="HS129" s="186"/>
      <c r="HT129" s="186"/>
      <c r="HU129" s="186"/>
      <c r="HV129" s="186"/>
      <c r="HW129" s="186"/>
      <c r="HX129" s="186"/>
      <c r="HY129" s="186"/>
      <c r="HZ129" s="186"/>
      <c r="IA129" s="186"/>
      <c r="IB129" s="186"/>
      <c r="IC129" s="186"/>
      <c r="ID129" s="186"/>
      <c r="IE129" s="186"/>
      <c r="IF129" s="186"/>
      <c r="IG129" s="186"/>
      <c r="IH129" s="186"/>
      <c r="II129" s="186"/>
      <c r="IJ129" s="186"/>
    </row>
    <row r="130" spans="1:244" s="106" customFormat="1" ht="19.5" customHeight="1" hidden="1">
      <c r="A130" s="89" t="s">
        <v>261</v>
      </c>
      <c r="B130" s="88" t="s">
        <v>0</v>
      </c>
      <c r="C130" s="70" t="s">
        <v>226</v>
      </c>
      <c r="D130" s="156" t="s">
        <v>246</v>
      </c>
      <c r="E130" s="156" t="s">
        <v>259</v>
      </c>
      <c r="F130" s="155" t="s">
        <v>258</v>
      </c>
      <c r="G130" s="155" t="s">
        <v>218</v>
      </c>
      <c r="H130" s="204">
        <v>4897.431</v>
      </c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  <c r="BM130" s="186"/>
      <c r="BN130" s="186"/>
      <c r="BO130" s="186"/>
      <c r="BP130" s="186"/>
      <c r="BQ130" s="186"/>
      <c r="BR130" s="186"/>
      <c r="BS130" s="186"/>
      <c r="BT130" s="186"/>
      <c r="BU130" s="186"/>
      <c r="BV130" s="186"/>
      <c r="BW130" s="186"/>
      <c r="BX130" s="186"/>
      <c r="BY130" s="186"/>
      <c r="BZ130" s="186"/>
      <c r="CA130" s="186"/>
      <c r="CB130" s="186"/>
      <c r="CC130" s="186"/>
      <c r="CD130" s="186"/>
      <c r="CE130" s="186"/>
      <c r="CF130" s="186"/>
      <c r="CG130" s="186"/>
      <c r="CH130" s="186"/>
      <c r="CI130" s="186"/>
      <c r="CJ130" s="186"/>
      <c r="CK130" s="186"/>
      <c r="CL130" s="186"/>
      <c r="CM130" s="186"/>
      <c r="CN130" s="186"/>
      <c r="CO130" s="186"/>
      <c r="CP130" s="186"/>
      <c r="CQ130" s="186"/>
      <c r="CR130" s="186"/>
      <c r="CS130" s="186"/>
      <c r="CT130" s="186"/>
      <c r="CU130" s="186"/>
      <c r="CV130" s="186"/>
      <c r="CW130" s="186"/>
      <c r="CX130" s="186"/>
      <c r="CY130" s="186"/>
      <c r="CZ130" s="186"/>
      <c r="DA130" s="186"/>
      <c r="DB130" s="186"/>
      <c r="DC130" s="186"/>
      <c r="DD130" s="186"/>
      <c r="DE130" s="186"/>
      <c r="DF130" s="186"/>
      <c r="DG130" s="186"/>
      <c r="DH130" s="186"/>
      <c r="DI130" s="186"/>
      <c r="DJ130" s="186"/>
      <c r="DK130" s="186"/>
      <c r="DL130" s="186"/>
      <c r="DM130" s="186"/>
      <c r="DN130" s="186"/>
      <c r="DO130" s="186"/>
      <c r="DP130" s="186"/>
      <c r="DQ130" s="186"/>
      <c r="DR130" s="186"/>
      <c r="DS130" s="186"/>
      <c r="DT130" s="186"/>
      <c r="DU130" s="186"/>
      <c r="DV130" s="186"/>
      <c r="DW130" s="186"/>
      <c r="DX130" s="186"/>
      <c r="DY130" s="186"/>
      <c r="DZ130" s="186"/>
      <c r="EA130" s="186"/>
      <c r="EB130" s="186"/>
      <c r="EC130" s="186"/>
      <c r="ED130" s="186"/>
      <c r="EE130" s="186"/>
      <c r="EF130" s="186"/>
      <c r="EG130" s="186"/>
      <c r="EH130" s="186"/>
      <c r="EI130" s="186"/>
      <c r="EJ130" s="186"/>
      <c r="EK130" s="186"/>
      <c r="EL130" s="186"/>
      <c r="EM130" s="186"/>
      <c r="EN130" s="186"/>
      <c r="EO130" s="186"/>
      <c r="EP130" s="186"/>
      <c r="EQ130" s="186"/>
      <c r="ER130" s="186"/>
      <c r="ES130" s="186"/>
      <c r="ET130" s="186"/>
      <c r="EU130" s="186"/>
      <c r="EV130" s="186"/>
      <c r="EW130" s="186"/>
      <c r="EX130" s="186"/>
      <c r="EY130" s="186"/>
      <c r="EZ130" s="186"/>
      <c r="FA130" s="186"/>
      <c r="FB130" s="186"/>
      <c r="FC130" s="186"/>
      <c r="FD130" s="186"/>
      <c r="FE130" s="186"/>
      <c r="FF130" s="186"/>
      <c r="FG130" s="186"/>
      <c r="FH130" s="186"/>
      <c r="FI130" s="186"/>
      <c r="FJ130" s="186"/>
      <c r="FK130" s="186"/>
      <c r="FL130" s="186"/>
      <c r="FM130" s="186"/>
      <c r="FN130" s="186"/>
      <c r="FO130" s="186"/>
      <c r="FP130" s="186"/>
      <c r="FQ130" s="186"/>
      <c r="FR130" s="186"/>
      <c r="FS130" s="186"/>
      <c r="FT130" s="186"/>
      <c r="FU130" s="186"/>
      <c r="FV130" s="186"/>
      <c r="FW130" s="186"/>
      <c r="FX130" s="186"/>
      <c r="FY130" s="186"/>
      <c r="FZ130" s="186"/>
      <c r="GA130" s="186"/>
      <c r="GB130" s="186"/>
      <c r="GC130" s="186"/>
      <c r="GD130" s="186"/>
      <c r="GE130" s="186"/>
      <c r="GF130" s="186"/>
      <c r="GG130" s="186"/>
      <c r="GH130" s="186"/>
      <c r="GI130" s="186"/>
      <c r="GJ130" s="186"/>
      <c r="GK130" s="186"/>
      <c r="GL130" s="186"/>
      <c r="GM130" s="186"/>
      <c r="GN130" s="186"/>
      <c r="GO130" s="186"/>
      <c r="GP130" s="186"/>
      <c r="GQ130" s="186"/>
      <c r="GR130" s="186"/>
      <c r="GS130" s="186"/>
      <c r="GT130" s="186"/>
      <c r="GU130" s="186"/>
      <c r="GV130" s="186"/>
      <c r="GW130" s="186"/>
      <c r="GX130" s="186"/>
      <c r="GY130" s="186"/>
      <c r="GZ130" s="186"/>
      <c r="HA130" s="186"/>
      <c r="HB130" s="186"/>
      <c r="HC130" s="186"/>
      <c r="HD130" s="186"/>
      <c r="HE130" s="186"/>
      <c r="HF130" s="186"/>
      <c r="HG130" s="186"/>
      <c r="HH130" s="186"/>
      <c r="HI130" s="186"/>
      <c r="HJ130" s="186"/>
      <c r="HK130" s="186"/>
      <c r="HL130" s="186"/>
      <c r="HM130" s="186"/>
      <c r="HN130" s="186"/>
      <c r="HO130" s="186"/>
      <c r="HP130" s="186"/>
      <c r="HQ130" s="186"/>
      <c r="HR130" s="186"/>
      <c r="HS130" s="186"/>
      <c r="HT130" s="186"/>
      <c r="HU130" s="186"/>
      <c r="HV130" s="186"/>
      <c r="HW130" s="186"/>
      <c r="HX130" s="186"/>
      <c r="HY130" s="186"/>
      <c r="HZ130" s="186"/>
      <c r="IA130" s="186"/>
      <c r="IB130" s="186"/>
      <c r="IC130" s="186"/>
      <c r="ID130" s="186"/>
      <c r="IE130" s="186"/>
      <c r="IF130" s="186"/>
      <c r="IG130" s="186"/>
      <c r="IH130" s="186"/>
      <c r="II130" s="186"/>
      <c r="IJ130" s="186"/>
    </row>
    <row r="131" spans="1:244" s="106" customFormat="1" ht="19.5" customHeight="1" hidden="1">
      <c r="A131" s="203" t="s">
        <v>260</v>
      </c>
      <c r="B131" s="57" t="s">
        <v>0</v>
      </c>
      <c r="C131" s="70" t="s">
        <v>226</v>
      </c>
      <c r="D131" s="156" t="s">
        <v>246</v>
      </c>
      <c r="E131" s="156" t="s">
        <v>259</v>
      </c>
      <c r="F131" s="155" t="s">
        <v>258</v>
      </c>
      <c r="G131" s="155" t="s">
        <v>218</v>
      </c>
      <c r="H131" s="202" t="s">
        <v>257</v>
      </c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  <c r="BU131" s="186"/>
      <c r="BV131" s="186"/>
      <c r="BW131" s="186"/>
      <c r="BX131" s="186"/>
      <c r="BY131" s="186"/>
      <c r="BZ131" s="186"/>
      <c r="CA131" s="186"/>
      <c r="CB131" s="186"/>
      <c r="CC131" s="186"/>
      <c r="CD131" s="186"/>
      <c r="CE131" s="186"/>
      <c r="CF131" s="186"/>
      <c r="CG131" s="186"/>
      <c r="CH131" s="186"/>
      <c r="CI131" s="186"/>
      <c r="CJ131" s="186"/>
      <c r="CK131" s="186"/>
      <c r="CL131" s="186"/>
      <c r="CM131" s="186"/>
      <c r="CN131" s="186"/>
      <c r="CO131" s="186"/>
      <c r="CP131" s="186"/>
      <c r="CQ131" s="186"/>
      <c r="CR131" s="186"/>
      <c r="CS131" s="186"/>
      <c r="CT131" s="186"/>
      <c r="CU131" s="186"/>
      <c r="CV131" s="186"/>
      <c r="CW131" s="186"/>
      <c r="CX131" s="186"/>
      <c r="CY131" s="186"/>
      <c r="CZ131" s="186"/>
      <c r="DA131" s="186"/>
      <c r="DB131" s="186"/>
      <c r="DC131" s="186"/>
      <c r="DD131" s="186"/>
      <c r="DE131" s="186"/>
      <c r="DF131" s="186"/>
      <c r="DG131" s="186"/>
      <c r="DH131" s="186"/>
      <c r="DI131" s="186"/>
      <c r="DJ131" s="186"/>
      <c r="DK131" s="186"/>
      <c r="DL131" s="186"/>
      <c r="DM131" s="186"/>
      <c r="DN131" s="186"/>
      <c r="DO131" s="186"/>
      <c r="DP131" s="186"/>
      <c r="DQ131" s="186"/>
      <c r="DR131" s="186"/>
      <c r="DS131" s="186"/>
      <c r="DT131" s="186"/>
      <c r="DU131" s="186"/>
      <c r="DV131" s="186"/>
      <c r="DW131" s="186"/>
      <c r="DX131" s="186"/>
      <c r="DY131" s="186"/>
      <c r="DZ131" s="186"/>
      <c r="EA131" s="186"/>
      <c r="EB131" s="186"/>
      <c r="EC131" s="186"/>
      <c r="ED131" s="186"/>
      <c r="EE131" s="186"/>
      <c r="EF131" s="186"/>
      <c r="EG131" s="186"/>
      <c r="EH131" s="186"/>
      <c r="EI131" s="186"/>
      <c r="EJ131" s="186"/>
      <c r="EK131" s="186"/>
      <c r="EL131" s="186"/>
      <c r="EM131" s="186"/>
      <c r="EN131" s="186"/>
      <c r="EO131" s="186"/>
      <c r="EP131" s="186"/>
      <c r="EQ131" s="186"/>
      <c r="ER131" s="186"/>
      <c r="ES131" s="186"/>
      <c r="ET131" s="186"/>
      <c r="EU131" s="186"/>
      <c r="EV131" s="186"/>
      <c r="EW131" s="186"/>
      <c r="EX131" s="186"/>
      <c r="EY131" s="186"/>
      <c r="EZ131" s="186"/>
      <c r="FA131" s="186"/>
      <c r="FB131" s="186"/>
      <c r="FC131" s="186"/>
      <c r="FD131" s="186"/>
      <c r="FE131" s="186"/>
      <c r="FF131" s="186"/>
      <c r="FG131" s="186"/>
      <c r="FH131" s="186"/>
      <c r="FI131" s="186"/>
      <c r="FJ131" s="186"/>
      <c r="FK131" s="186"/>
      <c r="FL131" s="186"/>
      <c r="FM131" s="186"/>
      <c r="FN131" s="186"/>
      <c r="FO131" s="186"/>
      <c r="FP131" s="186"/>
      <c r="FQ131" s="186"/>
      <c r="FR131" s="186"/>
      <c r="FS131" s="186"/>
      <c r="FT131" s="186"/>
      <c r="FU131" s="186"/>
      <c r="FV131" s="186"/>
      <c r="FW131" s="186"/>
      <c r="FX131" s="186"/>
      <c r="FY131" s="186"/>
      <c r="FZ131" s="186"/>
      <c r="GA131" s="186"/>
      <c r="GB131" s="186"/>
      <c r="GC131" s="186"/>
      <c r="GD131" s="186"/>
      <c r="GE131" s="186"/>
      <c r="GF131" s="186"/>
      <c r="GG131" s="186"/>
      <c r="GH131" s="186"/>
      <c r="GI131" s="186"/>
      <c r="GJ131" s="186"/>
      <c r="GK131" s="186"/>
      <c r="GL131" s="186"/>
      <c r="GM131" s="186"/>
      <c r="GN131" s="186"/>
      <c r="GO131" s="186"/>
      <c r="GP131" s="186"/>
      <c r="GQ131" s="186"/>
      <c r="GR131" s="186"/>
      <c r="GS131" s="186"/>
      <c r="GT131" s="186"/>
      <c r="GU131" s="186"/>
      <c r="GV131" s="186"/>
      <c r="GW131" s="186"/>
      <c r="GX131" s="186"/>
      <c r="GY131" s="186"/>
      <c r="GZ131" s="186"/>
      <c r="HA131" s="186"/>
      <c r="HB131" s="186"/>
      <c r="HC131" s="186"/>
      <c r="HD131" s="186"/>
      <c r="HE131" s="186"/>
      <c r="HF131" s="186"/>
      <c r="HG131" s="186"/>
      <c r="HH131" s="186"/>
      <c r="HI131" s="186"/>
      <c r="HJ131" s="186"/>
      <c r="HK131" s="186"/>
      <c r="HL131" s="186"/>
      <c r="HM131" s="186"/>
      <c r="HN131" s="186"/>
      <c r="HO131" s="186"/>
      <c r="HP131" s="186"/>
      <c r="HQ131" s="186"/>
      <c r="HR131" s="186"/>
      <c r="HS131" s="186"/>
      <c r="HT131" s="186"/>
      <c r="HU131" s="186"/>
      <c r="HV131" s="186"/>
      <c r="HW131" s="186"/>
      <c r="HX131" s="186"/>
      <c r="HY131" s="186"/>
      <c r="HZ131" s="186"/>
      <c r="IA131" s="186"/>
      <c r="IB131" s="186"/>
      <c r="IC131" s="186"/>
      <c r="ID131" s="186"/>
      <c r="IE131" s="186"/>
      <c r="IF131" s="186"/>
      <c r="IG131" s="186"/>
      <c r="IH131" s="186"/>
      <c r="II131" s="186"/>
      <c r="IJ131" s="186"/>
    </row>
    <row r="132" spans="1:244" s="106" customFormat="1" ht="37.5" customHeight="1" hidden="1">
      <c r="A132" s="201" t="s">
        <v>256</v>
      </c>
      <c r="B132" s="88" t="s">
        <v>0</v>
      </c>
      <c r="C132" s="70" t="s">
        <v>226</v>
      </c>
      <c r="D132" s="156" t="s">
        <v>246</v>
      </c>
      <c r="E132" s="156" t="s">
        <v>254</v>
      </c>
      <c r="F132" s="155" t="s">
        <v>163</v>
      </c>
      <c r="G132" s="155"/>
      <c r="H132" s="197" t="s">
        <v>252</v>
      </c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6"/>
      <c r="DE132" s="186"/>
      <c r="DF132" s="186"/>
      <c r="DG132" s="186"/>
      <c r="DH132" s="186"/>
      <c r="DI132" s="186"/>
      <c r="DJ132" s="186"/>
      <c r="DK132" s="186"/>
      <c r="DL132" s="186"/>
      <c r="DM132" s="186"/>
      <c r="DN132" s="186"/>
      <c r="DO132" s="186"/>
      <c r="DP132" s="186"/>
      <c r="DQ132" s="186"/>
      <c r="DR132" s="186"/>
      <c r="DS132" s="186"/>
      <c r="DT132" s="186"/>
      <c r="DU132" s="186"/>
      <c r="DV132" s="186"/>
      <c r="DW132" s="186"/>
      <c r="DX132" s="186"/>
      <c r="DY132" s="186"/>
      <c r="DZ132" s="186"/>
      <c r="EA132" s="186"/>
      <c r="EB132" s="186"/>
      <c r="EC132" s="186"/>
      <c r="ED132" s="186"/>
      <c r="EE132" s="186"/>
      <c r="EF132" s="186"/>
      <c r="EG132" s="186"/>
      <c r="EH132" s="186"/>
      <c r="EI132" s="186"/>
      <c r="EJ132" s="186"/>
      <c r="EK132" s="186"/>
      <c r="EL132" s="186"/>
      <c r="EM132" s="186"/>
      <c r="EN132" s="186"/>
      <c r="EO132" s="186"/>
      <c r="EP132" s="186"/>
      <c r="EQ132" s="186"/>
      <c r="ER132" s="186"/>
      <c r="ES132" s="186"/>
      <c r="ET132" s="186"/>
      <c r="EU132" s="186"/>
      <c r="EV132" s="186"/>
      <c r="EW132" s="186"/>
      <c r="EX132" s="186"/>
      <c r="EY132" s="186"/>
      <c r="EZ132" s="186"/>
      <c r="FA132" s="186"/>
      <c r="FB132" s="186"/>
      <c r="FC132" s="186"/>
      <c r="FD132" s="186"/>
      <c r="FE132" s="186"/>
      <c r="FF132" s="186"/>
      <c r="FG132" s="186"/>
      <c r="FH132" s="186"/>
      <c r="FI132" s="186"/>
      <c r="FJ132" s="186"/>
      <c r="FK132" s="186"/>
      <c r="FL132" s="186"/>
      <c r="FM132" s="186"/>
      <c r="FN132" s="186"/>
      <c r="FO132" s="186"/>
      <c r="FP132" s="186"/>
      <c r="FQ132" s="186"/>
      <c r="FR132" s="186"/>
      <c r="FS132" s="186"/>
      <c r="FT132" s="186"/>
      <c r="FU132" s="186"/>
      <c r="FV132" s="186"/>
      <c r="FW132" s="186"/>
      <c r="FX132" s="186"/>
      <c r="FY132" s="186"/>
      <c r="FZ132" s="186"/>
      <c r="GA132" s="186"/>
      <c r="GB132" s="186"/>
      <c r="GC132" s="186"/>
      <c r="GD132" s="186"/>
      <c r="GE132" s="186"/>
      <c r="GF132" s="186"/>
      <c r="GG132" s="186"/>
      <c r="GH132" s="186"/>
      <c r="GI132" s="186"/>
      <c r="GJ132" s="186"/>
      <c r="GK132" s="186"/>
      <c r="GL132" s="186"/>
      <c r="GM132" s="186"/>
      <c r="GN132" s="186"/>
      <c r="GO132" s="186"/>
      <c r="GP132" s="186"/>
      <c r="GQ132" s="186"/>
      <c r="GR132" s="186"/>
      <c r="GS132" s="186"/>
      <c r="GT132" s="186"/>
      <c r="GU132" s="186"/>
      <c r="GV132" s="186"/>
      <c r="GW132" s="186"/>
      <c r="GX132" s="186"/>
      <c r="GY132" s="186"/>
      <c r="GZ132" s="186"/>
      <c r="HA132" s="186"/>
      <c r="HB132" s="186"/>
      <c r="HC132" s="186"/>
      <c r="HD132" s="186"/>
      <c r="HE132" s="186"/>
      <c r="HF132" s="186"/>
      <c r="HG132" s="186"/>
      <c r="HH132" s="186"/>
      <c r="HI132" s="186"/>
      <c r="HJ132" s="186"/>
      <c r="HK132" s="186"/>
      <c r="HL132" s="186"/>
      <c r="HM132" s="186"/>
      <c r="HN132" s="186"/>
      <c r="HO132" s="186"/>
      <c r="HP132" s="186"/>
      <c r="HQ132" s="186"/>
      <c r="HR132" s="186"/>
      <c r="HS132" s="186"/>
      <c r="HT132" s="186"/>
      <c r="HU132" s="186"/>
      <c r="HV132" s="186"/>
      <c r="HW132" s="186"/>
      <c r="HX132" s="186"/>
      <c r="HY132" s="186"/>
      <c r="HZ132" s="186"/>
      <c r="IA132" s="186"/>
      <c r="IB132" s="186"/>
      <c r="IC132" s="186"/>
      <c r="ID132" s="186"/>
      <c r="IE132" s="186"/>
      <c r="IF132" s="186"/>
      <c r="IG132" s="186"/>
      <c r="IH132" s="186"/>
      <c r="II132" s="186"/>
      <c r="IJ132" s="186"/>
    </row>
    <row r="133" spans="1:244" s="198" customFormat="1" ht="37.5" customHeight="1" hidden="1">
      <c r="A133" s="163" t="s">
        <v>255</v>
      </c>
      <c r="B133" s="88" t="s">
        <v>0</v>
      </c>
      <c r="C133" s="70" t="s">
        <v>226</v>
      </c>
      <c r="D133" s="156" t="s">
        <v>246</v>
      </c>
      <c r="E133" s="156" t="s">
        <v>254</v>
      </c>
      <c r="F133" s="155" t="s">
        <v>253</v>
      </c>
      <c r="G133" s="155"/>
      <c r="H133" s="200" t="str">
        <f>H134</f>
        <v>1160</v>
      </c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  <c r="BN133" s="199"/>
      <c r="BO133" s="199"/>
      <c r="BP133" s="199"/>
      <c r="BQ133" s="199"/>
      <c r="BR133" s="199"/>
      <c r="BS133" s="199"/>
      <c r="BT133" s="199"/>
      <c r="BU133" s="199"/>
      <c r="BV133" s="199"/>
      <c r="BW133" s="199"/>
      <c r="BX133" s="199"/>
      <c r="BY133" s="199"/>
      <c r="BZ133" s="199"/>
      <c r="CA133" s="199"/>
      <c r="CB133" s="199"/>
      <c r="CC133" s="199"/>
      <c r="CD133" s="199"/>
      <c r="CE133" s="199"/>
      <c r="CF133" s="199"/>
      <c r="CG133" s="199"/>
      <c r="CH133" s="199"/>
      <c r="CI133" s="199"/>
      <c r="CJ133" s="199"/>
      <c r="CK133" s="199"/>
      <c r="CL133" s="199"/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199"/>
      <c r="CX133" s="199"/>
      <c r="CY133" s="199"/>
      <c r="CZ133" s="199"/>
      <c r="DA133" s="199"/>
      <c r="DB133" s="199"/>
      <c r="DC133" s="199"/>
      <c r="DD133" s="199"/>
      <c r="DE133" s="199"/>
      <c r="DF133" s="199"/>
      <c r="DG133" s="199"/>
      <c r="DH133" s="199"/>
      <c r="DI133" s="199"/>
      <c r="DJ133" s="199"/>
      <c r="DK133" s="199"/>
      <c r="DL133" s="199"/>
      <c r="DM133" s="199"/>
      <c r="DN133" s="199"/>
      <c r="DO133" s="199"/>
      <c r="DP133" s="199"/>
      <c r="DQ133" s="199"/>
      <c r="DR133" s="199"/>
      <c r="DS133" s="199"/>
      <c r="DT133" s="199"/>
      <c r="DU133" s="199"/>
      <c r="DV133" s="199"/>
      <c r="DW133" s="199"/>
      <c r="DX133" s="199"/>
      <c r="DY133" s="199"/>
      <c r="DZ133" s="199"/>
      <c r="EA133" s="199"/>
      <c r="EB133" s="199"/>
      <c r="EC133" s="199"/>
      <c r="ED133" s="199"/>
      <c r="EE133" s="199"/>
      <c r="EF133" s="199"/>
      <c r="EG133" s="199"/>
      <c r="EH133" s="199"/>
      <c r="EI133" s="199"/>
      <c r="EJ133" s="199"/>
      <c r="EK133" s="199"/>
      <c r="EL133" s="199"/>
      <c r="EM133" s="199"/>
      <c r="EN133" s="199"/>
      <c r="EO133" s="199"/>
      <c r="EP133" s="199"/>
      <c r="EQ133" s="199"/>
      <c r="ER133" s="199"/>
      <c r="ES133" s="199"/>
      <c r="ET133" s="199"/>
      <c r="EU133" s="199"/>
      <c r="EV133" s="199"/>
      <c r="EW133" s="199"/>
      <c r="EX133" s="199"/>
      <c r="EY133" s="199"/>
      <c r="EZ133" s="199"/>
      <c r="FA133" s="199"/>
      <c r="FB133" s="199"/>
      <c r="FC133" s="199"/>
      <c r="FD133" s="199"/>
      <c r="FE133" s="199"/>
      <c r="FF133" s="199"/>
      <c r="FG133" s="199"/>
      <c r="FH133" s="199"/>
      <c r="FI133" s="199"/>
      <c r="FJ133" s="199"/>
      <c r="FK133" s="199"/>
      <c r="FL133" s="199"/>
      <c r="FM133" s="199"/>
      <c r="FN133" s="199"/>
      <c r="FO133" s="199"/>
      <c r="FP133" s="199"/>
      <c r="FQ133" s="199"/>
      <c r="FR133" s="199"/>
      <c r="FS133" s="199"/>
      <c r="FT133" s="199"/>
      <c r="FU133" s="199"/>
      <c r="FV133" s="199"/>
      <c r="FW133" s="199"/>
      <c r="FX133" s="199"/>
      <c r="FY133" s="199"/>
      <c r="FZ133" s="199"/>
      <c r="GA133" s="199"/>
      <c r="GB133" s="199"/>
      <c r="GC133" s="199"/>
      <c r="GD133" s="199"/>
      <c r="GE133" s="199"/>
      <c r="GF133" s="199"/>
      <c r="GG133" s="199"/>
      <c r="GH133" s="199"/>
      <c r="GI133" s="199"/>
      <c r="GJ133" s="199"/>
      <c r="GK133" s="199"/>
      <c r="GL133" s="199"/>
      <c r="GM133" s="199"/>
      <c r="GN133" s="199"/>
      <c r="GO133" s="199"/>
      <c r="GP133" s="199"/>
      <c r="GQ133" s="199"/>
      <c r="GR133" s="199"/>
      <c r="GS133" s="199"/>
      <c r="GT133" s="199"/>
      <c r="GU133" s="199"/>
      <c r="GV133" s="199"/>
      <c r="GW133" s="199"/>
      <c r="GX133" s="199"/>
      <c r="GY133" s="199"/>
      <c r="GZ133" s="199"/>
      <c r="HA133" s="199"/>
      <c r="HB133" s="199"/>
      <c r="HC133" s="199"/>
      <c r="HD133" s="199"/>
      <c r="HE133" s="199"/>
      <c r="HF133" s="199"/>
      <c r="HG133" s="199"/>
      <c r="HH133" s="199"/>
      <c r="HI133" s="199"/>
      <c r="HJ133" s="199"/>
      <c r="HK133" s="199"/>
      <c r="HL133" s="199"/>
      <c r="HM133" s="199"/>
      <c r="HN133" s="199"/>
      <c r="HO133" s="199"/>
      <c r="HP133" s="199"/>
      <c r="HQ133" s="199"/>
      <c r="HR133" s="199"/>
      <c r="HS133" s="199"/>
      <c r="HT133" s="199"/>
      <c r="HU133" s="199"/>
      <c r="HV133" s="199"/>
      <c r="HW133" s="199"/>
      <c r="HX133" s="199"/>
      <c r="HY133" s="199"/>
      <c r="HZ133" s="199"/>
      <c r="IA133" s="199"/>
      <c r="IB133" s="199"/>
      <c r="IC133" s="199"/>
      <c r="ID133" s="199"/>
      <c r="IE133" s="199"/>
      <c r="IF133" s="199"/>
      <c r="IG133" s="199"/>
      <c r="IH133" s="199"/>
      <c r="II133" s="199"/>
      <c r="IJ133" s="199"/>
    </row>
    <row r="134" spans="1:245" s="196" customFormat="1" ht="37.5" customHeight="1" hidden="1">
      <c r="A134" s="89" t="s">
        <v>167</v>
      </c>
      <c r="B134" s="57" t="s">
        <v>0</v>
      </c>
      <c r="C134" s="70" t="s">
        <v>226</v>
      </c>
      <c r="D134" s="156" t="s">
        <v>246</v>
      </c>
      <c r="E134" s="156" t="s">
        <v>254</v>
      </c>
      <c r="F134" s="155" t="s">
        <v>253</v>
      </c>
      <c r="G134" s="155" t="s">
        <v>153</v>
      </c>
      <c r="H134" s="197" t="s">
        <v>252</v>
      </c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  <c r="CR134" s="186"/>
      <c r="CS134" s="186"/>
      <c r="CT134" s="186"/>
      <c r="CU134" s="186"/>
      <c r="CV134" s="186"/>
      <c r="CW134" s="186"/>
      <c r="CX134" s="186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6"/>
      <c r="DY134" s="186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6"/>
      <c r="EN134" s="186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6"/>
      <c r="FC134" s="186"/>
      <c r="FD134" s="186"/>
      <c r="FE134" s="186"/>
      <c r="FF134" s="186"/>
      <c r="FG134" s="186"/>
      <c r="FH134" s="186"/>
      <c r="FI134" s="186"/>
      <c r="FJ134" s="186"/>
      <c r="FK134" s="186"/>
      <c r="FL134" s="186"/>
      <c r="FM134" s="186"/>
      <c r="FN134" s="186"/>
      <c r="FO134" s="186"/>
      <c r="FP134" s="186"/>
      <c r="FQ134" s="186"/>
      <c r="FR134" s="186"/>
      <c r="FS134" s="186"/>
      <c r="FT134" s="186"/>
      <c r="FU134" s="186"/>
      <c r="FV134" s="186"/>
      <c r="FW134" s="186"/>
      <c r="FX134" s="186"/>
      <c r="FY134" s="186"/>
      <c r="FZ134" s="186"/>
      <c r="GA134" s="186"/>
      <c r="GB134" s="186"/>
      <c r="GC134" s="186"/>
      <c r="GD134" s="186"/>
      <c r="GE134" s="186"/>
      <c r="GF134" s="186"/>
      <c r="GG134" s="186"/>
      <c r="GH134" s="186"/>
      <c r="GI134" s="186"/>
      <c r="GJ134" s="186"/>
      <c r="GK134" s="186"/>
      <c r="GL134" s="186"/>
      <c r="GM134" s="186"/>
      <c r="GN134" s="186"/>
      <c r="GO134" s="186"/>
      <c r="GP134" s="186"/>
      <c r="GQ134" s="186"/>
      <c r="GR134" s="186"/>
      <c r="GS134" s="186"/>
      <c r="GT134" s="186"/>
      <c r="GU134" s="186"/>
      <c r="GV134" s="186"/>
      <c r="GW134" s="186"/>
      <c r="GX134" s="186"/>
      <c r="GY134" s="186"/>
      <c r="GZ134" s="186"/>
      <c r="HA134" s="186"/>
      <c r="HB134" s="186"/>
      <c r="HC134" s="186"/>
      <c r="HD134" s="186"/>
      <c r="HE134" s="186"/>
      <c r="HF134" s="186"/>
      <c r="HG134" s="186"/>
      <c r="HH134" s="186"/>
      <c r="HI134" s="186"/>
      <c r="HJ134" s="186"/>
      <c r="HK134" s="186"/>
      <c r="HL134" s="186"/>
      <c r="HM134" s="186"/>
      <c r="HN134" s="186"/>
      <c r="HO134" s="186"/>
      <c r="HP134" s="186"/>
      <c r="HQ134" s="186"/>
      <c r="HR134" s="186"/>
      <c r="HS134" s="186"/>
      <c r="HT134" s="186"/>
      <c r="HU134" s="186"/>
      <c r="HV134" s="186"/>
      <c r="HW134" s="186"/>
      <c r="HX134" s="186"/>
      <c r="HY134" s="186"/>
      <c r="HZ134" s="186"/>
      <c r="IA134" s="186"/>
      <c r="IB134" s="186"/>
      <c r="IC134" s="186"/>
      <c r="ID134" s="186"/>
      <c r="IE134" s="186"/>
      <c r="IF134" s="186"/>
      <c r="IG134" s="186"/>
      <c r="IH134" s="186"/>
      <c r="II134" s="186"/>
      <c r="IJ134" s="186"/>
      <c r="IK134" s="186"/>
    </row>
    <row r="135" spans="1:34" s="195" customFormat="1" ht="18.75" customHeight="1" hidden="1">
      <c r="A135" s="170" t="s">
        <v>251</v>
      </c>
      <c r="B135" s="88" t="s">
        <v>0</v>
      </c>
      <c r="C135" s="70" t="s">
        <v>226</v>
      </c>
      <c r="D135" s="156" t="s">
        <v>246</v>
      </c>
      <c r="E135" s="658" t="s">
        <v>250</v>
      </c>
      <c r="F135" s="659"/>
      <c r="G135" s="155"/>
      <c r="H135" s="63" t="e">
        <f>#REF!</f>
        <v>#REF!</v>
      </c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</row>
    <row r="136" spans="1:34" s="51" customFormat="1" ht="56.25" customHeight="1" hidden="1">
      <c r="A136" s="169" t="s">
        <v>249</v>
      </c>
      <c r="B136" s="57" t="s">
        <v>0</v>
      </c>
      <c r="C136" s="70" t="s">
        <v>226</v>
      </c>
      <c r="D136" s="156" t="s">
        <v>246</v>
      </c>
      <c r="E136" s="156" t="s">
        <v>248</v>
      </c>
      <c r="F136" s="71" t="s">
        <v>163</v>
      </c>
      <c r="G136" s="155"/>
      <c r="H136" s="63">
        <v>560</v>
      </c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</row>
    <row r="137" spans="1:34" s="51" customFormat="1" ht="2.25" customHeight="1" hidden="1">
      <c r="A137" s="169"/>
      <c r="B137" s="57"/>
      <c r="C137" s="70"/>
      <c r="D137" s="156"/>
      <c r="E137" s="156"/>
      <c r="F137" s="71"/>
      <c r="G137" s="155"/>
      <c r="H137" s="63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</row>
    <row r="138" spans="1:34" s="51" customFormat="1" ht="18.75" customHeight="1">
      <c r="A138" s="116" t="s">
        <v>245</v>
      </c>
      <c r="B138" s="161" t="s">
        <v>0</v>
      </c>
      <c r="C138" s="73" t="s">
        <v>226</v>
      </c>
      <c r="D138" s="113">
        <v>12</v>
      </c>
      <c r="E138" s="59"/>
      <c r="F138" s="167"/>
      <c r="G138" s="140"/>
      <c r="H138" s="193">
        <f>H139+H152</f>
        <v>407.298</v>
      </c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</row>
    <row r="139" spans="1:8" s="186" customFormat="1" ht="78" customHeight="1">
      <c r="A139" s="116" t="s">
        <v>492</v>
      </c>
      <c r="B139" s="104" t="s">
        <v>0</v>
      </c>
      <c r="C139" s="73" t="s">
        <v>226</v>
      </c>
      <c r="D139" s="113" t="s">
        <v>225</v>
      </c>
      <c r="E139" s="143" t="s">
        <v>244</v>
      </c>
      <c r="F139" s="275" t="s">
        <v>163</v>
      </c>
      <c r="G139" s="140"/>
      <c r="H139" s="110" t="str">
        <f>H140</f>
        <v>169,337</v>
      </c>
    </row>
    <row r="140" spans="1:8" s="186" customFormat="1" ht="38.25" customHeight="1">
      <c r="A140" s="303" t="s">
        <v>507</v>
      </c>
      <c r="B140" s="104"/>
      <c r="C140" s="318" t="s">
        <v>226</v>
      </c>
      <c r="D140" s="435" t="s">
        <v>225</v>
      </c>
      <c r="E140" s="606" t="s">
        <v>493</v>
      </c>
      <c r="F140" s="607" t="s">
        <v>163</v>
      </c>
      <c r="G140" s="140"/>
      <c r="H140" s="110" t="str">
        <f>H141</f>
        <v>169,337</v>
      </c>
    </row>
    <row r="141" spans="1:8" s="186" customFormat="1" ht="18.75">
      <c r="A141" s="191" t="s">
        <v>243</v>
      </c>
      <c r="B141" s="190" t="s">
        <v>0</v>
      </c>
      <c r="C141" s="57" t="s">
        <v>226</v>
      </c>
      <c r="D141" s="65" t="s">
        <v>225</v>
      </c>
      <c r="E141" s="188" t="s">
        <v>493</v>
      </c>
      <c r="F141" s="187" t="s">
        <v>242</v>
      </c>
      <c r="G141" s="140"/>
      <c r="H141" s="107" t="str">
        <f>H142</f>
        <v>169,337</v>
      </c>
    </row>
    <row r="142" spans="1:8" s="186" customFormat="1" ht="20.25" customHeight="1">
      <c r="A142" s="566" t="s">
        <v>167</v>
      </c>
      <c r="B142" s="161" t="s">
        <v>0</v>
      </c>
      <c r="C142" s="57" t="s">
        <v>226</v>
      </c>
      <c r="D142" s="65" t="s">
        <v>225</v>
      </c>
      <c r="E142" s="188" t="s">
        <v>493</v>
      </c>
      <c r="F142" s="187" t="s">
        <v>242</v>
      </c>
      <c r="G142" s="64" t="s">
        <v>153</v>
      </c>
      <c r="H142" s="80" t="s">
        <v>631</v>
      </c>
    </row>
    <row r="143" spans="1:8" s="106" customFormat="1" ht="19.5" customHeight="1" hidden="1">
      <c r="A143" s="185" t="s">
        <v>241</v>
      </c>
      <c r="B143" s="57" t="s">
        <v>0</v>
      </c>
      <c r="C143" s="128" t="s">
        <v>226</v>
      </c>
      <c r="D143" s="184" t="s">
        <v>225</v>
      </c>
      <c r="E143" s="183" t="s">
        <v>240</v>
      </c>
      <c r="F143" s="142" t="s">
        <v>177</v>
      </c>
      <c r="G143" s="182"/>
      <c r="H143" s="181"/>
    </row>
    <row r="144" spans="1:8" s="83" customFormat="1" ht="56.25" customHeight="1" hidden="1">
      <c r="A144" s="178" t="s">
        <v>239</v>
      </c>
      <c r="B144" s="104" t="s">
        <v>0</v>
      </c>
      <c r="C144" s="175" t="s">
        <v>226</v>
      </c>
      <c r="D144" s="174" t="s">
        <v>225</v>
      </c>
      <c r="E144" s="173" t="s">
        <v>237</v>
      </c>
      <c r="F144" s="172" t="s">
        <v>177</v>
      </c>
      <c r="G144" s="180"/>
      <c r="H144" s="179"/>
    </row>
    <row r="145" spans="1:8" s="83" customFormat="1" ht="37.5" customHeight="1" hidden="1">
      <c r="A145" s="178" t="s">
        <v>238</v>
      </c>
      <c r="B145" s="73" t="s">
        <v>0</v>
      </c>
      <c r="C145" s="175" t="s">
        <v>226</v>
      </c>
      <c r="D145" s="174" t="s">
        <v>225</v>
      </c>
      <c r="E145" s="173" t="s">
        <v>237</v>
      </c>
      <c r="F145" s="172" t="s">
        <v>236</v>
      </c>
      <c r="G145" s="180"/>
      <c r="H145" s="179"/>
    </row>
    <row r="146" spans="1:8" s="83" customFormat="1" ht="73.5" customHeight="1" hidden="1">
      <c r="A146" s="89" t="s">
        <v>167</v>
      </c>
      <c r="B146" s="100" t="s">
        <v>0</v>
      </c>
      <c r="C146" s="175" t="s">
        <v>226</v>
      </c>
      <c r="D146" s="174" t="s">
        <v>225</v>
      </c>
      <c r="E146" s="173" t="s">
        <v>237</v>
      </c>
      <c r="F146" s="172" t="s">
        <v>236</v>
      </c>
      <c r="G146" s="168" t="s">
        <v>153</v>
      </c>
      <c r="H146" s="171"/>
    </row>
    <row r="147" spans="1:8" s="83" customFormat="1" ht="54" customHeight="1" hidden="1">
      <c r="A147" s="178" t="s">
        <v>235</v>
      </c>
      <c r="B147" s="88" t="s">
        <v>0</v>
      </c>
      <c r="C147" s="175" t="s">
        <v>226</v>
      </c>
      <c r="D147" s="174" t="s">
        <v>225</v>
      </c>
      <c r="E147" s="173" t="s">
        <v>231</v>
      </c>
      <c r="F147" s="172" t="s">
        <v>177</v>
      </c>
      <c r="G147" s="180"/>
      <c r="H147" s="179"/>
    </row>
    <row r="148" spans="1:8" s="83" customFormat="1" ht="22.5" customHeight="1" hidden="1">
      <c r="A148" s="178" t="s">
        <v>234</v>
      </c>
      <c r="B148" s="88" t="s">
        <v>0</v>
      </c>
      <c r="C148" s="175" t="s">
        <v>226</v>
      </c>
      <c r="D148" s="174" t="s">
        <v>225</v>
      </c>
      <c r="E148" s="173" t="s">
        <v>231</v>
      </c>
      <c r="F148" s="172" t="s">
        <v>233</v>
      </c>
      <c r="G148" s="180"/>
      <c r="H148" s="179"/>
    </row>
    <row r="149" spans="1:8" s="83" customFormat="1" ht="19.5" customHeight="1" hidden="1">
      <c r="A149" s="89" t="s">
        <v>167</v>
      </c>
      <c r="B149" s="88" t="s">
        <v>0</v>
      </c>
      <c r="C149" s="175" t="s">
        <v>226</v>
      </c>
      <c r="D149" s="174" t="s">
        <v>225</v>
      </c>
      <c r="E149" s="173" t="s">
        <v>231</v>
      </c>
      <c r="F149" s="172" t="s">
        <v>233</v>
      </c>
      <c r="G149" s="168" t="s">
        <v>153</v>
      </c>
      <c r="H149" s="171"/>
    </row>
    <row r="150" spans="1:8" s="83" customFormat="1" ht="21" customHeight="1" hidden="1">
      <c r="A150" s="178" t="s">
        <v>232</v>
      </c>
      <c r="B150" s="88" t="s">
        <v>0</v>
      </c>
      <c r="C150" s="175" t="s">
        <v>226</v>
      </c>
      <c r="D150" s="174" t="s">
        <v>225</v>
      </c>
      <c r="E150" s="173" t="s">
        <v>231</v>
      </c>
      <c r="F150" s="172" t="s">
        <v>230</v>
      </c>
      <c r="G150" s="177"/>
      <c r="H150" s="176"/>
    </row>
    <row r="151" spans="1:8" s="83" customFormat="1" ht="21" customHeight="1" hidden="1">
      <c r="A151" s="89" t="s">
        <v>167</v>
      </c>
      <c r="B151" s="88"/>
      <c r="C151" s="175" t="s">
        <v>226</v>
      </c>
      <c r="D151" s="174" t="s">
        <v>225</v>
      </c>
      <c r="E151" s="173" t="s">
        <v>231</v>
      </c>
      <c r="F151" s="172" t="s">
        <v>230</v>
      </c>
      <c r="G151" s="168" t="s">
        <v>153</v>
      </c>
      <c r="H151" s="171"/>
    </row>
    <row r="152" spans="1:8" s="83" customFormat="1" ht="83.25" customHeight="1">
      <c r="A152" s="116" t="s">
        <v>461</v>
      </c>
      <c r="B152" s="88"/>
      <c r="C152" s="70" t="s">
        <v>226</v>
      </c>
      <c r="D152" s="70" t="s">
        <v>225</v>
      </c>
      <c r="E152" s="72" t="s">
        <v>496</v>
      </c>
      <c r="F152" s="71" t="s">
        <v>163</v>
      </c>
      <c r="G152" s="155"/>
      <c r="H152" s="504">
        <f>H153</f>
        <v>237.961</v>
      </c>
    </row>
    <row r="153" spans="1:8" s="83" customFormat="1" ht="38.25" customHeight="1">
      <c r="A153" s="596" t="s">
        <v>436</v>
      </c>
      <c r="B153" s="100"/>
      <c r="C153" s="70" t="s">
        <v>226</v>
      </c>
      <c r="D153" s="70" t="s">
        <v>225</v>
      </c>
      <c r="E153" s="72" t="s">
        <v>496</v>
      </c>
      <c r="F153" s="71" t="s">
        <v>163</v>
      </c>
      <c r="G153" s="155"/>
      <c r="H153" s="646">
        <f>H155+H157+H159</f>
        <v>237.961</v>
      </c>
    </row>
    <row r="154" spans="1:8" s="83" customFormat="1" ht="39" customHeight="1">
      <c r="A154" s="109" t="s">
        <v>229</v>
      </c>
      <c r="B154" s="88"/>
      <c r="C154" s="120" t="s">
        <v>226</v>
      </c>
      <c r="D154" s="120" t="s">
        <v>225</v>
      </c>
      <c r="E154" s="59" t="s">
        <v>496</v>
      </c>
      <c r="F154" s="167" t="s">
        <v>228</v>
      </c>
      <c r="G154" s="166"/>
      <c r="H154" s="165" t="s">
        <v>547</v>
      </c>
    </row>
    <row r="155" spans="1:8" s="83" customFormat="1" ht="21.75" customHeight="1">
      <c r="A155" s="89" t="s">
        <v>167</v>
      </c>
      <c r="B155" s="88"/>
      <c r="C155" s="120" t="s">
        <v>226</v>
      </c>
      <c r="D155" s="120" t="s">
        <v>225</v>
      </c>
      <c r="E155" s="59" t="s">
        <v>496</v>
      </c>
      <c r="F155" s="167" t="s">
        <v>228</v>
      </c>
      <c r="G155" s="166" t="s">
        <v>153</v>
      </c>
      <c r="H155" s="165" t="s">
        <v>624</v>
      </c>
    </row>
    <row r="156" spans="1:8" s="83" customFormat="1" ht="21.75" customHeight="1">
      <c r="A156" s="440" t="s">
        <v>437</v>
      </c>
      <c r="B156" s="88"/>
      <c r="C156" s="313" t="s">
        <v>226</v>
      </c>
      <c r="D156" s="496" t="s">
        <v>225</v>
      </c>
      <c r="E156" s="662" t="s">
        <v>497</v>
      </c>
      <c r="F156" s="663"/>
      <c r="G156" s="497"/>
      <c r="H156" s="165" t="s">
        <v>625</v>
      </c>
    </row>
    <row r="157" spans="1:8" s="83" customFormat="1" ht="44.25" customHeight="1">
      <c r="A157" s="492" t="s">
        <v>373</v>
      </c>
      <c r="B157" s="88"/>
      <c r="C157" s="313" t="s">
        <v>226</v>
      </c>
      <c r="D157" s="496" t="s">
        <v>225</v>
      </c>
      <c r="E157" s="662" t="s">
        <v>497</v>
      </c>
      <c r="F157" s="663"/>
      <c r="G157" s="497" t="s">
        <v>153</v>
      </c>
      <c r="H157" s="165" t="s">
        <v>625</v>
      </c>
    </row>
    <row r="158" spans="1:8" s="83" customFormat="1" ht="45" customHeight="1">
      <c r="A158" s="89" t="s">
        <v>227</v>
      </c>
      <c r="B158" s="88"/>
      <c r="C158" s="120" t="s">
        <v>226</v>
      </c>
      <c r="D158" s="120" t="s">
        <v>225</v>
      </c>
      <c r="E158" s="59" t="s">
        <v>496</v>
      </c>
      <c r="F158" s="167" t="s">
        <v>224</v>
      </c>
      <c r="G158" s="166"/>
      <c r="H158" s="464" t="str">
        <f>H159</f>
        <v>111,961</v>
      </c>
    </row>
    <row r="159" spans="1:8" s="83" customFormat="1" ht="21" customHeight="1">
      <c r="A159" s="89" t="s">
        <v>167</v>
      </c>
      <c r="B159" s="88"/>
      <c r="C159" s="120" t="s">
        <v>226</v>
      </c>
      <c r="D159" s="120" t="s">
        <v>225</v>
      </c>
      <c r="E159" s="59" t="s">
        <v>496</v>
      </c>
      <c r="F159" s="167" t="s">
        <v>224</v>
      </c>
      <c r="G159" s="166" t="s">
        <v>153</v>
      </c>
      <c r="H159" s="165" t="s">
        <v>638</v>
      </c>
    </row>
    <row r="160" spans="1:8" s="83" customFormat="1" ht="28.5" customHeight="1">
      <c r="A160" s="158" t="s">
        <v>223</v>
      </c>
      <c r="B160" s="88"/>
      <c r="C160" s="70" t="s">
        <v>200</v>
      </c>
      <c r="D160" s="70"/>
      <c r="E160" s="79"/>
      <c r="F160" s="78"/>
      <c r="G160" s="70"/>
      <c r="H160" s="136">
        <f>H161+H166+H185</f>
        <v>9911.584</v>
      </c>
    </row>
    <row r="161" spans="1:8" s="83" customFormat="1" ht="24" customHeight="1">
      <c r="A161" s="158" t="s">
        <v>222</v>
      </c>
      <c r="B161" s="88"/>
      <c r="C161" s="70" t="s">
        <v>200</v>
      </c>
      <c r="D161" s="70" t="s">
        <v>156</v>
      </c>
      <c r="E161" s="76"/>
      <c r="F161" s="75"/>
      <c r="G161" s="70"/>
      <c r="H161" s="136">
        <f>H162</f>
        <v>47.844</v>
      </c>
    </row>
    <row r="162" spans="1:8" s="83" customFormat="1" ht="94.5" customHeight="1">
      <c r="A162" s="157" t="s">
        <v>542</v>
      </c>
      <c r="B162" s="88"/>
      <c r="C162" s="70" t="s">
        <v>200</v>
      </c>
      <c r="D162" s="70" t="s">
        <v>156</v>
      </c>
      <c r="E162" s="131" t="s">
        <v>189</v>
      </c>
      <c r="F162" s="130" t="s">
        <v>163</v>
      </c>
      <c r="G162" s="70"/>
      <c r="H162" s="136">
        <f>H163</f>
        <v>47.844</v>
      </c>
    </row>
    <row r="163" spans="1:8" s="83" customFormat="1" ht="120" customHeight="1">
      <c r="A163" s="598" t="s">
        <v>543</v>
      </c>
      <c r="B163" s="100"/>
      <c r="C163" s="70" t="s">
        <v>200</v>
      </c>
      <c r="D163" s="70" t="s">
        <v>156</v>
      </c>
      <c r="E163" s="131" t="s">
        <v>201</v>
      </c>
      <c r="F163" s="130" t="s">
        <v>163</v>
      </c>
      <c r="G163" s="70"/>
      <c r="H163" s="298">
        <f>H165</f>
        <v>47.844</v>
      </c>
    </row>
    <row r="164" spans="1:8" s="83" customFormat="1" ht="39.75" customHeight="1">
      <c r="A164" s="137" t="s">
        <v>221</v>
      </c>
      <c r="B164" s="100"/>
      <c r="C164" s="70" t="s">
        <v>200</v>
      </c>
      <c r="D164" s="70" t="s">
        <v>156</v>
      </c>
      <c r="E164" s="131" t="s">
        <v>220</v>
      </c>
      <c r="F164" s="130" t="s">
        <v>163</v>
      </c>
      <c r="G164" s="70"/>
      <c r="H164" s="298">
        <f>H165</f>
        <v>47.844</v>
      </c>
    </row>
    <row r="165" spans="1:8" s="83" customFormat="1" ht="21" customHeight="1">
      <c r="A165" s="164" t="s">
        <v>370</v>
      </c>
      <c r="B165" s="88"/>
      <c r="C165" s="120" t="s">
        <v>200</v>
      </c>
      <c r="D165" s="120" t="s">
        <v>156</v>
      </c>
      <c r="E165" s="147" t="s">
        <v>220</v>
      </c>
      <c r="F165" s="146" t="s">
        <v>219</v>
      </c>
      <c r="G165" s="120" t="s">
        <v>153</v>
      </c>
      <c r="H165" s="200">
        <v>47.844</v>
      </c>
    </row>
    <row r="166" spans="1:8" s="83" customFormat="1" ht="21" customHeight="1">
      <c r="A166" s="158" t="s">
        <v>217</v>
      </c>
      <c r="B166" s="88"/>
      <c r="C166" s="70" t="s">
        <v>200</v>
      </c>
      <c r="D166" s="70" t="s">
        <v>214</v>
      </c>
      <c r="E166" s="76"/>
      <c r="F166" s="75"/>
      <c r="G166" s="70"/>
      <c r="H166" s="136">
        <f>H167+H180</f>
        <v>46.92</v>
      </c>
    </row>
    <row r="167" spans="1:8" s="83" customFormat="1" ht="78.75" customHeight="1">
      <c r="A167" s="162" t="s">
        <v>561</v>
      </c>
      <c r="B167" s="190" t="s">
        <v>0</v>
      </c>
      <c r="C167" s="443" t="s">
        <v>200</v>
      </c>
      <c r="D167" s="443" t="s">
        <v>214</v>
      </c>
      <c r="E167" s="618" t="s">
        <v>557</v>
      </c>
      <c r="F167" s="619" t="s">
        <v>163</v>
      </c>
      <c r="G167" s="443"/>
      <c r="H167" s="460">
        <f>H171</f>
        <v>0</v>
      </c>
    </row>
    <row r="168" spans="1:8" s="83" customFormat="1" ht="76.5" customHeight="1">
      <c r="A168" s="501" t="s">
        <v>562</v>
      </c>
      <c r="B168" s="190" t="s">
        <v>0</v>
      </c>
      <c r="C168" s="443" t="s">
        <v>200</v>
      </c>
      <c r="D168" s="443" t="s">
        <v>214</v>
      </c>
      <c r="E168" s="618" t="s">
        <v>558</v>
      </c>
      <c r="F168" s="619" t="s">
        <v>163</v>
      </c>
      <c r="G168" s="443"/>
      <c r="H168" s="460">
        <f>H170</f>
        <v>0</v>
      </c>
    </row>
    <row r="169" spans="1:8" s="83" customFormat="1" ht="29.25" customHeight="1">
      <c r="A169" s="501" t="s">
        <v>565</v>
      </c>
      <c r="B169" s="190"/>
      <c r="C169" s="443" t="s">
        <v>200</v>
      </c>
      <c r="D169" s="443" t="s">
        <v>214</v>
      </c>
      <c r="E169" s="618" t="s">
        <v>559</v>
      </c>
      <c r="F169" s="619" t="s">
        <v>163</v>
      </c>
      <c r="G169" s="443"/>
      <c r="H169" s="460">
        <f>H170</f>
        <v>0</v>
      </c>
    </row>
    <row r="170" spans="1:8" s="83" customFormat="1" ht="36" customHeight="1">
      <c r="A170" s="501" t="s">
        <v>563</v>
      </c>
      <c r="B170" s="161" t="s">
        <v>0</v>
      </c>
      <c r="C170" s="443" t="s">
        <v>200</v>
      </c>
      <c r="D170" s="443" t="s">
        <v>214</v>
      </c>
      <c r="E170" s="618" t="s">
        <v>559</v>
      </c>
      <c r="F170" s="619" t="s">
        <v>560</v>
      </c>
      <c r="G170" s="443"/>
      <c r="H170" s="299">
        <f>H171</f>
        <v>0</v>
      </c>
    </row>
    <row r="171" spans="1:8" s="83" customFormat="1" ht="39" customHeight="1">
      <c r="A171" s="620" t="s">
        <v>438</v>
      </c>
      <c r="B171" s="161" t="s">
        <v>0</v>
      </c>
      <c r="C171" s="443" t="s">
        <v>200</v>
      </c>
      <c r="D171" s="443" t="s">
        <v>214</v>
      </c>
      <c r="E171" s="618" t="s">
        <v>559</v>
      </c>
      <c r="F171" s="619" t="s">
        <v>560</v>
      </c>
      <c r="G171" s="443" t="s">
        <v>218</v>
      </c>
      <c r="H171" s="299">
        <v>0</v>
      </c>
    </row>
    <row r="172" spans="1:8" s="83" customFormat="1" ht="73.5" customHeight="1">
      <c r="A172" s="162" t="s">
        <v>590</v>
      </c>
      <c r="B172" s="190" t="s">
        <v>0</v>
      </c>
      <c r="C172" s="102" t="s">
        <v>200</v>
      </c>
      <c r="D172" s="102" t="s">
        <v>214</v>
      </c>
      <c r="E172" s="131" t="s">
        <v>579</v>
      </c>
      <c r="F172" s="130" t="s">
        <v>163</v>
      </c>
      <c r="G172" s="73"/>
      <c r="H172" s="460">
        <f>H175</f>
        <v>0</v>
      </c>
    </row>
    <row r="173" spans="1:8" s="83" customFormat="1" ht="39" customHeight="1">
      <c r="A173" s="634" t="s">
        <v>580</v>
      </c>
      <c r="B173" s="190" t="s">
        <v>0</v>
      </c>
      <c r="C173" s="635" t="s">
        <v>200</v>
      </c>
      <c r="D173" s="636" t="s">
        <v>214</v>
      </c>
      <c r="E173" s="637" t="s">
        <v>581</v>
      </c>
      <c r="F173" s="638" t="s">
        <v>163</v>
      </c>
      <c r="G173" s="639"/>
      <c r="H173" s="460">
        <f>H174</f>
        <v>0</v>
      </c>
    </row>
    <row r="174" spans="1:8" s="83" customFormat="1" ht="39" customHeight="1">
      <c r="A174" s="632" t="s">
        <v>582</v>
      </c>
      <c r="B174" s="161" t="s">
        <v>0</v>
      </c>
      <c r="C174" s="627" t="s">
        <v>200</v>
      </c>
      <c r="D174" s="628" t="s">
        <v>214</v>
      </c>
      <c r="E174" s="629" t="s">
        <v>581</v>
      </c>
      <c r="F174" s="630" t="s">
        <v>212</v>
      </c>
      <c r="G174" s="631"/>
      <c r="H174" s="299">
        <f>H175</f>
        <v>0</v>
      </c>
    </row>
    <row r="175" spans="1:8" s="83" customFormat="1" ht="39" customHeight="1">
      <c r="A175" s="466" t="s">
        <v>438</v>
      </c>
      <c r="B175" s="161" t="s">
        <v>0</v>
      </c>
      <c r="C175" s="627" t="s">
        <v>200</v>
      </c>
      <c r="D175" s="628" t="s">
        <v>214</v>
      </c>
      <c r="E175" s="629" t="s">
        <v>581</v>
      </c>
      <c r="F175" s="630" t="s">
        <v>212</v>
      </c>
      <c r="G175" s="631" t="s">
        <v>218</v>
      </c>
      <c r="H175" s="299">
        <v>0</v>
      </c>
    </row>
    <row r="176" spans="1:8" s="83" customFormat="1" ht="81" customHeight="1">
      <c r="A176" s="162" t="s">
        <v>544</v>
      </c>
      <c r="B176" s="161"/>
      <c r="C176" s="102" t="s">
        <v>200</v>
      </c>
      <c r="D176" s="102" t="s">
        <v>184</v>
      </c>
      <c r="E176" s="131" t="s">
        <v>448</v>
      </c>
      <c r="F176" s="130" t="s">
        <v>163</v>
      </c>
      <c r="G176" s="73"/>
      <c r="H176" s="298">
        <f>H177</f>
        <v>117.941</v>
      </c>
    </row>
    <row r="177" spans="1:8" s="83" customFormat="1" ht="37.5" customHeight="1">
      <c r="A177" s="597" t="s">
        <v>440</v>
      </c>
      <c r="B177" s="190"/>
      <c r="C177" s="102" t="s">
        <v>200</v>
      </c>
      <c r="D177" s="102" t="s">
        <v>184</v>
      </c>
      <c r="E177" s="131" t="s">
        <v>425</v>
      </c>
      <c r="F177" s="130" t="s">
        <v>163</v>
      </c>
      <c r="G177" s="73"/>
      <c r="H177" s="460">
        <f>H178</f>
        <v>117.941</v>
      </c>
    </row>
    <row r="178" spans="1:8" s="83" customFormat="1" ht="18" customHeight="1">
      <c r="A178" s="468" t="s">
        <v>441</v>
      </c>
      <c r="B178" s="161"/>
      <c r="C178" s="159" t="s">
        <v>200</v>
      </c>
      <c r="D178" s="159" t="s">
        <v>184</v>
      </c>
      <c r="E178" s="147" t="s">
        <v>425</v>
      </c>
      <c r="F178" s="146" t="s">
        <v>426</v>
      </c>
      <c r="G178" s="57"/>
      <c r="H178" s="299">
        <v>117.941</v>
      </c>
    </row>
    <row r="179" spans="1:8" s="83" customFormat="1" ht="27.75" customHeight="1">
      <c r="A179" s="89" t="s">
        <v>167</v>
      </c>
      <c r="B179" s="161" t="s">
        <v>0</v>
      </c>
      <c r="C179" s="159" t="s">
        <v>200</v>
      </c>
      <c r="D179" s="159" t="s">
        <v>184</v>
      </c>
      <c r="E179" s="147" t="s">
        <v>425</v>
      </c>
      <c r="F179" s="146" t="s">
        <v>426</v>
      </c>
      <c r="G179" s="57" t="s">
        <v>153</v>
      </c>
      <c r="H179" s="56" t="s">
        <v>635</v>
      </c>
    </row>
    <row r="180" spans="1:8" s="83" customFormat="1" ht="95.25" customHeight="1">
      <c r="A180" s="157" t="s">
        <v>542</v>
      </c>
      <c r="B180" s="88"/>
      <c r="C180" s="102" t="s">
        <v>200</v>
      </c>
      <c r="D180" s="102" t="s">
        <v>214</v>
      </c>
      <c r="E180" s="131" t="s">
        <v>189</v>
      </c>
      <c r="F180" s="130" t="s">
        <v>163</v>
      </c>
      <c r="G180" s="57"/>
      <c r="H180" s="460" t="str">
        <f>H181</f>
        <v>46,920</v>
      </c>
    </row>
    <row r="181" spans="1:8" s="83" customFormat="1" ht="93" customHeight="1">
      <c r="A181" s="185" t="s">
        <v>545</v>
      </c>
      <c r="B181" s="100"/>
      <c r="C181" s="102" t="s">
        <v>200</v>
      </c>
      <c r="D181" s="102" t="s">
        <v>214</v>
      </c>
      <c r="E181" s="131" t="s">
        <v>201</v>
      </c>
      <c r="F181" s="130" t="s">
        <v>163</v>
      </c>
      <c r="G181" s="73"/>
      <c r="H181" s="460" t="str">
        <f>H182</f>
        <v>46,920</v>
      </c>
    </row>
    <row r="182" spans="1:8" s="83" customFormat="1" ht="37.5" customHeight="1">
      <c r="A182" s="137" t="s">
        <v>453</v>
      </c>
      <c r="B182" s="100"/>
      <c r="C182" s="102" t="s">
        <v>200</v>
      </c>
      <c r="D182" s="102" t="s">
        <v>214</v>
      </c>
      <c r="E182" s="131" t="s">
        <v>452</v>
      </c>
      <c r="F182" s="130" t="s">
        <v>163</v>
      </c>
      <c r="G182" s="73"/>
      <c r="H182" s="460" t="str">
        <f>H183</f>
        <v>46,920</v>
      </c>
    </row>
    <row r="183" spans="1:8" s="83" customFormat="1" ht="21" customHeight="1">
      <c r="A183" s="89" t="s">
        <v>439</v>
      </c>
      <c r="B183" s="161" t="s">
        <v>0</v>
      </c>
      <c r="C183" s="159" t="s">
        <v>200</v>
      </c>
      <c r="D183" s="159" t="s">
        <v>214</v>
      </c>
      <c r="E183" s="147" t="s">
        <v>452</v>
      </c>
      <c r="F183" s="67" t="s">
        <v>216</v>
      </c>
      <c r="G183" s="57"/>
      <c r="H183" s="299" t="str">
        <f>H184</f>
        <v>46,920</v>
      </c>
    </row>
    <row r="184" spans="1:8" s="83" customFormat="1" ht="21" customHeight="1">
      <c r="A184" s="160" t="s">
        <v>167</v>
      </c>
      <c r="B184" s="161" t="s">
        <v>0</v>
      </c>
      <c r="C184" s="159" t="s">
        <v>200</v>
      </c>
      <c r="D184" s="159" t="s">
        <v>214</v>
      </c>
      <c r="E184" s="147" t="s">
        <v>452</v>
      </c>
      <c r="F184" s="67" t="s">
        <v>216</v>
      </c>
      <c r="G184" s="57" t="s">
        <v>153</v>
      </c>
      <c r="H184" s="56" t="s">
        <v>632</v>
      </c>
    </row>
    <row r="185" spans="1:8" s="83" customFormat="1" ht="21" customHeight="1">
      <c r="A185" s="162" t="s">
        <v>211</v>
      </c>
      <c r="B185" s="88"/>
      <c r="C185" s="70" t="s">
        <v>200</v>
      </c>
      <c r="D185" s="70" t="s">
        <v>184</v>
      </c>
      <c r="E185" s="79"/>
      <c r="F185" s="78"/>
      <c r="G185" s="70"/>
      <c r="H185" s="136">
        <f>+H186+H202+H176</f>
        <v>9816.820000000002</v>
      </c>
    </row>
    <row r="186" spans="1:8" s="83" customFormat="1" ht="92.25" customHeight="1">
      <c r="A186" s="157" t="s">
        <v>542</v>
      </c>
      <c r="B186" s="88"/>
      <c r="C186" s="70" t="s">
        <v>200</v>
      </c>
      <c r="D186" s="156" t="s">
        <v>184</v>
      </c>
      <c r="E186" s="131" t="s">
        <v>189</v>
      </c>
      <c r="F186" s="130" t="s">
        <v>163</v>
      </c>
      <c r="G186" s="155"/>
      <c r="H186" s="136">
        <f>H187</f>
        <v>5966.746000000001</v>
      </c>
    </row>
    <row r="187" spans="1:8" s="83" customFormat="1" ht="93.75" customHeight="1">
      <c r="A187" s="185" t="s">
        <v>545</v>
      </c>
      <c r="B187" s="100"/>
      <c r="C187" s="100" t="s">
        <v>200</v>
      </c>
      <c r="D187" s="150" t="s">
        <v>184</v>
      </c>
      <c r="E187" s="131" t="s">
        <v>201</v>
      </c>
      <c r="F187" s="130" t="s">
        <v>163</v>
      </c>
      <c r="G187" s="276"/>
      <c r="H187" s="322">
        <f>H188+H190+H193+H196+H199</f>
        <v>5966.746000000001</v>
      </c>
    </row>
    <row r="188" spans="1:10" s="83" customFormat="1" ht="21" customHeight="1">
      <c r="A188" s="604" t="s">
        <v>210</v>
      </c>
      <c r="B188" s="88"/>
      <c r="C188" s="88" t="s">
        <v>200</v>
      </c>
      <c r="D188" s="148" t="s">
        <v>184</v>
      </c>
      <c r="E188" s="147" t="s">
        <v>209</v>
      </c>
      <c r="F188" s="146" t="s">
        <v>198</v>
      </c>
      <c r="G188" s="145"/>
      <c r="H188" s="154">
        <f>H189</f>
        <v>4416.149</v>
      </c>
      <c r="J188" s="83">
        <v>4414.698</v>
      </c>
    </row>
    <row r="189" spans="1:8" s="83" customFormat="1" ht="21" customHeight="1">
      <c r="A189" s="138" t="s">
        <v>167</v>
      </c>
      <c r="B189" s="88"/>
      <c r="C189" s="88" t="s">
        <v>200</v>
      </c>
      <c r="D189" s="148" t="s">
        <v>184</v>
      </c>
      <c r="E189" s="147" t="s">
        <v>209</v>
      </c>
      <c r="F189" s="146" t="s">
        <v>198</v>
      </c>
      <c r="G189" s="145" t="s">
        <v>153</v>
      </c>
      <c r="H189" s="153">
        <v>4416.149</v>
      </c>
    </row>
    <row r="190" spans="1:10" s="83" customFormat="1" ht="21" customHeight="1">
      <c r="A190" s="439" t="s">
        <v>445</v>
      </c>
      <c r="B190" s="310" t="s">
        <v>0</v>
      </c>
      <c r="C190" s="310" t="s">
        <v>200</v>
      </c>
      <c r="D190" s="309" t="s">
        <v>184</v>
      </c>
      <c r="E190" s="469" t="s">
        <v>207</v>
      </c>
      <c r="F190" s="475" t="s">
        <v>163</v>
      </c>
      <c r="G190" s="145"/>
      <c r="H190" s="514" t="str">
        <f>H191</f>
        <v>299,997</v>
      </c>
      <c r="J190" s="83">
        <f>J188+1.54954</f>
        <v>4416.24754</v>
      </c>
    </row>
    <row r="191" spans="1:8" s="83" customFormat="1" ht="21" customHeight="1">
      <c r="A191" s="473" t="s">
        <v>210</v>
      </c>
      <c r="B191" s="88" t="s">
        <v>0</v>
      </c>
      <c r="C191" s="88" t="s">
        <v>200</v>
      </c>
      <c r="D191" s="148" t="s">
        <v>184</v>
      </c>
      <c r="E191" s="118" t="s">
        <v>207</v>
      </c>
      <c r="F191" s="146" t="s">
        <v>198</v>
      </c>
      <c r="G191" s="145"/>
      <c r="H191" s="577" t="str">
        <f>H192</f>
        <v>299,997</v>
      </c>
    </row>
    <row r="192" spans="1:8" s="83" customFormat="1" ht="42" customHeight="1">
      <c r="A192" s="476" t="s">
        <v>373</v>
      </c>
      <c r="B192" s="88" t="s">
        <v>0</v>
      </c>
      <c r="C192" s="88" t="s">
        <v>200</v>
      </c>
      <c r="D192" s="148" t="s">
        <v>184</v>
      </c>
      <c r="E192" s="118" t="s">
        <v>207</v>
      </c>
      <c r="F192" s="146" t="s">
        <v>198</v>
      </c>
      <c r="G192" s="145" t="s">
        <v>153</v>
      </c>
      <c r="H192" s="144" t="s">
        <v>633</v>
      </c>
    </row>
    <row r="193" spans="1:8" s="83" customFormat="1" ht="37.5" customHeight="1">
      <c r="A193" s="439" t="s">
        <v>446</v>
      </c>
      <c r="B193" s="310" t="s">
        <v>0</v>
      </c>
      <c r="C193" s="310" t="s">
        <v>200</v>
      </c>
      <c r="D193" s="309" t="s">
        <v>184</v>
      </c>
      <c r="E193" s="469" t="s">
        <v>367</v>
      </c>
      <c r="F193" s="479" t="s">
        <v>163</v>
      </c>
      <c r="G193" s="145"/>
      <c r="H193" s="319">
        <f>H194</f>
        <v>50.6</v>
      </c>
    </row>
    <row r="194" spans="1:8" s="83" customFormat="1" ht="21" customHeight="1">
      <c r="A194" s="477" t="s">
        <v>206</v>
      </c>
      <c r="B194" s="88" t="s">
        <v>0</v>
      </c>
      <c r="C194" s="88" t="s">
        <v>200</v>
      </c>
      <c r="D194" s="148" t="s">
        <v>184</v>
      </c>
      <c r="E194" s="147" t="s">
        <v>367</v>
      </c>
      <c r="F194" s="146" t="s">
        <v>205</v>
      </c>
      <c r="G194" s="145"/>
      <c r="H194" s="320">
        <f>H195</f>
        <v>50.6</v>
      </c>
    </row>
    <row r="195" spans="1:8" s="83" customFormat="1" ht="37.5" customHeight="1">
      <c r="A195" s="478" t="s">
        <v>373</v>
      </c>
      <c r="B195" s="88" t="s">
        <v>0</v>
      </c>
      <c r="C195" s="88" t="s">
        <v>200</v>
      </c>
      <c r="D195" s="148" t="s">
        <v>184</v>
      </c>
      <c r="E195" s="147" t="s">
        <v>367</v>
      </c>
      <c r="F195" s="146" t="s">
        <v>205</v>
      </c>
      <c r="G195" s="145" t="s">
        <v>153</v>
      </c>
      <c r="H195" s="319">
        <v>50.6</v>
      </c>
    </row>
    <row r="196" spans="1:8" s="83" customFormat="1" ht="39" customHeight="1">
      <c r="A196" s="303" t="s">
        <v>442</v>
      </c>
      <c r="B196" s="310" t="s">
        <v>0</v>
      </c>
      <c r="C196" s="310" t="s">
        <v>200</v>
      </c>
      <c r="D196" s="309" t="s">
        <v>184</v>
      </c>
      <c r="E196" s="469" t="s">
        <v>203</v>
      </c>
      <c r="F196" s="470" t="s">
        <v>163</v>
      </c>
      <c r="G196" s="316"/>
      <c r="H196" s="494" t="str">
        <f>H197</f>
        <v>0</v>
      </c>
    </row>
    <row r="197" spans="1:8" s="83" customFormat="1" ht="21" customHeight="1">
      <c r="A197" s="468" t="s">
        <v>441</v>
      </c>
      <c r="B197" s="88" t="s">
        <v>0</v>
      </c>
      <c r="C197" s="88" t="s">
        <v>200</v>
      </c>
      <c r="D197" s="148" t="s">
        <v>184</v>
      </c>
      <c r="E197" s="147" t="s">
        <v>203</v>
      </c>
      <c r="F197" s="146" t="s">
        <v>202</v>
      </c>
      <c r="G197" s="145"/>
      <c r="H197" s="577" t="str">
        <f>H198</f>
        <v>0</v>
      </c>
    </row>
    <row r="198" spans="1:8" s="83" customFormat="1" ht="41.25" customHeight="1">
      <c r="A198" s="487" t="s">
        <v>373</v>
      </c>
      <c r="B198" s="88" t="s">
        <v>0</v>
      </c>
      <c r="C198" s="88" t="s">
        <v>200</v>
      </c>
      <c r="D198" s="148" t="s">
        <v>184</v>
      </c>
      <c r="E198" s="118" t="s">
        <v>203</v>
      </c>
      <c r="F198" s="117" t="s">
        <v>202</v>
      </c>
      <c r="G198" s="145" t="s">
        <v>153</v>
      </c>
      <c r="H198" s="144" t="s">
        <v>334</v>
      </c>
    </row>
    <row r="199" spans="1:8" s="83" customFormat="1" ht="23.25" customHeight="1">
      <c r="A199" s="471" t="s">
        <v>443</v>
      </c>
      <c r="B199" s="310" t="s">
        <v>0</v>
      </c>
      <c r="C199" s="483" t="s">
        <v>200</v>
      </c>
      <c r="D199" s="484" t="s">
        <v>184</v>
      </c>
      <c r="E199" s="509" t="s">
        <v>444</v>
      </c>
      <c r="F199" s="508" t="s">
        <v>163</v>
      </c>
      <c r="G199" s="276"/>
      <c r="H199" s="491" t="str">
        <f>H201</f>
        <v>1200,00</v>
      </c>
    </row>
    <row r="200" spans="1:8" s="83" customFormat="1" ht="21" customHeight="1">
      <c r="A200" s="317" t="s">
        <v>210</v>
      </c>
      <c r="B200" s="88" t="s">
        <v>0</v>
      </c>
      <c r="C200" s="88" t="s">
        <v>200</v>
      </c>
      <c r="D200" s="148" t="s">
        <v>184</v>
      </c>
      <c r="E200" s="147" t="s">
        <v>199</v>
      </c>
      <c r="F200" s="146" t="s">
        <v>198</v>
      </c>
      <c r="G200" s="145"/>
      <c r="H200" s="149" t="str">
        <f>H201</f>
        <v>1200,00</v>
      </c>
    </row>
    <row r="201" spans="1:8" s="83" customFormat="1" ht="38.25" customHeight="1">
      <c r="A201" s="472" t="s">
        <v>373</v>
      </c>
      <c r="B201" s="88" t="s">
        <v>0</v>
      </c>
      <c r="C201" s="88" t="s">
        <v>200</v>
      </c>
      <c r="D201" s="148" t="s">
        <v>184</v>
      </c>
      <c r="E201" s="147" t="s">
        <v>199</v>
      </c>
      <c r="F201" s="146" t="s">
        <v>198</v>
      </c>
      <c r="G201" s="145" t="s">
        <v>153</v>
      </c>
      <c r="H201" s="144" t="s">
        <v>564</v>
      </c>
    </row>
    <row r="202" spans="1:8" s="83" customFormat="1" ht="75.75" customHeight="1">
      <c r="A202" s="481" t="s">
        <v>546</v>
      </c>
      <c r="B202" s="276" t="s">
        <v>0</v>
      </c>
      <c r="C202" s="100" t="s">
        <v>200</v>
      </c>
      <c r="D202" s="150" t="s">
        <v>184</v>
      </c>
      <c r="E202" s="131" t="s">
        <v>498</v>
      </c>
      <c r="F202" s="130" t="s">
        <v>163</v>
      </c>
      <c r="G202" s="145"/>
      <c r="H202" s="322">
        <f>H203+H206+H209</f>
        <v>3732.133</v>
      </c>
    </row>
    <row r="203" spans="1:8" s="83" customFormat="1" ht="21" customHeight="1">
      <c r="A203" s="303" t="s">
        <v>521</v>
      </c>
      <c r="B203" s="100"/>
      <c r="C203" s="483" t="s">
        <v>200</v>
      </c>
      <c r="D203" s="484" t="s">
        <v>184</v>
      </c>
      <c r="E203" s="485" t="s">
        <v>522</v>
      </c>
      <c r="F203" s="486" t="s">
        <v>163</v>
      </c>
      <c r="G203" s="490"/>
      <c r="H203" s="491">
        <f>H204</f>
        <v>2165.325</v>
      </c>
    </row>
    <row r="204" spans="1:8" s="83" customFormat="1" ht="21" customHeight="1">
      <c r="A204" s="488" t="s">
        <v>447</v>
      </c>
      <c r="B204" s="100"/>
      <c r="C204" s="310" t="s">
        <v>200</v>
      </c>
      <c r="D204" s="309" t="s">
        <v>184</v>
      </c>
      <c r="E204" s="315" t="s">
        <v>522</v>
      </c>
      <c r="F204" s="314" t="s">
        <v>523</v>
      </c>
      <c r="G204" s="316"/>
      <c r="H204" s="153">
        <f>H205</f>
        <v>2165.325</v>
      </c>
    </row>
    <row r="205" spans="1:8" s="83" customFormat="1" ht="36.75" customHeight="1">
      <c r="A205" s="489" t="s">
        <v>373</v>
      </c>
      <c r="B205" s="100"/>
      <c r="C205" s="310" t="s">
        <v>200</v>
      </c>
      <c r="D205" s="309" t="s">
        <v>184</v>
      </c>
      <c r="E205" s="315" t="s">
        <v>522</v>
      </c>
      <c r="F205" s="314" t="s">
        <v>523</v>
      </c>
      <c r="G205" s="316" t="s">
        <v>153</v>
      </c>
      <c r="H205" s="153">
        <v>2165.325</v>
      </c>
    </row>
    <row r="206" spans="1:8" s="83" customFormat="1" ht="36.75" customHeight="1">
      <c r="A206" s="303" t="s">
        <v>584</v>
      </c>
      <c r="B206" s="633" t="s">
        <v>0</v>
      </c>
      <c r="C206" s="483" t="s">
        <v>200</v>
      </c>
      <c r="D206" s="484" t="s">
        <v>184</v>
      </c>
      <c r="E206" s="485" t="s">
        <v>585</v>
      </c>
      <c r="F206" s="486" t="s">
        <v>163</v>
      </c>
      <c r="G206" s="490"/>
      <c r="H206" s="491">
        <f>H207</f>
        <v>1236.093</v>
      </c>
    </row>
    <row r="207" spans="1:8" s="83" customFormat="1" ht="36.75" customHeight="1">
      <c r="A207" s="488" t="s">
        <v>586</v>
      </c>
      <c r="B207" s="311" t="s">
        <v>0</v>
      </c>
      <c r="C207" s="310" t="s">
        <v>200</v>
      </c>
      <c r="D207" s="309" t="s">
        <v>184</v>
      </c>
      <c r="E207" s="482" t="s">
        <v>585</v>
      </c>
      <c r="F207" s="474" t="s">
        <v>587</v>
      </c>
      <c r="G207" s="316"/>
      <c r="H207" s="153">
        <f>H208</f>
        <v>1236.093</v>
      </c>
    </row>
    <row r="208" spans="1:8" s="83" customFormat="1" ht="36.75" customHeight="1">
      <c r="A208" s="489" t="s">
        <v>373</v>
      </c>
      <c r="B208" s="311" t="s">
        <v>0</v>
      </c>
      <c r="C208" s="310" t="s">
        <v>200</v>
      </c>
      <c r="D208" s="309" t="s">
        <v>184</v>
      </c>
      <c r="E208" s="482" t="s">
        <v>585</v>
      </c>
      <c r="F208" s="474" t="s">
        <v>587</v>
      </c>
      <c r="G208" s="316" t="s">
        <v>153</v>
      </c>
      <c r="H208" s="153">
        <v>1236.093</v>
      </c>
    </row>
    <row r="209" spans="1:8" s="83" customFormat="1" ht="36.75" customHeight="1">
      <c r="A209" s="642" t="s">
        <v>610</v>
      </c>
      <c r="B209" s="311"/>
      <c r="C209" s="483" t="s">
        <v>200</v>
      </c>
      <c r="D209" s="484" t="s">
        <v>184</v>
      </c>
      <c r="E209" s="485" t="s">
        <v>613</v>
      </c>
      <c r="F209" s="486" t="s">
        <v>163</v>
      </c>
      <c r="G209" s="490"/>
      <c r="H209" s="491">
        <f>H211+H213</f>
        <v>330.715</v>
      </c>
    </row>
    <row r="210" spans="1:8" s="83" customFormat="1" ht="36.75" customHeight="1">
      <c r="A210" s="643" t="s">
        <v>611</v>
      </c>
      <c r="B210" s="311"/>
      <c r="C210" s="310" t="s">
        <v>200</v>
      </c>
      <c r="D210" s="309" t="s">
        <v>184</v>
      </c>
      <c r="E210" s="469" t="s">
        <v>613</v>
      </c>
      <c r="F210" s="314" t="s">
        <v>614</v>
      </c>
      <c r="G210" s="316"/>
      <c r="H210" s="153">
        <f>H211</f>
        <v>330.715</v>
      </c>
    </row>
    <row r="211" spans="1:8" s="83" customFormat="1" ht="36.75" customHeight="1">
      <c r="A211" s="489" t="s">
        <v>373</v>
      </c>
      <c r="B211" s="311"/>
      <c r="C211" s="310" t="s">
        <v>200</v>
      </c>
      <c r="D211" s="309" t="s">
        <v>184</v>
      </c>
      <c r="E211" s="469" t="s">
        <v>613</v>
      </c>
      <c r="F211" s="314" t="s">
        <v>614</v>
      </c>
      <c r="G211" s="316" t="s">
        <v>153</v>
      </c>
      <c r="H211" s="153">
        <v>330.715</v>
      </c>
    </row>
    <row r="212" spans="1:8" s="83" customFormat="1" ht="60.75" customHeight="1">
      <c r="A212" s="643" t="s">
        <v>612</v>
      </c>
      <c r="B212" s="311"/>
      <c r="C212" s="310" t="s">
        <v>200</v>
      </c>
      <c r="D212" s="309" t="s">
        <v>184</v>
      </c>
      <c r="E212" s="469" t="s">
        <v>613</v>
      </c>
      <c r="F212" s="314" t="s">
        <v>615</v>
      </c>
      <c r="G212" s="316"/>
      <c r="H212" s="153">
        <f>H213</f>
        <v>0</v>
      </c>
    </row>
    <row r="213" spans="1:8" s="83" customFormat="1" ht="36.75" customHeight="1">
      <c r="A213" s="489" t="s">
        <v>373</v>
      </c>
      <c r="B213" s="311"/>
      <c r="C213" s="310" t="s">
        <v>200</v>
      </c>
      <c r="D213" s="309" t="s">
        <v>184</v>
      </c>
      <c r="E213" s="469" t="s">
        <v>613</v>
      </c>
      <c r="F213" s="314" t="s">
        <v>615</v>
      </c>
      <c r="G213" s="316" t="s">
        <v>153</v>
      </c>
      <c r="H213" s="153">
        <v>0</v>
      </c>
    </row>
    <row r="214" spans="1:8" s="83" customFormat="1" ht="24.75" customHeight="1">
      <c r="A214" s="615" t="s">
        <v>552</v>
      </c>
      <c r="B214" s="100"/>
      <c r="C214" s="483" t="s">
        <v>321</v>
      </c>
      <c r="D214" s="613"/>
      <c r="E214" s="436"/>
      <c r="F214" s="437"/>
      <c r="G214" s="490"/>
      <c r="H214" s="491" t="str">
        <f>H215</f>
        <v>900,00</v>
      </c>
    </row>
    <row r="215" spans="1:8" s="83" customFormat="1" ht="23.25" customHeight="1">
      <c r="A215" s="614" t="s">
        <v>551</v>
      </c>
      <c r="B215" s="100"/>
      <c r="C215" s="310" t="s">
        <v>321</v>
      </c>
      <c r="D215" s="612" t="s">
        <v>200</v>
      </c>
      <c r="E215" s="59"/>
      <c r="F215" s="167"/>
      <c r="G215" s="316"/>
      <c r="H215" s="153" t="str">
        <f>H216</f>
        <v>900,00</v>
      </c>
    </row>
    <row r="216" spans="1:8" s="83" customFormat="1" ht="19.5" customHeight="1">
      <c r="A216" s="616" t="s">
        <v>285</v>
      </c>
      <c r="B216" s="57" t="s">
        <v>0</v>
      </c>
      <c r="C216" s="617" t="s">
        <v>321</v>
      </c>
      <c r="D216" s="617" t="s">
        <v>200</v>
      </c>
      <c r="E216" s="59" t="s">
        <v>284</v>
      </c>
      <c r="F216" s="167" t="s">
        <v>163</v>
      </c>
      <c r="G216" s="316"/>
      <c r="H216" s="144" t="s">
        <v>588</v>
      </c>
    </row>
    <row r="217" spans="1:8" s="83" customFormat="1" ht="23.25" customHeight="1">
      <c r="A217" s="109" t="s">
        <v>283</v>
      </c>
      <c r="B217" s="100" t="s">
        <v>0</v>
      </c>
      <c r="C217" s="120" t="s">
        <v>321</v>
      </c>
      <c r="D217" s="120" t="s">
        <v>200</v>
      </c>
      <c r="E217" s="59" t="s">
        <v>279</v>
      </c>
      <c r="F217" s="167" t="s">
        <v>163</v>
      </c>
      <c r="G217" s="316"/>
      <c r="H217" s="144" t="s">
        <v>588</v>
      </c>
    </row>
    <row r="218" spans="1:8" s="83" customFormat="1" ht="23.25" customHeight="1">
      <c r="A218" s="440" t="s">
        <v>508</v>
      </c>
      <c r="B218" s="100"/>
      <c r="C218" s="120" t="s">
        <v>321</v>
      </c>
      <c r="D218" s="120" t="s">
        <v>200</v>
      </c>
      <c r="E218" s="59" t="s">
        <v>279</v>
      </c>
      <c r="F218" s="167" t="s">
        <v>509</v>
      </c>
      <c r="G218" s="316"/>
      <c r="H218" s="144" t="s">
        <v>588</v>
      </c>
    </row>
    <row r="219" spans="1:8" s="83" customFormat="1" ht="35.25" customHeight="1">
      <c r="A219" s="489" t="s">
        <v>373</v>
      </c>
      <c r="B219" s="311"/>
      <c r="C219" s="120" t="s">
        <v>321</v>
      </c>
      <c r="D219" s="120" t="s">
        <v>200</v>
      </c>
      <c r="E219" s="59" t="s">
        <v>279</v>
      </c>
      <c r="F219" s="167" t="s">
        <v>509</v>
      </c>
      <c r="G219" s="316" t="s">
        <v>153</v>
      </c>
      <c r="H219" s="144" t="s">
        <v>588</v>
      </c>
    </row>
    <row r="220" spans="1:8" s="83" customFormat="1" ht="21" customHeight="1">
      <c r="A220" s="114" t="s">
        <v>197</v>
      </c>
      <c r="B220" s="88"/>
      <c r="C220" s="73" t="s">
        <v>171</v>
      </c>
      <c r="D220" s="113"/>
      <c r="E220" s="143"/>
      <c r="F220" s="142"/>
      <c r="G220" s="64"/>
      <c r="H220" s="110" t="str">
        <f>+H221</f>
        <v>0</v>
      </c>
    </row>
    <row r="221" spans="1:8" s="83" customFormat="1" ht="21" customHeight="1">
      <c r="A221" s="114" t="s">
        <v>196</v>
      </c>
      <c r="B221" s="88"/>
      <c r="C221" s="73" t="s">
        <v>171</v>
      </c>
      <c r="D221" s="113" t="s">
        <v>171</v>
      </c>
      <c r="E221" s="143"/>
      <c r="F221" s="142"/>
      <c r="G221" s="64"/>
      <c r="H221" s="110" t="str">
        <f>+H222</f>
        <v>0</v>
      </c>
    </row>
    <row r="222" spans="1:8" s="83" customFormat="1" ht="79.5" customHeight="1">
      <c r="A222" s="114" t="s">
        <v>462</v>
      </c>
      <c r="B222" s="88"/>
      <c r="C222" s="73" t="s">
        <v>171</v>
      </c>
      <c r="D222" s="113" t="s">
        <v>171</v>
      </c>
      <c r="E222" s="141" t="s">
        <v>182</v>
      </c>
      <c r="F222" s="111" t="s">
        <v>163</v>
      </c>
      <c r="G222" s="140"/>
      <c r="H222" s="110" t="str">
        <f>+H223</f>
        <v>0</v>
      </c>
    </row>
    <row r="223" spans="1:8" s="83" customFormat="1" ht="36.75" customHeight="1">
      <c r="A223" s="598" t="s">
        <v>482</v>
      </c>
      <c r="B223" s="100"/>
      <c r="C223" s="73" t="s">
        <v>171</v>
      </c>
      <c r="D223" s="113" t="s">
        <v>171</v>
      </c>
      <c r="E223" s="112" t="s">
        <v>499</v>
      </c>
      <c r="F223" s="111" t="s">
        <v>169</v>
      </c>
      <c r="G223" s="140"/>
      <c r="H223" s="110" t="str">
        <f>+H224</f>
        <v>0</v>
      </c>
    </row>
    <row r="224" spans="1:8" s="83" customFormat="1" ht="21" customHeight="1">
      <c r="A224" s="138" t="s">
        <v>167</v>
      </c>
      <c r="B224" s="88"/>
      <c r="C224" s="57" t="s">
        <v>171</v>
      </c>
      <c r="D224" s="65" t="s">
        <v>171</v>
      </c>
      <c r="E224" s="82" t="s">
        <v>499</v>
      </c>
      <c r="F224" s="81" t="s">
        <v>169</v>
      </c>
      <c r="G224" s="64" t="s">
        <v>153</v>
      </c>
      <c r="H224" s="80" t="s">
        <v>334</v>
      </c>
    </row>
    <row r="225" spans="1:8" s="83" customFormat="1" ht="24.75" customHeight="1">
      <c r="A225" s="66" t="s">
        <v>165</v>
      </c>
      <c r="B225" s="88" t="s">
        <v>0</v>
      </c>
      <c r="C225" s="134">
        <v>10</v>
      </c>
      <c r="D225" s="134"/>
      <c r="E225" s="79"/>
      <c r="F225" s="78"/>
      <c r="G225" s="70"/>
      <c r="H225" s="136">
        <f>H231+H235</f>
        <v>350.692</v>
      </c>
    </row>
    <row r="226" spans="1:34" s="105" customFormat="1" ht="19.5" customHeight="1" hidden="1">
      <c r="A226" s="66" t="s">
        <v>162</v>
      </c>
      <c r="B226" s="88" t="s">
        <v>0</v>
      </c>
      <c r="C226" s="103">
        <v>10</v>
      </c>
      <c r="D226" s="102" t="s">
        <v>156</v>
      </c>
      <c r="E226" s="76"/>
      <c r="F226" s="75"/>
      <c r="G226" s="102"/>
      <c r="H226" s="101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</row>
    <row r="227" spans="1:34" s="105" customFormat="1" ht="19.5" customHeight="1" hidden="1">
      <c r="A227" s="62" t="s">
        <v>160</v>
      </c>
      <c r="B227" s="88" t="s">
        <v>0</v>
      </c>
      <c r="C227" s="99">
        <v>10</v>
      </c>
      <c r="D227" s="98" t="s">
        <v>156</v>
      </c>
      <c r="E227" s="72" t="s">
        <v>178</v>
      </c>
      <c r="F227" s="71" t="s">
        <v>177</v>
      </c>
      <c r="G227" s="97"/>
      <c r="H227" s="95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</row>
    <row r="228" spans="1:34" s="105" customFormat="1" ht="19.5" customHeight="1" hidden="1">
      <c r="A228" s="61" t="s">
        <v>158</v>
      </c>
      <c r="B228" s="88" t="s">
        <v>0</v>
      </c>
      <c r="C228" s="87">
        <v>10</v>
      </c>
      <c r="D228" s="86" t="s">
        <v>156</v>
      </c>
      <c r="E228" s="68" t="s">
        <v>174</v>
      </c>
      <c r="F228" s="67" t="s">
        <v>177</v>
      </c>
      <c r="G228" s="94"/>
      <c r="H228" s="92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</row>
    <row r="229" spans="1:34" s="105" customFormat="1" ht="56.25" customHeight="1" hidden="1">
      <c r="A229" s="91" t="s">
        <v>176</v>
      </c>
      <c r="B229" s="133" t="s">
        <v>0</v>
      </c>
      <c r="C229" s="90">
        <v>10</v>
      </c>
      <c r="D229" s="86" t="s">
        <v>156</v>
      </c>
      <c r="E229" s="68" t="s">
        <v>174</v>
      </c>
      <c r="F229" s="67" t="s">
        <v>173</v>
      </c>
      <c r="G229" s="85"/>
      <c r="H229" s="5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</row>
    <row r="230" spans="1:34" s="105" customFormat="1" ht="56.25" customHeight="1" hidden="1">
      <c r="A230" s="89" t="s">
        <v>175</v>
      </c>
      <c r="B230" s="108"/>
      <c r="C230" s="590">
        <v>10</v>
      </c>
      <c r="D230" s="86" t="s">
        <v>156</v>
      </c>
      <c r="E230" s="68" t="s">
        <v>174</v>
      </c>
      <c r="F230" s="67" t="s">
        <v>173</v>
      </c>
      <c r="G230" s="503" t="s">
        <v>172</v>
      </c>
      <c r="H230" s="5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</row>
    <row r="231" spans="1:34" s="105" customFormat="1" ht="24" customHeight="1">
      <c r="A231" s="591" t="s">
        <v>162</v>
      </c>
      <c r="B231" s="592" t="s">
        <v>0</v>
      </c>
      <c r="C231" s="593">
        <v>10</v>
      </c>
      <c r="D231" s="443" t="s">
        <v>156</v>
      </c>
      <c r="E231" s="68"/>
      <c r="F231" s="67"/>
      <c r="G231" s="84"/>
      <c r="H231" s="460" t="str">
        <f>H232</f>
        <v>12,592</v>
      </c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</row>
    <row r="232" spans="1:34" s="105" customFormat="1" ht="27.75" customHeight="1">
      <c r="A232" s="116" t="s">
        <v>283</v>
      </c>
      <c r="B232" s="108"/>
      <c r="C232" s="502" t="s">
        <v>185</v>
      </c>
      <c r="D232" s="502" t="s">
        <v>156</v>
      </c>
      <c r="E232" s="658" t="s">
        <v>451</v>
      </c>
      <c r="F232" s="659"/>
      <c r="G232" s="70"/>
      <c r="H232" s="298" t="str">
        <f>H233</f>
        <v>12,592</v>
      </c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</row>
    <row r="233" spans="1:34" s="105" customFormat="1" ht="30" customHeight="1">
      <c r="A233" s="501" t="s">
        <v>176</v>
      </c>
      <c r="B233" s="108"/>
      <c r="C233" s="500" t="s">
        <v>185</v>
      </c>
      <c r="D233" s="500" t="s">
        <v>156</v>
      </c>
      <c r="E233" s="660" t="s">
        <v>450</v>
      </c>
      <c r="F233" s="661"/>
      <c r="G233" s="120"/>
      <c r="H233" s="200" t="str">
        <f>H234</f>
        <v>12,592</v>
      </c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</row>
    <row r="234" spans="1:34" s="105" customFormat="1" ht="27.75" customHeight="1">
      <c r="A234" s="438" t="s">
        <v>175</v>
      </c>
      <c r="B234" s="108"/>
      <c r="C234" s="500" t="s">
        <v>185</v>
      </c>
      <c r="D234" s="500" t="s">
        <v>156</v>
      </c>
      <c r="E234" s="660" t="s">
        <v>450</v>
      </c>
      <c r="F234" s="661"/>
      <c r="G234" s="120" t="s">
        <v>172</v>
      </c>
      <c r="H234" s="119" t="s">
        <v>634</v>
      </c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</row>
    <row r="235" spans="1:34" s="105" customFormat="1" ht="21" customHeight="1">
      <c r="A235" s="132" t="s">
        <v>190</v>
      </c>
      <c r="B235" s="108"/>
      <c r="C235" s="99">
        <v>10</v>
      </c>
      <c r="D235" s="98" t="s">
        <v>184</v>
      </c>
      <c r="E235" s="131"/>
      <c r="F235" s="130"/>
      <c r="G235" s="128"/>
      <c r="H235" s="69" t="str">
        <f>H236</f>
        <v>338,100</v>
      </c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</row>
    <row r="236" spans="1:34" s="105" customFormat="1" ht="94.5" customHeight="1">
      <c r="A236" s="157" t="s">
        <v>542</v>
      </c>
      <c r="B236" s="108"/>
      <c r="C236" s="129">
        <v>10</v>
      </c>
      <c r="D236" s="129" t="s">
        <v>184</v>
      </c>
      <c r="E236" s="72" t="s">
        <v>189</v>
      </c>
      <c r="F236" s="71" t="s">
        <v>163</v>
      </c>
      <c r="G236" s="128"/>
      <c r="H236" s="69" t="str">
        <f>H237</f>
        <v>338,100</v>
      </c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</row>
    <row r="237" spans="1:34" s="105" customFormat="1" ht="112.5" customHeight="1">
      <c r="A237" s="599" t="s">
        <v>549</v>
      </c>
      <c r="B237" s="600"/>
      <c r="C237" s="601" t="s">
        <v>185</v>
      </c>
      <c r="D237" s="602" t="s">
        <v>184</v>
      </c>
      <c r="E237" s="271" t="s">
        <v>187</v>
      </c>
      <c r="F237" s="270" t="s">
        <v>163</v>
      </c>
      <c r="G237" s="70"/>
      <c r="H237" s="69" t="str">
        <f>H238</f>
        <v>338,100</v>
      </c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</row>
    <row r="238" spans="1:34" s="105" customFormat="1" ht="20.25" customHeight="1">
      <c r="A238" s="581" t="s">
        <v>535</v>
      </c>
      <c r="B238" s="108"/>
      <c r="C238" s="122" t="s">
        <v>185</v>
      </c>
      <c r="D238" s="121" t="s">
        <v>184</v>
      </c>
      <c r="E238" s="68" t="s">
        <v>500</v>
      </c>
      <c r="F238" s="67" t="s">
        <v>505</v>
      </c>
      <c r="G238" s="70"/>
      <c r="H238" s="63" t="str">
        <f>H239</f>
        <v>338,100</v>
      </c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</row>
    <row r="239" spans="1:34" s="105" customFormat="1" ht="21" customHeight="1">
      <c r="A239" s="89" t="s">
        <v>175</v>
      </c>
      <c r="B239" s="108"/>
      <c r="C239" s="499" t="s">
        <v>185</v>
      </c>
      <c r="D239" s="498" t="s">
        <v>226</v>
      </c>
      <c r="E239" s="68" t="s">
        <v>500</v>
      </c>
      <c r="F239" s="67" t="s">
        <v>505</v>
      </c>
      <c r="G239" s="120" t="s">
        <v>172</v>
      </c>
      <c r="H239" s="119" t="s">
        <v>589</v>
      </c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</row>
    <row r="240" spans="1:34" s="105" customFormat="1" ht="20.25" customHeight="1">
      <c r="A240" s="116" t="s">
        <v>183</v>
      </c>
      <c r="B240" s="108"/>
      <c r="C240" s="115">
        <v>11</v>
      </c>
      <c r="D240" s="113"/>
      <c r="E240" s="118"/>
      <c r="F240" s="117"/>
      <c r="G240" s="110"/>
      <c r="H240" s="544">
        <f>+H241</f>
        <v>51.2</v>
      </c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</row>
    <row r="241" spans="1:34" s="105" customFormat="1" ht="21" customHeight="1">
      <c r="A241" s="594" t="s">
        <v>534</v>
      </c>
      <c r="B241" s="108"/>
      <c r="C241" s="115">
        <v>11</v>
      </c>
      <c r="D241" s="113" t="s">
        <v>156</v>
      </c>
      <c r="E241" s="112"/>
      <c r="F241" s="111"/>
      <c r="G241" s="110"/>
      <c r="H241" s="544">
        <f>+H242</f>
        <v>51.2</v>
      </c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</row>
    <row r="242" spans="1:34" s="105" customFormat="1" ht="78.75" customHeight="1">
      <c r="A242" s="114" t="s">
        <v>462</v>
      </c>
      <c r="B242" s="108"/>
      <c r="C242" s="73" t="s">
        <v>180</v>
      </c>
      <c r="D242" s="113" t="s">
        <v>156</v>
      </c>
      <c r="E242" s="112" t="s">
        <v>182</v>
      </c>
      <c r="F242" s="111" t="s">
        <v>163</v>
      </c>
      <c r="G242" s="110"/>
      <c r="H242" s="544">
        <f>+H243</f>
        <v>51.2</v>
      </c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</row>
    <row r="243" spans="1:34" s="105" customFormat="1" ht="75.75" customHeight="1">
      <c r="A243" s="137" t="s">
        <v>483</v>
      </c>
      <c r="B243" s="600"/>
      <c r="C243" s="73" t="s">
        <v>180</v>
      </c>
      <c r="D243" s="113" t="s">
        <v>156</v>
      </c>
      <c r="E243" s="112" t="s">
        <v>501</v>
      </c>
      <c r="F243" s="111" t="s">
        <v>179</v>
      </c>
      <c r="G243" s="140"/>
      <c r="H243" s="544">
        <f>H245</f>
        <v>51.2</v>
      </c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</row>
    <row r="244" spans="1:34" s="105" customFormat="1" ht="57.75" customHeight="1">
      <c r="A244" s="548" t="s">
        <v>502</v>
      </c>
      <c r="B244" s="313" t="s">
        <v>0</v>
      </c>
      <c r="C244" s="313" t="s">
        <v>180</v>
      </c>
      <c r="D244" s="539" t="s">
        <v>156</v>
      </c>
      <c r="E244" s="546" t="s">
        <v>501</v>
      </c>
      <c r="F244" s="547" t="s">
        <v>503</v>
      </c>
      <c r="G244" s="540"/>
      <c r="H244" s="545">
        <f>H245</f>
        <v>51.2</v>
      </c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</row>
    <row r="245" spans="1:8" s="83" customFormat="1" ht="25.5" customHeight="1">
      <c r="A245" s="74" t="s">
        <v>167</v>
      </c>
      <c r="B245" s="104" t="s">
        <v>0</v>
      </c>
      <c r="C245" s="57" t="s">
        <v>180</v>
      </c>
      <c r="D245" s="65" t="s">
        <v>156</v>
      </c>
      <c r="E245" s="82" t="s">
        <v>501</v>
      </c>
      <c r="F245" s="81" t="s">
        <v>179</v>
      </c>
      <c r="G245" s="64" t="s">
        <v>153</v>
      </c>
      <c r="H245" s="545">
        <v>51.2</v>
      </c>
    </row>
    <row r="246" spans="1:8" s="83" customFormat="1" ht="18.75" customHeight="1" hidden="1">
      <c r="A246" s="66" t="s">
        <v>162</v>
      </c>
      <c r="B246" s="73" t="s">
        <v>0</v>
      </c>
      <c r="C246" s="103">
        <v>10</v>
      </c>
      <c r="D246" s="102" t="s">
        <v>156</v>
      </c>
      <c r="E246" s="76"/>
      <c r="F246" s="75"/>
      <c r="G246" s="102"/>
      <c r="H246" s="102"/>
    </row>
    <row r="247" spans="1:8" s="83" customFormat="1" ht="54" customHeight="1" hidden="1">
      <c r="A247" s="62" t="s">
        <v>160</v>
      </c>
      <c r="B247" s="100" t="s">
        <v>0</v>
      </c>
      <c r="C247" s="99">
        <v>10</v>
      </c>
      <c r="D247" s="98" t="s">
        <v>156</v>
      </c>
      <c r="E247" s="72" t="s">
        <v>178</v>
      </c>
      <c r="F247" s="71" t="s">
        <v>177</v>
      </c>
      <c r="G247" s="97"/>
      <c r="H247" s="96"/>
    </row>
    <row r="248" spans="1:8" s="83" customFormat="1" ht="68.25" customHeight="1" hidden="1">
      <c r="A248" s="61" t="s">
        <v>158</v>
      </c>
      <c r="B248" s="88" t="s">
        <v>0</v>
      </c>
      <c r="C248" s="87">
        <v>10</v>
      </c>
      <c r="D248" s="86" t="s">
        <v>156</v>
      </c>
      <c r="E248" s="68" t="s">
        <v>174</v>
      </c>
      <c r="F248" s="67" t="s">
        <v>177</v>
      </c>
      <c r="G248" s="94"/>
      <c r="H248" s="93"/>
    </row>
    <row r="249" spans="1:8" s="83" customFormat="1" ht="20.25" customHeight="1" hidden="1">
      <c r="A249" s="91" t="s">
        <v>176</v>
      </c>
      <c r="B249" s="88" t="s">
        <v>0</v>
      </c>
      <c r="C249" s="90">
        <v>10</v>
      </c>
      <c r="D249" s="86" t="s">
        <v>156</v>
      </c>
      <c r="E249" s="68" t="s">
        <v>174</v>
      </c>
      <c r="F249" s="67" t="s">
        <v>173</v>
      </c>
      <c r="G249" s="85"/>
      <c r="H249" s="84"/>
    </row>
    <row r="250" spans="1:8" s="83" customFormat="1" ht="20.25" customHeight="1" hidden="1">
      <c r="A250" s="89" t="s">
        <v>175</v>
      </c>
      <c r="B250" s="88" t="s">
        <v>0</v>
      </c>
      <c r="C250" s="87">
        <v>10</v>
      </c>
      <c r="D250" s="86" t="s">
        <v>156</v>
      </c>
      <c r="E250" s="68" t="s">
        <v>174</v>
      </c>
      <c r="F250" s="67" t="s">
        <v>173</v>
      </c>
      <c r="G250" s="85" t="s">
        <v>172</v>
      </c>
      <c r="H250" s="84"/>
    </row>
    <row r="251" spans="1:34" s="51" customFormat="1" ht="18.75" customHeight="1" hidden="1">
      <c r="A251" s="74" t="s">
        <v>167</v>
      </c>
      <c r="B251" s="57" t="s">
        <v>0</v>
      </c>
      <c r="C251" s="57" t="s">
        <v>171</v>
      </c>
      <c r="D251" s="65" t="s">
        <v>171</v>
      </c>
      <c r="E251" s="82" t="s">
        <v>170</v>
      </c>
      <c r="F251" s="81" t="s">
        <v>169</v>
      </c>
      <c r="G251" s="64" t="s">
        <v>153</v>
      </c>
      <c r="H251" s="64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</row>
    <row r="252" spans="1:34" s="51" customFormat="1" ht="37.5" customHeight="1" hidden="1">
      <c r="A252" s="74" t="s">
        <v>167</v>
      </c>
      <c r="B252" s="60" t="s">
        <v>0</v>
      </c>
      <c r="C252" s="70" t="s">
        <v>157</v>
      </c>
      <c r="D252" s="70"/>
      <c r="E252" s="79"/>
      <c r="F252" s="78"/>
      <c r="G252" s="70"/>
      <c r="H252" s="70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</row>
    <row r="253" spans="1:34" s="51" customFormat="1" ht="18.75" customHeight="1" hidden="1">
      <c r="A253" s="77" t="s">
        <v>168</v>
      </c>
      <c r="B253" s="60" t="s">
        <v>0</v>
      </c>
      <c r="C253" s="70" t="s">
        <v>157</v>
      </c>
      <c r="D253" s="70" t="s">
        <v>156</v>
      </c>
      <c r="E253" s="76"/>
      <c r="F253" s="75"/>
      <c r="G253" s="70"/>
      <c r="H253" s="70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</row>
    <row r="254" spans="1:34" s="51" customFormat="1" ht="18.75" customHeight="1" hidden="1">
      <c r="A254" s="74" t="s">
        <v>167</v>
      </c>
      <c r="B254" s="60" t="s">
        <v>0</v>
      </c>
      <c r="C254" s="73" t="s">
        <v>157</v>
      </c>
      <c r="D254" s="73" t="s">
        <v>156</v>
      </c>
      <c r="E254" s="72" t="s">
        <v>166</v>
      </c>
      <c r="F254" s="71" t="s">
        <v>163</v>
      </c>
      <c r="G254" s="70"/>
      <c r="H254" s="70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</row>
    <row r="255" spans="1:34" s="51" customFormat="1" ht="18.75" customHeight="1" hidden="1">
      <c r="A255" s="66" t="s">
        <v>165</v>
      </c>
      <c r="B255" s="60" t="s">
        <v>0</v>
      </c>
      <c r="C255" s="57" t="s">
        <v>157</v>
      </c>
      <c r="D255" s="57" t="s">
        <v>156</v>
      </c>
      <c r="E255" s="68" t="s">
        <v>164</v>
      </c>
      <c r="F255" s="67" t="s">
        <v>163</v>
      </c>
      <c r="G255" s="57"/>
      <c r="H255" s="57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</row>
    <row r="256" spans="1:34" s="51" customFormat="1" ht="56.25" customHeight="1" hidden="1">
      <c r="A256" s="66" t="s">
        <v>162</v>
      </c>
      <c r="B256" s="60" t="s">
        <v>0</v>
      </c>
      <c r="C256" s="57" t="s">
        <v>157</v>
      </c>
      <c r="D256" s="65" t="s">
        <v>156</v>
      </c>
      <c r="E256" s="59" t="s">
        <v>155</v>
      </c>
      <c r="F256" s="58" t="s">
        <v>161</v>
      </c>
      <c r="G256" s="64"/>
      <c r="H256" s="64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</row>
    <row r="257" spans="1:34" s="51" customFormat="1" ht="56.25" customHeight="1" hidden="1">
      <c r="A257" s="62" t="s">
        <v>160</v>
      </c>
      <c r="B257" s="60" t="s">
        <v>0</v>
      </c>
      <c r="C257" s="57" t="s">
        <v>157</v>
      </c>
      <c r="D257" s="57" t="s">
        <v>156</v>
      </c>
      <c r="E257" s="59" t="s">
        <v>155</v>
      </c>
      <c r="F257" s="58" t="s">
        <v>154</v>
      </c>
      <c r="G257" s="57" t="s">
        <v>159</v>
      </c>
      <c r="H257" s="57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</row>
    <row r="258" spans="1:34" s="51" customFormat="1" ht="18.75" customHeight="1" hidden="1">
      <c r="A258" s="61" t="s">
        <v>158</v>
      </c>
      <c r="B258" s="60" t="s">
        <v>0</v>
      </c>
      <c r="C258" s="57" t="s">
        <v>157</v>
      </c>
      <c r="D258" s="57" t="s">
        <v>156</v>
      </c>
      <c r="E258" s="59" t="s">
        <v>155</v>
      </c>
      <c r="F258" s="58" t="s">
        <v>154</v>
      </c>
      <c r="G258" s="57" t="s">
        <v>153</v>
      </c>
      <c r="H258" s="57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</row>
    <row r="259" spans="1:34" s="51" customFormat="1" ht="18.75">
      <c r="A259" s="50"/>
      <c r="B259" s="49"/>
      <c r="C259" s="49"/>
      <c r="D259" s="55"/>
      <c r="E259" s="54"/>
      <c r="F259" s="53"/>
      <c r="G259" s="49"/>
      <c r="H259" s="4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</row>
    <row r="260" spans="1:34" s="51" customFormat="1" ht="18.75">
      <c r="A260" s="50"/>
      <c r="B260" s="49"/>
      <c r="C260" s="49"/>
      <c r="D260" s="55"/>
      <c r="E260" s="54"/>
      <c r="F260" s="53"/>
      <c r="G260" s="49"/>
      <c r="H260" s="4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</row>
    <row r="261" spans="1:34" s="51" customFormat="1" ht="18.75">
      <c r="A261" s="50"/>
      <c r="B261" s="49"/>
      <c r="C261" s="49"/>
      <c r="D261" s="55"/>
      <c r="E261" s="54"/>
      <c r="F261" s="53"/>
      <c r="G261" s="49"/>
      <c r="H261" s="4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</row>
    <row r="262" spans="1:34" s="51" customFormat="1" ht="18.75">
      <c r="A262" s="50"/>
      <c r="B262" s="49"/>
      <c r="C262" s="49"/>
      <c r="D262" s="55"/>
      <c r="E262" s="54"/>
      <c r="F262" s="53"/>
      <c r="G262" s="49"/>
      <c r="H262" s="4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</row>
    <row r="263" spans="1:34" s="51" customFormat="1" ht="18.75">
      <c r="A263" s="50"/>
      <c r="B263" s="49"/>
      <c r="C263" s="49"/>
      <c r="D263" s="55"/>
      <c r="E263" s="54"/>
      <c r="F263" s="53"/>
      <c r="G263" s="49"/>
      <c r="H263" s="4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</row>
    <row r="264" spans="1:34" s="51" customFormat="1" ht="18.75">
      <c r="A264" s="50"/>
      <c r="B264" s="49"/>
      <c r="C264" s="49"/>
      <c r="D264" s="55"/>
      <c r="E264" s="54"/>
      <c r="F264" s="53"/>
      <c r="G264" s="49"/>
      <c r="H264" s="4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</row>
    <row r="265" spans="1:34" s="51" customFormat="1" ht="18.75">
      <c r="A265" s="50"/>
      <c r="B265" s="49"/>
      <c r="C265" s="49"/>
      <c r="D265" s="55"/>
      <c r="E265" s="54"/>
      <c r="F265" s="53"/>
      <c r="G265" s="49"/>
      <c r="H265" s="4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</row>
    <row r="266" spans="1:34" s="51" customFormat="1" ht="18.75">
      <c r="A266" s="50"/>
      <c r="B266" s="49"/>
      <c r="C266" s="49"/>
      <c r="D266" s="55"/>
      <c r="E266" s="54"/>
      <c r="F266" s="53"/>
      <c r="G266" s="49"/>
      <c r="H266" s="4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</row>
    <row r="267" spans="1:34" s="51" customFormat="1" ht="18.75">
      <c r="A267" s="50"/>
      <c r="B267" s="49"/>
      <c r="C267" s="49"/>
      <c r="D267" s="55"/>
      <c r="E267" s="54"/>
      <c r="F267" s="53"/>
      <c r="G267" s="49"/>
      <c r="H267" s="49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</row>
    <row r="268" spans="1:34" s="51" customFormat="1" ht="18.75">
      <c r="A268" s="50"/>
      <c r="B268" s="49"/>
      <c r="C268" s="49"/>
      <c r="D268" s="55"/>
      <c r="E268" s="54"/>
      <c r="F268" s="53"/>
      <c r="G268" s="49"/>
      <c r="H268" s="4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</row>
    <row r="269" spans="1:34" s="51" customFormat="1" ht="18.75">
      <c r="A269" s="50"/>
      <c r="B269" s="49"/>
      <c r="C269" s="49"/>
      <c r="D269" s="55"/>
      <c r="E269" s="54"/>
      <c r="F269" s="53"/>
      <c r="G269" s="49"/>
      <c r="H269" s="49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</row>
    <row r="270" spans="1:34" s="51" customFormat="1" ht="18.75">
      <c r="A270" s="50"/>
      <c r="B270" s="49"/>
      <c r="C270" s="49"/>
      <c r="D270" s="55"/>
      <c r="E270" s="54"/>
      <c r="F270" s="53"/>
      <c r="G270" s="49"/>
      <c r="H270" s="4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</row>
    <row r="271" spans="1:34" s="51" customFormat="1" ht="18.75">
      <c r="A271" s="50"/>
      <c r="B271" s="49"/>
      <c r="C271" s="49"/>
      <c r="D271" s="55"/>
      <c r="E271" s="54"/>
      <c r="F271" s="53"/>
      <c r="G271" s="49"/>
      <c r="H271" s="49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</row>
    <row r="272" spans="1:34" s="51" customFormat="1" ht="18.75">
      <c r="A272" s="50"/>
      <c r="B272" s="49"/>
      <c r="C272" s="49"/>
      <c r="D272" s="55"/>
      <c r="E272" s="54"/>
      <c r="F272" s="53"/>
      <c r="G272" s="49"/>
      <c r="H272" s="49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</row>
    <row r="273" spans="1:34" s="51" customFormat="1" ht="18.75">
      <c r="A273" s="50"/>
      <c r="B273" s="49"/>
      <c r="C273" s="49"/>
      <c r="D273" s="55"/>
      <c r="E273" s="54"/>
      <c r="F273" s="53"/>
      <c r="G273" s="49"/>
      <c r="H273" s="49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</row>
    <row r="274" spans="1:34" s="51" customFormat="1" ht="18.75">
      <c r="A274" s="50"/>
      <c r="B274" s="49"/>
      <c r="C274" s="49"/>
      <c r="D274" s="55"/>
      <c r="E274" s="54"/>
      <c r="F274" s="53"/>
      <c r="G274" s="49"/>
      <c r="H274" s="49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</row>
    <row r="275" spans="1:34" s="51" customFormat="1" ht="18.75">
      <c r="A275" s="50"/>
      <c r="B275" s="49"/>
      <c r="C275" s="49"/>
      <c r="D275" s="55"/>
      <c r="E275" s="54"/>
      <c r="F275" s="53"/>
      <c r="G275" s="49"/>
      <c r="H275" s="49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</row>
    <row r="276" spans="1:34" s="51" customFormat="1" ht="18.75">
      <c r="A276" s="50"/>
      <c r="B276" s="49"/>
      <c r="C276" s="49"/>
      <c r="D276" s="55"/>
      <c r="E276" s="54"/>
      <c r="F276" s="53"/>
      <c r="G276" s="49"/>
      <c r="H276" s="49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</row>
    <row r="277" spans="1:34" s="51" customFormat="1" ht="18.75">
      <c r="A277" s="50"/>
      <c r="B277" s="49"/>
      <c r="C277" s="49"/>
      <c r="D277" s="55"/>
      <c r="E277" s="54"/>
      <c r="F277" s="53"/>
      <c r="G277" s="49"/>
      <c r="H277" s="49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</row>
  </sheetData>
  <sheetProtection/>
  <mergeCells count="23">
    <mergeCell ref="E104:F104"/>
    <mergeCell ref="E88:F88"/>
    <mergeCell ref="E103:F103"/>
    <mergeCell ref="A10:H10"/>
    <mergeCell ref="E74:F74"/>
    <mergeCell ref="E127:F127"/>
    <mergeCell ref="E68:F68"/>
    <mergeCell ref="A1:H1"/>
    <mergeCell ref="A2:H2"/>
    <mergeCell ref="A3:H3"/>
    <mergeCell ref="A4:H4"/>
    <mergeCell ref="A5:H5"/>
    <mergeCell ref="A6:H6"/>
    <mergeCell ref="E232:F232"/>
    <mergeCell ref="E233:F233"/>
    <mergeCell ref="E234:F234"/>
    <mergeCell ref="E156:F156"/>
    <mergeCell ref="E157:F157"/>
    <mergeCell ref="A7:H7"/>
    <mergeCell ref="A8:G8"/>
    <mergeCell ref="A9:G9"/>
    <mergeCell ref="E126:F126"/>
    <mergeCell ref="E135:F13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76"/>
  <sheetViews>
    <sheetView zoomScale="80" zoomScaleNormal="80" zoomScalePageLayoutView="0" workbookViewId="0" topLeftCell="A1">
      <selection activeCell="H60" sqref="H60"/>
    </sheetView>
  </sheetViews>
  <sheetFormatPr defaultColWidth="9.140625" defaultRowHeight="15"/>
  <cols>
    <col min="1" max="1" width="108.00390625" style="50" customWidth="1"/>
    <col min="2" max="2" width="8.7109375" style="49" customWidth="1"/>
    <col min="3" max="3" width="8.7109375" style="45" customWidth="1"/>
    <col min="4" max="4" width="9.140625" style="48" customWidth="1"/>
    <col min="5" max="5" width="14.00390625" style="47" customWidth="1"/>
    <col min="6" max="6" width="8.8515625" style="46" customWidth="1"/>
    <col min="7" max="7" width="10.421875" style="45" customWidth="1"/>
    <col min="8" max="8" width="14.00390625" style="45" customWidth="1"/>
    <col min="9" max="9" width="9.140625" style="44" customWidth="1"/>
    <col min="10" max="10" width="15.140625" style="44" customWidth="1"/>
    <col min="11" max="32" width="9.140625" style="44" customWidth="1"/>
  </cols>
  <sheetData>
    <row r="1" spans="1:8" s="1" customFormat="1" ht="15.75" customHeight="1">
      <c r="A1" s="666" t="s">
        <v>374</v>
      </c>
      <c r="B1" s="666"/>
      <c r="C1" s="666"/>
      <c r="D1" s="666"/>
      <c r="E1" s="666"/>
      <c r="F1" s="666"/>
      <c r="G1" s="666"/>
      <c r="H1" s="666"/>
    </row>
    <row r="2" spans="1:8" s="1" customFormat="1" ht="15.75" customHeight="1">
      <c r="A2" s="679" t="s">
        <v>4</v>
      </c>
      <c r="B2" s="679"/>
      <c r="C2" s="679"/>
      <c r="D2" s="679"/>
      <c r="E2" s="679"/>
      <c r="F2" s="679"/>
      <c r="G2" s="679"/>
      <c r="H2" s="679"/>
    </row>
    <row r="3" spans="1:8" s="1" customFormat="1" ht="15.75" customHeight="1">
      <c r="A3" s="679" t="s">
        <v>554</v>
      </c>
      <c r="B3" s="679"/>
      <c r="C3" s="679"/>
      <c r="D3" s="679"/>
      <c r="E3" s="679"/>
      <c r="F3" s="679"/>
      <c r="G3" s="679"/>
      <c r="H3" s="679"/>
    </row>
    <row r="4" spans="1:8" s="2" customFormat="1" ht="16.5" customHeight="1">
      <c r="A4" s="680" t="s">
        <v>553</v>
      </c>
      <c r="B4" s="680"/>
      <c r="C4" s="680"/>
      <c r="D4" s="680"/>
      <c r="E4" s="680"/>
      <c r="F4" s="680"/>
      <c r="G4" s="680"/>
      <c r="H4" s="680"/>
    </row>
    <row r="5" spans="1:8" s="2" customFormat="1" ht="16.5" customHeight="1">
      <c r="A5" s="680" t="s">
        <v>3</v>
      </c>
      <c r="B5" s="680"/>
      <c r="C5" s="680"/>
      <c r="D5" s="680"/>
      <c r="E5" s="680"/>
      <c r="F5" s="680"/>
      <c r="G5" s="680"/>
      <c r="H5" s="680"/>
    </row>
    <row r="6" spans="1:8" s="2" customFormat="1" ht="16.5" customHeight="1">
      <c r="A6" s="680" t="s">
        <v>536</v>
      </c>
      <c r="B6" s="680"/>
      <c r="C6" s="680"/>
      <c r="D6" s="680"/>
      <c r="E6" s="680"/>
      <c r="F6" s="680"/>
      <c r="G6" s="680"/>
      <c r="H6" s="680"/>
    </row>
    <row r="7" spans="1:8" s="2" customFormat="1" ht="16.5" customHeight="1">
      <c r="A7" s="664" t="s">
        <v>636</v>
      </c>
      <c r="B7" s="664"/>
      <c r="C7" s="664"/>
      <c r="D7" s="664"/>
      <c r="E7" s="664"/>
      <c r="F7" s="664"/>
      <c r="G7" s="664"/>
      <c r="H7" s="664"/>
    </row>
    <row r="8" spans="1:8" s="2" customFormat="1" ht="16.5" customHeight="1">
      <c r="A8" s="676"/>
      <c r="B8" s="676"/>
      <c r="C8" s="676"/>
      <c r="D8" s="676"/>
      <c r="E8" s="676"/>
      <c r="F8" s="676"/>
      <c r="G8" s="676"/>
      <c r="H8" s="327"/>
    </row>
    <row r="9" spans="1:8" s="2" customFormat="1" ht="66" customHeight="1">
      <c r="A9" s="681" t="s">
        <v>538</v>
      </c>
      <c r="B9" s="681"/>
      <c r="C9" s="681"/>
      <c r="D9" s="681"/>
      <c r="E9" s="681"/>
      <c r="F9" s="681"/>
      <c r="G9" s="681"/>
      <c r="H9" s="681"/>
    </row>
    <row r="10" spans="1:8" s="280" customFormat="1" ht="15.75">
      <c r="A10" s="326"/>
      <c r="B10" s="325"/>
      <c r="C10" s="324"/>
      <c r="D10" s="324"/>
      <c r="E10" s="324"/>
      <c r="F10" s="324"/>
      <c r="G10" s="323"/>
      <c r="H10" s="588" t="s">
        <v>533</v>
      </c>
    </row>
    <row r="11" spans="1:32" s="277" customFormat="1" ht="54" customHeight="1">
      <c r="A11" s="284" t="s">
        <v>1</v>
      </c>
      <c r="B11" s="283" t="s">
        <v>344</v>
      </c>
      <c r="C11" s="283" t="s">
        <v>351</v>
      </c>
      <c r="D11" s="266" t="s">
        <v>350</v>
      </c>
      <c r="E11" s="282" t="s">
        <v>349</v>
      </c>
      <c r="F11" s="78"/>
      <c r="G11" s="265" t="s">
        <v>348</v>
      </c>
      <c r="H11" s="265" t="s">
        <v>532</v>
      </c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</row>
    <row r="12" spans="1:32" s="51" customFormat="1" ht="18.75">
      <c r="A12" s="158" t="s">
        <v>347</v>
      </c>
      <c r="B12" s="73"/>
      <c r="C12" s="70"/>
      <c r="D12" s="156"/>
      <c r="E12" s="266"/>
      <c r="F12" s="265"/>
      <c r="G12" s="155"/>
      <c r="H12" s="298">
        <f>H14+H80+H100+H115+H150+H219+H234+H210+H206</f>
        <v>23320.676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2" s="51" customFormat="1" ht="18.75">
      <c r="A13" s="434" t="s">
        <v>5</v>
      </c>
      <c r="B13" s="73" t="s">
        <v>0</v>
      </c>
      <c r="C13" s="70"/>
      <c r="D13" s="156"/>
      <c r="E13" s="266"/>
      <c r="F13" s="265"/>
      <c r="G13" s="155"/>
      <c r="H13" s="298">
        <f>H12</f>
        <v>23320.676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1:32" s="51" customFormat="1" ht="18.75">
      <c r="A14" s="158" t="s">
        <v>346</v>
      </c>
      <c r="B14" s="73" t="s">
        <v>0</v>
      </c>
      <c r="C14" s="70" t="s">
        <v>156</v>
      </c>
      <c r="D14" s="156"/>
      <c r="E14" s="266"/>
      <c r="F14" s="265"/>
      <c r="G14" s="155"/>
      <c r="H14" s="298">
        <f>H15+H20+H26+H45+H50+H60+H55</f>
        <v>8031.799999999999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2" s="51" customFormat="1" ht="37.5">
      <c r="A15" s="66" t="s">
        <v>345</v>
      </c>
      <c r="B15" s="73" t="s">
        <v>0</v>
      </c>
      <c r="C15" s="70" t="s">
        <v>156</v>
      </c>
      <c r="D15" s="156" t="s">
        <v>214</v>
      </c>
      <c r="E15" s="266"/>
      <c r="F15" s="265"/>
      <c r="G15" s="155"/>
      <c r="H15" s="298">
        <f>+H16</f>
        <v>693.356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1:32" s="195" customFormat="1" ht="18.75">
      <c r="A16" s="185" t="s">
        <v>343</v>
      </c>
      <c r="B16" s="100" t="s">
        <v>0</v>
      </c>
      <c r="C16" s="100" t="s">
        <v>156</v>
      </c>
      <c r="D16" s="150" t="s">
        <v>214</v>
      </c>
      <c r="E16" s="183" t="s">
        <v>342</v>
      </c>
      <c r="F16" s="142" t="s">
        <v>163</v>
      </c>
      <c r="G16" s="182"/>
      <c r="H16" s="321">
        <f>+H17</f>
        <v>693.356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</row>
    <row r="17" spans="1:32" s="105" customFormat="1" ht="19.5">
      <c r="A17" s="151" t="s">
        <v>341</v>
      </c>
      <c r="B17" s="88" t="s">
        <v>0</v>
      </c>
      <c r="C17" s="88" t="s">
        <v>156</v>
      </c>
      <c r="D17" s="148" t="s">
        <v>214</v>
      </c>
      <c r="E17" s="274" t="s">
        <v>340</v>
      </c>
      <c r="F17" s="81" t="s">
        <v>163</v>
      </c>
      <c r="G17" s="177"/>
      <c r="H17" s="320">
        <f>+H18</f>
        <v>693.356</v>
      </c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</row>
    <row r="18" spans="1:32" s="105" customFormat="1" ht="19.5">
      <c r="A18" s="151" t="s">
        <v>325</v>
      </c>
      <c r="B18" s="88" t="s">
        <v>0</v>
      </c>
      <c r="C18" s="88" t="s">
        <v>156</v>
      </c>
      <c r="D18" s="148" t="s">
        <v>214</v>
      </c>
      <c r="E18" s="274" t="s">
        <v>340</v>
      </c>
      <c r="F18" s="81" t="s">
        <v>335</v>
      </c>
      <c r="G18" s="177"/>
      <c r="H18" s="320">
        <f>+H19</f>
        <v>693.356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</row>
    <row r="19" spans="1:32" s="105" customFormat="1" ht="66.75" customHeight="1">
      <c r="A19" s="109" t="s">
        <v>191</v>
      </c>
      <c r="B19" s="57" t="s">
        <v>0</v>
      </c>
      <c r="C19" s="57" t="s">
        <v>156</v>
      </c>
      <c r="D19" s="65" t="s">
        <v>214</v>
      </c>
      <c r="E19" s="274" t="s">
        <v>340</v>
      </c>
      <c r="F19" s="81" t="s">
        <v>335</v>
      </c>
      <c r="G19" s="145" t="s">
        <v>159</v>
      </c>
      <c r="H19" s="319">
        <v>693.356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</row>
    <row r="20" spans="1:32" s="105" customFormat="1" ht="56.25">
      <c r="A20" s="66" t="s">
        <v>339</v>
      </c>
      <c r="B20" s="73" t="s">
        <v>0</v>
      </c>
      <c r="C20" s="70" t="s">
        <v>156</v>
      </c>
      <c r="D20" s="70" t="s">
        <v>226</v>
      </c>
      <c r="E20" s="156"/>
      <c r="F20" s="155"/>
      <c r="G20" s="70"/>
      <c r="H20" s="298">
        <f>+H21</f>
        <v>2656.054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</row>
    <row r="21" spans="1:32" s="105" customFormat="1" ht="19.5">
      <c r="A21" s="185" t="s">
        <v>338</v>
      </c>
      <c r="B21" s="100" t="s">
        <v>0</v>
      </c>
      <c r="C21" s="100" t="s">
        <v>156</v>
      </c>
      <c r="D21" s="150" t="s">
        <v>226</v>
      </c>
      <c r="E21" s="141" t="s">
        <v>337</v>
      </c>
      <c r="F21" s="111" t="s">
        <v>163</v>
      </c>
      <c r="G21" s="276"/>
      <c r="H21" s="321">
        <f>+H22</f>
        <v>2656.054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</row>
    <row r="22" spans="1:32" s="105" customFormat="1" ht="19.5">
      <c r="A22" s="151" t="s">
        <v>336</v>
      </c>
      <c r="B22" s="88" t="s">
        <v>0</v>
      </c>
      <c r="C22" s="88" t="s">
        <v>156</v>
      </c>
      <c r="D22" s="148" t="s">
        <v>226</v>
      </c>
      <c r="E22" s="274" t="s">
        <v>291</v>
      </c>
      <c r="F22" s="81" t="s">
        <v>163</v>
      </c>
      <c r="G22" s="145"/>
      <c r="H22" s="320">
        <f>+H23</f>
        <v>2656.054</v>
      </c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</row>
    <row r="23" spans="1:8" s="106" customFormat="1" ht="19.5">
      <c r="A23" s="151" t="s">
        <v>325</v>
      </c>
      <c r="B23" s="88" t="s">
        <v>0</v>
      </c>
      <c r="C23" s="88" t="s">
        <v>156</v>
      </c>
      <c r="D23" s="148" t="s">
        <v>226</v>
      </c>
      <c r="E23" s="274" t="s">
        <v>291</v>
      </c>
      <c r="F23" s="81" t="s">
        <v>335</v>
      </c>
      <c r="G23" s="145"/>
      <c r="H23" s="320">
        <f>H24+H25</f>
        <v>2656.054</v>
      </c>
    </row>
    <row r="24" spans="1:8" s="106" customFormat="1" ht="43.5" customHeight="1">
      <c r="A24" s="109" t="s">
        <v>191</v>
      </c>
      <c r="B24" s="57" t="s">
        <v>0</v>
      </c>
      <c r="C24" s="57" t="s">
        <v>156</v>
      </c>
      <c r="D24" s="65" t="s">
        <v>226</v>
      </c>
      <c r="E24" s="274" t="s">
        <v>291</v>
      </c>
      <c r="F24" s="81" t="s">
        <v>335</v>
      </c>
      <c r="G24" s="145" t="s">
        <v>159</v>
      </c>
      <c r="H24" s="319">
        <v>2618.554</v>
      </c>
    </row>
    <row r="25" spans="1:8" s="106" customFormat="1" ht="19.5">
      <c r="A25" s="89" t="s">
        <v>167</v>
      </c>
      <c r="B25" s="57" t="s">
        <v>0</v>
      </c>
      <c r="C25" s="57" t="s">
        <v>156</v>
      </c>
      <c r="D25" s="65" t="s">
        <v>226</v>
      </c>
      <c r="E25" s="274" t="s">
        <v>291</v>
      </c>
      <c r="F25" s="81" t="s">
        <v>335</v>
      </c>
      <c r="G25" s="145" t="s">
        <v>153</v>
      </c>
      <c r="H25" s="319">
        <v>37.5</v>
      </c>
    </row>
    <row r="26" spans="1:8" s="106" customFormat="1" ht="37.5" hidden="1">
      <c r="A26" s="116" t="s">
        <v>333</v>
      </c>
      <c r="B26" s="73" t="s">
        <v>0</v>
      </c>
      <c r="C26" s="73" t="s">
        <v>156</v>
      </c>
      <c r="D26" s="113" t="s">
        <v>321</v>
      </c>
      <c r="E26" s="113"/>
      <c r="F26" s="275"/>
      <c r="G26" s="140"/>
      <c r="H26" s="444"/>
    </row>
    <row r="27" spans="1:32" s="105" customFormat="1" ht="18" customHeight="1" hidden="1">
      <c r="A27" s="185" t="s">
        <v>332</v>
      </c>
      <c r="B27" s="100" t="s">
        <v>0</v>
      </c>
      <c r="C27" s="128" t="s">
        <v>156</v>
      </c>
      <c r="D27" s="184" t="s">
        <v>321</v>
      </c>
      <c r="E27" s="141" t="s">
        <v>331</v>
      </c>
      <c r="F27" s="111" t="s">
        <v>177</v>
      </c>
      <c r="G27" s="182"/>
      <c r="H27" s="445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</row>
    <row r="28" spans="1:32" s="105" customFormat="1" ht="0.75" customHeight="1" hidden="1">
      <c r="A28" s="151" t="s">
        <v>330</v>
      </c>
      <c r="B28" s="88" t="s">
        <v>0</v>
      </c>
      <c r="C28" s="175" t="s">
        <v>156</v>
      </c>
      <c r="D28" s="174" t="s">
        <v>321</v>
      </c>
      <c r="E28" s="274" t="s">
        <v>329</v>
      </c>
      <c r="F28" s="81" t="s">
        <v>177</v>
      </c>
      <c r="G28" s="177"/>
      <c r="H28" s="44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</row>
    <row r="29" spans="1:8" s="106" customFormat="1" ht="19.5" hidden="1">
      <c r="A29" s="151" t="s">
        <v>325</v>
      </c>
      <c r="B29" s="88" t="s">
        <v>0</v>
      </c>
      <c r="C29" s="175" t="s">
        <v>156</v>
      </c>
      <c r="D29" s="174" t="s">
        <v>321</v>
      </c>
      <c r="E29" s="274" t="s">
        <v>329</v>
      </c>
      <c r="F29" s="81" t="s">
        <v>324</v>
      </c>
      <c r="G29" s="177"/>
      <c r="H29" s="446"/>
    </row>
    <row r="30" spans="1:8" s="106" customFormat="1" ht="43.5" customHeight="1" hidden="1">
      <c r="A30" s="109" t="s">
        <v>191</v>
      </c>
      <c r="B30" s="57" t="s">
        <v>0</v>
      </c>
      <c r="C30" s="57" t="s">
        <v>156</v>
      </c>
      <c r="D30" s="65" t="s">
        <v>321</v>
      </c>
      <c r="E30" s="274" t="s">
        <v>329</v>
      </c>
      <c r="F30" s="81" t="s">
        <v>324</v>
      </c>
      <c r="G30" s="177" t="s">
        <v>159</v>
      </c>
      <c r="H30" s="446"/>
    </row>
    <row r="31" spans="1:8" s="106" customFormat="1" ht="19.5" hidden="1">
      <c r="A31" s="89" t="s">
        <v>167</v>
      </c>
      <c r="B31" s="57" t="s">
        <v>0</v>
      </c>
      <c r="C31" s="57" t="s">
        <v>156</v>
      </c>
      <c r="D31" s="65" t="s">
        <v>321</v>
      </c>
      <c r="E31" s="274" t="s">
        <v>329</v>
      </c>
      <c r="F31" s="81" t="s">
        <v>324</v>
      </c>
      <c r="G31" s="177" t="s">
        <v>153</v>
      </c>
      <c r="H31" s="446"/>
    </row>
    <row r="32" spans="1:8" s="106" customFormat="1" ht="19.5" hidden="1">
      <c r="A32" s="89" t="s">
        <v>194</v>
      </c>
      <c r="B32" s="57" t="s">
        <v>0</v>
      </c>
      <c r="C32" s="57" t="s">
        <v>156</v>
      </c>
      <c r="D32" s="65" t="s">
        <v>321</v>
      </c>
      <c r="E32" s="274" t="s">
        <v>329</v>
      </c>
      <c r="F32" s="81" t="s">
        <v>324</v>
      </c>
      <c r="G32" s="177" t="s">
        <v>193</v>
      </c>
      <c r="H32" s="446"/>
    </row>
    <row r="33" spans="1:32" s="105" customFormat="1" ht="19.5" hidden="1">
      <c r="A33" s="151" t="s">
        <v>328</v>
      </c>
      <c r="B33" s="88" t="s">
        <v>0</v>
      </c>
      <c r="C33" s="175" t="s">
        <v>156</v>
      </c>
      <c r="D33" s="174" t="s">
        <v>321</v>
      </c>
      <c r="E33" s="274" t="s">
        <v>327</v>
      </c>
      <c r="F33" s="81" t="s">
        <v>177</v>
      </c>
      <c r="G33" s="177"/>
      <c r="H33" s="44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</row>
    <row r="34" spans="1:8" s="106" customFormat="1" ht="19.5" hidden="1">
      <c r="A34" s="151" t="s">
        <v>325</v>
      </c>
      <c r="B34" s="88" t="s">
        <v>0</v>
      </c>
      <c r="C34" s="175" t="s">
        <v>156</v>
      </c>
      <c r="D34" s="174" t="s">
        <v>321</v>
      </c>
      <c r="E34" s="274" t="s">
        <v>327</v>
      </c>
      <c r="F34" s="81" t="s">
        <v>324</v>
      </c>
      <c r="G34" s="177"/>
      <c r="H34" s="446"/>
    </row>
    <row r="35" spans="1:8" s="106" customFormat="1" ht="43.5" customHeight="1" hidden="1">
      <c r="A35" s="109" t="s">
        <v>191</v>
      </c>
      <c r="B35" s="57" t="s">
        <v>0</v>
      </c>
      <c r="C35" s="57" t="s">
        <v>156</v>
      </c>
      <c r="D35" s="65" t="s">
        <v>321</v>
      </c>
      <c r="E35" s="274" t="s">
        <v>327</v>
      </c>
      <c r="F35" s="81" t="s">
        <v>324</v>
      </c>
      <c r="G35" s="177" t="s">
        <v>159</v>
      </c>
      <c r="H35" s="446"/>
    </row>
    <row r="36" spans="1:8" s="106" customFormat="1" ht="19.5" hidden="1">
      <c r="A36" s="89" t="s">
        <v>167</v>
      </c>
      <c r="B36" s="57" t="s">
        <v>0</v>
      </c>
      <c r="C36" s="57" t="s">
        <v>156</v>
      </c>
      <c r="D36" s="65" t="s">
        <v>321</v>
      </c>
      <c r="E36" s="274" t="s">
        <v>327</v>
      </c>
      <c r="F36" s="81" t="s">
        <v>324</v>
      </c>
      <c r="G36" s="177" t="s">
        <v>153</v>
      </c>
      <c r="H36" s="446"/>
    </row>
    <row r="37" spans="1:8" s="106" customFormat="1" ht="24.75" customHeight="1" hidden="1">
      <c r="A37" s="89" t="s">
        <v>194</v>
      </c>
      <c r="B37" s="57" t="s">
        <v>0</v>
      </c>
      <c r="C37" s="57" t="s">
        <v>156</v>
      </c>
      <c r="D37" s="65" t="s">
        <v>321</v>
      </c>
      <c r="E37" s="274" t="s">
        <v>327</v>
      </c>
      <c r="F37" s="81" t="s">
        <v>324</v>
      </c>
      <c r="G37" s="177" t="s">
        <v>193</v>
      </c>
      <c r="H37" s="446"/>
    </row>
    <row r="38" spans="1:32" s="105" customFormat="1" ht="19.5" hidden="1">
      <c r="A38" s="151" t="s">
        <v>326</v>
      </c>
      <c r="B38" s="88" t="s">
        <v>0</v>
      </c>
      <c r="C38" s="175" t="s">
        <v>156</v>
      </c>
      <c r="D38" s="174" t="s">
        <v>321</v>
      </c>
      <c r="E38" s="274" t="s">
        <v>320</v>
      </c>
      <c r="F38" s="81" t="s">
        <v>177</v>
      </c>
      <c r="G38" s="177"/>
      <c r="H38" s="44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1:8" s="106" customFormat="1" ht="19.5" hidden="1">
      <c r="A39" s="151" t="s">
        <v>325</v>
      </c>
      <c r="B39" s="88" t="s">
        <v>0</v>
      </c>
      <c r="C39" s="175" t="s">
        <v>156</v>
      </c>
      <c r="D39" s="174" t="s">
        <v>321</v>
      </c>
      <c r="E39" s="274" t="s">
        <v>320</v>
      </c>
      <c r="F39" s="81" t="s">
        <v>324</v>
      </c>
      <c r="G39" s="177"/>
      <c r="H39" s="446"/>
    </row>
    <row r="40" spans="1:8" s="106" customFormat="1" ht="43.5" customHeight="1" hidden="1">
      <c r="A40" s="109" t="s">
        <v>191</v>
      </c>
      <c r="B40" s="57" t="s">
        <v>0</v>
      </c>
      <c r="C40" s="57" t="s">
        <v>156</v>
      </c>
      <c r="D40" s="65" t="s">
        <v>321</v>
      </c>
      <c r="E40" s="274" t="s">
        <v>320</v>
      </c>
      <c r="F40" s="81" t="s">
        <v>324</v>
      </c>
      <c r="G40" s="177" t="s">
        <v>159</v>
      </c>
      <c r="H40" s="446"/>
    </row>
    <row r="41" spans="1:8" s="106" customFormat="1" ht="19.5" hidden="1">
      <c r="A41" s="89" t="s">
        <v>167</v>
      </c>
      <c r="B41" s="57" t="s">
        <v>0</v>
      </c>
      <c r="C41" s="57" t="s">
        <v>156</v>
      </c>
      <c r="D41" s="65" t="s">
        <v>321</v>
      </c>
      <c r="E41" s="274" t="s">
        <v>320</v>
      </c>
      <c r="F41" s="81" t="s">
        <v>324</v>
      </c>
      <c r="G41" s="177" t="s">
        <v>153</v>
      </c>
      <c r="H41" s="446"/>
    </row>
    <row r="42" spans="1:8" s="106" customFormat="1" ht="19.5" hidden="1">
      <c r="A42" s="89" t="s">
        <v>194</v>
      </c>
      <c r="B42" s="57" t="s">
        <v>0</v>
      </c>
      <c r="C42" s="57" t="s">
        <v>156</v>
      </c>
      <c r="D42" s="65" t="s">
        <v>321</v>
      </c>
      <c r="E42" s="274" t="s">
        <v>320</v>
      </c>
      <c r="F42" s="81" t="s">
        <v>324</v>
      </c>
      <c r="G42" s="177" t="s">
        <v>193</v>
      </c>
      <c r="H42" s="446"/>
    </row>
    <row r="43" spans="1:8" s="106" customFormat="1" ht="37.5" hidden="1">
      <c r="A43" s="178" t="s">
        <v>323</v>
      </c>
      <c r="B43" s="175" t="s">
        <v>0</v>
      </c>
      <c r="C43" s="175" t="s">
        <v>156</v>
      </c>
      <c r="D43" s="174" t="s">
        <v>321</v>
      </c>
      <c r="E43" s="173" t="s">
        <v>320</v>
      </c>
      <c r="F43" s="172" t="s">
        <v>319</v>
      </c>
      <c r="G43" s="177"/>
      <c r="H43" s="446"/>
    </row>
    <row r="44" spans="1:8" s="52" customFormat="1" ht="18.75" hidden="1">
      <c r="A44" s="109" t="s">
        <v>322</v>
      </c>
      <c r="B44" s="57" t="s">
        <v>0</v>
      </c>
      <c r="C44" s="57" t="s">
        <v>156</v>
      </c>
      <c r="D44" s="57" t="s">
        <v>321</v>
      </c>
      <c r="E44" s="173" t="s">
        <v>320</v>
      </c>
      <c r="F44" s="172" t="s">
        <v>319</v>
      </c>
      <c r="G44" s="57" t="s">
        <v>318</v>
      </c>
      <c r="H44" s="299"/>
    </row>
    <row r="45" spans="1:8" s="52" customFormat="1" ht="18.75" hidden="1">
      <c r="A45" s="273" t="s">
        <v>317</v>
      </c>
      <c r="B45" s="73" t="s">
        <v>0</v>
      </c>
      <c r="C45" s="155" t="s">
        <v>156</v>
      </c>
      <c r="D45" s="70" t="s">
        <v>171</v>
      </c>
      <c r="E45" s="266"/>
      <c r="F45" s="265"/>
      <c r="G45" s="120"/>
      <c r="H45" s="200"/>
    </row>
    <row r="46" spans="1:8" s="52" customFormat="1" ht="18.75" hidden="1">
      <c r="A46" s="272" t="s">
        <v>285</v>
      </c>
      <c r="B46" s="100" t="s">
        <v>0</v>
      </c>
      <c r="C46" s="250" t="s">
        <v>156</v>
      </c>
      <c r="D46" s="129" t="s">
        <v>171</v>
      </c>
      <c r="E46" s="271" t="s">
        <v>316</v>
      </c>
      <c r="F46" s="270" t="s">
        <v>177</v>
      </c>
      <c r="G46" s="269"/>
      <c r="H46" s="447"/>
    </row>
    <row r="47" spans="1:32" s="105" customFormat="1" ht="19.5" hidden="1">
      <c r="A47" s="151" t="s">
        <v>315</v>
      </c>
      <c r="B47" s="88" t="s">
        <v>0</v>
      </c>
      <c r="C47" s="175" t="s">
        <v>156</v>
      </c>
      <c r="D47" s="174" t="s">
        <v>171</v>
      </c>
      <c r="E47" s="118" t="s">
        <v>313</v>
      </c>
      <c r="F47" s="117" t="s">
        <v>177</v>
      </c>
      <c r="G47" s="177"/>
      <c r="H47" s="44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</row>
    <row r="48" spans="1:32" s="105" customFormat="1" ht="19.5" hidden="1">
      <c r="A48" s="151" t="s">
        <v>314</v>
      </c>
      <c r="B48" s="88" t="s">
        <v>0</v>
      </c>
      <c r="C48" s="175" t="s">
        <v>156</v>
      </c>
      <c r="D48" s="174" t="s">
        <v>171</v>
      </c>
      <c r="E48" s="118" t="s">
        <v>313</v>
      </c>
      <c r="F48" s="117" t="s">
        <v>312</v>
      </c>
      <c r="G48" s="177"/>
      <c r="H48" s="44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</row>
    <row r="49" spans="1:8" s="52" customFormat="1" ht="18.75" hidden="1">
      <c r="A49" s="267" t="s">
        <v>167</v>
      </c>
      <c r="B49" s="57" t="s">
        <v>0</v>
      </c>
      <c r="C49" s="57" t="s">
        <v>156</v>
      </c>
      <c r="D49" s="57" t="s">
        <v>171</v>
      </c>
      <c r="E49" s="118" t="s">
        <v>313</v>
      </c>
      <c r="F49" s="117" t="s">
        <v>312</v>
      </c>
      <c r="G49" s="57" t="s">
        <v>153</v>
      </c>
      <c r="H49" s="299"/>
    </row>
    <row r="50" spans="1:8" s="83" customFormat="1" ht="20.25" customHeight="1" hidden="1">
      <c r="A50" s="116" t="s">
        <v>311</v>
      </c>
      <c r="B50" s="73" t="s">
        <v>0</v>
      </c>
      <c r="C50" s="73" t="s">
        <v>156</v>
      </c>
      <c r="D50" s="115">
        <v>11</v>
      </c>
      <c r="E50" s="266"/>
      <c r="F50" s="265"/>
      <c r="G50" s="57"/>
      <c r="H50" s="299"/>
    </row>
    <row r="51" spans="1:8" s="83" customFormat="1" ht="20.25" customHeight="1" hidden="1">
      <c r="A51" s="109" t="s">
        <v>310</v>
      </c>
      <c r="B51" s="100" t="s">
        <v>0</v>
      </c>
      <c r="C51" s="57" t="s">
        <v>156</v>
      </c>
      <c r="D51" s="264">
        <v>11</v>
      </c>
      <c r="E51" s="192" t="s">
        <v>309</v>
      </c>
      <c r="F51" s="67" t="s">
        <v>177</v>
      </c>
      <c r="G51" s="64"/>
      <c r="H51" s="448"/>
    </row>
    <row r="52" spans="1:8" s="83" customFormat="1" ht="20.25" customHeight="1" hidden="1">
      <c r="A52" s="109" t="s">
        <v>308</v>
      </c>
      <c r="B52" s="88" t="s">
        <v>0</v>
      </c>
      <c r="C52" s="57" t="s">
        <v>156</v>
      </c>
      <c r="D52" s="264">
        <v>11</v>
      </c>
      <c r="E52" s="192" t="s">
        <v>306</v>
      </c>
      <c r="F52" s="135" t="s">
        <v>177</v>
      </c>
      <c r="G52" s="64"/>
      <c r="H52" s="448"/>
    </row>
    <row r="53" spans="1:8" s="83" customFormat="1" ht="18.75" hidden="1">
      <c r="A53" s="89" t="s">
        <v>307</v>
      </c>
      <c r="B53" s="88" t="s">
        <v>0</v>
      </c>
      <c r="C53" s="57" t="s">
        <v>156</v>
      </c>
      <c r="D53" s="264">
        <v>11</v>
      </c>
      <c r="E53" s="188" t="s">
        <v>306</v>
      </c>
      <c r="F53" s="187">
        <v>1403</v>
      </c>
      <c r="G53" s="64"/>
      <c r="H53" s="448"/>
    </row>
    <row r="54" spans="1:8" s="83" customFormat="1" ht="20.25" customHeight="1" hidden="1">
      <c r="A54" s="89" t="s">
        <v>194</v>
      </c>
      <c r="B54" s="57" t="s">
        <v>0</v>
      </c>
      <c r="C54" s="57" t="s">
        <v>156</v>
      </c>
      <c r="D54" s="263">
        <v>11</v>
      </c>
      <c r="E54" s="192" t="s">
        <v>306</v>
      </c>
      <c r="F54" s="256">
        <v>1403</v>
      </c>
      <c r="G54" s="57" t="s">
        <v>193</v>
      </c>
      <c r="H54" s="299"/>
    </row>
    <row r="55" spans="1:8" s="83" customFormat="1" ht="20.25" customHeight="1">
      <c r="A55" s="439" t="s">
        <v>311</v>
      </c>
      <c r="B55" s="318" t="s">
        <v>0</v>
      </c>
      <c r="C55" s="318" t="s">
        <v>156</v>
      </c>
      <c r="D55" s="435" t="s">
        <v>180</v>
      </c>
      <c r="E55" s="436"/>
      <c r="F55" s="437"/>
      <c r="G55" s="313"/>
      <c r="H55" s="449">
        <f>H56</f>
        <v>50</v>
      </c>
    </row>
    <row r="56" spans="1:8" s="83" customFormat="1" ht="20.25" customHeight="1">
      <c r="A56" s="438" t="s">
        <v>310</v>
      </c>
      <c r="B56" s="318" t="s">
        <v>0</v>
      </c>
      <c r="C56" s="318" t="s">
        <v>156</v>
      </c>
      <c r="D56" s="435" t="s">
        <v>180</v>
      </c>
      <c r="E56" s="436" t="s">
        <v>433</v>
      </c>
      <c r="F56" s="437" t="s">
        <v>163</v>
      </c>
      <c r="G56" s="313"/>
      <c r="H56" s="450">
        <f>H57</f>
        <v>50</v>
      </c>
    </row>
    <row r="57" spans="1:8" s="83" customFormat="1" ht="20.25" customHeight="1">
      <c r="A57" s="438" t="s">
        <v>311</v>
      </c>
      <c r="B57" s="313" t="s">
        <v>0</v>
      </c>
      <c r="C57" s="313" t="s">
        <v>156</v>
      </c>
      <c r="D57" s="496" t="s">
        <v>180</v>
      </c>
      <c r="E57" s="315" t="s">
        <v>434</v>
      </c>
      <c r="F57" s="314" t="s">
        <v>163</v>
      </c>
      <c r="G57" s="313"/>
      <c r="H57" s="450">
        <f>H59</f>
        <v>50</v>
      </c>
    </row>
    <row r="58" spans="1:8" s="83" customFormat="1" ht="20.25" customHeight="1">
      <c r="A58" s="438" t="s">
        <v>307</v>
      </c>
      <c r="B58" s="313" t="s">
        <v>0</v>
      </c>
      <c r="C58" s="313" t="s">
        <v>156</v>
      </c>
      <c r="D58" s="496" t="s">
        <v>180</v>
      </c>
      <c r="E58" s="315" t="s">
        <v>434</v>
      </c>
      <c r="F58" s="314" t="s">
        <v>435</v>
      </c>
      <c r="G58" s="313"/>
      <c r="H58" s="450">
        <f>H59</f>
        <v>50</v>
      </c>
    </row>
    <row r="59" spans="1:8" s="83" customFormat="1" ht="20.25" customHeight="1">
      <c r="A59" s="438" t="s">
        <v>194</v>
      </c>
      <c r="B59" s="313" t="s">
        <v>0</v>
      </c>
      <c r="C59" s="313" t="s">
        <v>156</v>
      </c>
      <c r="D59" s="496" t="s">
        <v>180</v>
      </c>
      <c r="E59" s="315" t="s">
        <v>434</v>
      </c>
      <c r="F59" s="314" t="s">
        <v>435</v>
      </c>
      <c r="G59" s="313" t="s">
        <v>193</v>
      </c>
      <c r="H59" s="450">
        <v>50</v>
      </c>
    </row>
    <row r="60" spans="1:8" s="83" customFormat="1" ht="18.75">
      <c r="A60" s="66" t="s">
        <v>305</v>
      </c>
      <c r="B60" s="73" t="s">
        <v>0</v>
      </c>
      <c r="C60" s="70" t="s">
        <v>156</v>
      </c>
      <c r="D60" s="156" t="s">
        <v>282</v>
      </c>
      <c r="E60" s="79"/>
      <c r="F60" s="78"/>
      <c r="G60" s="155"/>
      <c r="H60" s="298">
        <f>H65+H70+H89+H97</f>
        <v>4632.389999999999</v>
      </c>
    </row>
    <row r="61" spans="1:8" s="186" customFormat="1" ht="18.75" customHeight="1" hidden="1">
      <c r="A61" s="116"/>
      <c r="B61" s="100"/>
      <c r="C61" s="73"/>
      <c r="D61" s="113"/>
      <c r="E61" s="143"/>
      <c r="F61" s="71"/>
      <c r="G61" s="140"/>
      <c r="H61" s="444"/>
    </row>
    <row r="62" spans="1:8" s="186" customFormat="1" ht="18.75" customHeight="1" hidden="1">
      <c r="A62" s="109"/>
      <c r="B62" s="88"/>
      <c r="C62" s="57"/>
      <c r="D62" s="65"/>
      <c r="E62" s="192"/>
      <c r="F62" s="135"/>
      <c r="G62" s="258"/>
      <c r="H62" s="451"/>
    </row>
    <row r="63" spans="1:8" s="83" customFormat="1" ht="18.75" customHeight="1" hidden="1">
      <c r="A63" s="261"/>
      <c r="B63" s="88"/>
      <c r="C63" s="260"/>
      <c r="D63" s="259"/>
      <c r="E63" s="188"/>
      <c r="F63" s="187"/>
      <c r="G63" s="258"/>
      <c r="H63" s="451"/>
    </row>
    <row r="64" spans="1:8" s="83" customFormat="1" ht="18.75" customHeight="1" hidden="1">
      <c r="A64" s="189"/>
      <c r="B64" s="57"/>
      <c r="C64" s="255"/>
      <c r="D64" s="255"/>
      <c r="E64" s="192"/>
      <c r="F64" s="256"/>
      <c r="G64" s="255"/>
      <c r="H64" s="452"/>
    </row>
    <row r="65" spans="1:8" s="186" customFormat="1" ht="65.25" customHeight="1">
      <c r="A65" s="116" t="s">
        <v>481</v>
      </c>
      <c r="B65" s="100" t="s">
        <v>0</v>
      </c>
      <c r="C65" s="73" t="s">
        <v>156</v>
      </c>
      <c r="D65" s="113" t="s">
        <v>282</v>
      </c>
      <c r="E65" s="143" t="s">
        <v>304</v>
      </c>
      <c r="F65" s="71" t="s">
        <v>163</v>
      </c>
      <c r="G65" s="140"/>
      <c r="H65" s="298">
        <f>H66</f>
        <v>18.5</v>
      </c>
    </row>
    <row r="66" spans="1:8" s="186" customFormat="1" ht="56.25">
      <c r="A66" s="253" t="s">
        <v>303</v>
      </c>
      <c r="B66" s="88" t="s">
        <v>0</v>
      </c>
      <c r="C66" s="57" t="s">
        <v>156</v>
      </c>
      <c r="D66" s="65" t="s">
        <v>282</v>
      </c>
      <c r="E66" s="188" t="s">
        <v>487</v>
      </c>
      <c r="F66" s="167" t="s">
        <v>163</v>
      </c>
      <c r="G66" s="64"/>
      <c r="H66" s="298">
        <f>+H67+H69</f>
        <v>18.5</v>
      </c>
    </row>
    <row r="67" spans="1:243" s="106" customFormat="1" ht="19.5">
      <c r="A67" s="151" t="s">
        <v>302</v>
      </c>
      <c r="B67" s="88" t="s">
        <v>0</v>
      </c>
      <c r="C67" s="88" t="s">
        <v>156</v>
      </c>
      <c r="D67" s="148" t="s">
        <v>282</v>
      </c>
      <c r="E67" s="118" t="s">
        <v>487</v>
      </c>
      <c r="F67" s="117" t="s">
        <v>301</v>
      </c>
      <c r="G67" s="180"/>
      <c r="H67" s="453">
        <f>+H68</f>
        <v>0</v>
      </c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186"/>
      <c r="GA67" s="186"/>
      <c r="GB67" s="186"/>
      <c r="GC67" s="186"/>
      <c r="GD67" s="186"/>
      <c r="GE67" s="186"/>
      <c r="GF67" s="186"/>
      <c r="GG67" s="186"/>
      <c r="GH67" s="186"/>
      <c r="GI67" s="186"/>
      <c r="GJ67" s="186"/>
      <c r="GK67" s="186"/>
      <c r="GL67" s="186"/>
      <c r="GM67" s="186"/>
      <c r="GN67" s="186"/>
      <c r="GO67" s="186"/>
      <c r="GP67" s="186"/>
      <c r="GQ67" s="186"/>
      <c r="GR67" s="186"/>
      <c r="GS67" s="186"/>
      <c r="GT67" s="186"/>
      <c r="GU67" s="186"/>
      <c r="GV67" s="186"/>
      <c r="GW67" s="186"/>
      <c r="GX67" s="186"/>
      <c r="GY67" s="186"/>
      <c r="GZ67" s="186"/>
      <c r="HA67" s="186"/>
      <c r="HB67" s="186"/>
      <c r="HC67" s="186"/>
      <c r="HD67" s="186"/>
      <c r="HE67" s="186"/>
      <c r="HF67" s="186"/>
      <c r="HG67" s="186"/>
      <c r="HH67" s="186"/>
      <c r="HI67" s="186"/>
      <c r="HJ67" s="186"/>
      <c r="HK67" s="186"/>
      <c r="HL67" s="186"/>
      <c r="HM67" s="186"/>
      <c r="HN67" s="186"/>
      <c r="HO67" s="186"/>
      <c r="HP67" s="186"/>
      <c r="HQ67" s="186"/>
      <c r="HR67" s="186"/>
      <c r="HS67" s="186"/>
      <c r="HT67" s="186"/>
      <c r="HU67" s="186"/>
      <c r="HV67" s="186"/>
      <c r="HW67" s="186"/>
      <c r="HX67" s="186"/>
      <c r="HY67" s="186"/>
      <c r="HZ67" s="186"/>
      <c r="IA67" s="186"/>
      <c r="IB67" s="186"/>
      <c r="IC67" s="186"/>
      <c r="ID67" s="186"/>
      <c r="IE67" s="186"/>
      <c r="IF67" s="186"/>
      <c r="IG67" s="186"/>
      <c r="IH67" s="186"/>
      <c r="II67" s="186"/>
    </row>
    <row r="68" spans="1:243" s="106" customFormat="1" ht="56.25">
      <c r="A68" s="312" t="s">
        <v>191</v>
      </c>
      <c r="B68" s="311" t="s">
        <v>0</v>
      </c>
      <c r="C68" s="310" t="s">
        <v>156</v>
      </c>
      <c r="D68" s="309" t="s">
        <v>282</v>
      </c>
      <c r="E68" s="674" t="s">
        <v>488</v>
      </c>
      <c r="F68" s="675"/>
      <c r="G68" s="308" t="s">
        <v>159</v>
      </c>
      <c r="H68" s="454">
        <v>0</v>
      </c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86"/>
      <c r="FK68" s="186"/>
      <c r="FL68" s="186"/>
      <c r="FM68" s="186"/>
      <c r="FN68" s="186"/>
      <c r="FO68" s="186"/>
      <c r="FP68" s="186"/>
      <c r="FQ68" s="186"/>
      <c r="FR68" s="186"/>
      <c r="FS68" s="186"/>
      <c r="FT68" s="186"/>
      <c r="FU68" s="186"/>
      <c r="FV68" s="186"/>
      <c r="FW68" s="186"/>
      <c r="FX68" s="186"/>
      <c r="FY68" s="186"/>
      <c r="FZ68" s="186"/>
      <c r="GA68" s="186"/>
      <c r="GB68" s="186"/>
      <c r="GC68" s="186"/>
      <c r="GD68" s="186"/>
      <c r="GE68" s="186"/>
      <c r="GF68" s="186"/>
      <c r="GG68" s="186"/>
      <c r="GH68" s="186"/>
      <c r="GI68" s="186"/>
      <c r="GJ68" s="186"/>
      <c r="GK68" s="186"/>
      <c r="GL68" s="186"/>
      <c r="GM68" s="186"/>
      <c r="GN68" s="186"/>
      <c r="GO68" s="186"/>
      <c r="GP68" s="186"/>
      <c r="GQ68" s="186"/>
      <c r="GR68" s="186"/>
      <c r="GS68" s="186"/>
      <c r="GT68" s="186"/>
      <c r="GU68" s="186"/>
      <c r="GV68" s="186"/>
      <c r="GW68" s="186"/>
      <c r="GX68" s="186"/>
      <c r="GY68" s="186"/>
      <c r="GZ68" s="186"/>
      <c r="HA68" s="186"/>
      <c r="HB68" s="186"/>
      <c r="HC68" s="186"/>
      <c r="HD68" s="186"/>
      <c r="HE68" s="186"/>
      <c r="HF68" s="186"/>
      <c r="HG68" s="186"/>
      <c r="HH68" s="186"/>
      <c r="HI68" s="186"/>
      <c r="HJ68" s="186"/>
      <c r="HK68" s="186"/>
      <c r="HL68" s="186"/>
      <c r="HM68" s="186"/>
      <c r="HN68" s="186"/>
      <c r="HO68" s="186"/>
      <c r="HP68" s="186"/>
      <c r="HQ68" s="186"/>
      <c r="HR68" s="186"/>
      <c r="HS68" s="186"/>
      <c r="HT68" s="186"/>
      <c r="HU68" s="186"/>
      <c r="HV68" s="186"/>
      <c r="HW68" s="186"/>
      <c r="HX68" s="186"/>
      <c r="HY68" s="186"/>
      <c r="HZ68" s="186"/>
      <c r="IA68" s="186"/>
      <c r="IB68" s="186"/>
      <c r="IC68" s="186"/>
      <c r="ID68" s="186"/>
      <c r="IE68" s="186"/>
      <c r="IF68" s="186"/>
      <c r="IG68" s="186"/>
      <c r="IH68" s="186"/>
      <c r="II68" s="186"/>
    </row>
    <row r="69" spans="1:243" s="106" customFormat="1" ht="19.5">
      <c r="A69" s="576" t="s">
        <v>167</v>
      </c>
      <c r="B69" s="57" t="s">
        <v>0</v>
      </c>
      <c r="C69" s="57" t="s">
        <v>156</v>
      </c>
      <c r="D69" s="57" t="s">
        <v>282</v>
      </c>
      <c r="E69" s="118" t="s">
        <v>487</v>
      </c>
      <c r="F69" s="117" t="s">
        <v>301</v>
      </c>
      <c r="G69" s="57" t="s">
        <v>153</v>
      </c>
      <c r="H69" s="578">
        <v>18.5</v>
      </c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6"/>
      <c r="FK69" s="186"/>
      <c r="FL69" s="186"/>
      <c r="FM69" s="186"/>
      <c r="FN69" s="186"/>
      <c r="FO69" s="186"/>
      <c r="FP69" s="186"/>
      <c r="FQ69" s="186"/>
      <c r="FR69" s="186"/>
      <c r="FS69" s="186"/>
      <c r="FT69" s="186"/>
      <c r="FU69" s="186"/>
      <c r="FV69" s="186"/>
      <c r="FW69" s="186"/>
      <c r="FX69" s="186"/>
      <c r="FY69" s="186"/>
      <c r="FZ69" s="186"/>
      <c r="GA69" s="186"/>
      <c r="GB69" s="186"/>
      <c r="GC69" s="186"/>
      <c r="GD69" s="186"/>
      <c r="GE69" s="186"/>
      <c r="GF69" s="186"/>
      <c r="GG69" s="186"/>
      <c r="GH69" s="186"/>
      <c r="GI69" s="186"/>
      <c r="GJ69" s="186"/>
      <c r="GK69" s="186"/>
      <c r="GL69" s="186"/>
      <c r="GM69" s="186"/>
      <c r="GN69" s="186"/>
      <c r="GO69" s="186"/>
      <c r="GP69" s="186"/>
      <c r="GQ69" s="186"/>
      <c r="GR69" s="186"/>
      <c r="GS69" s="186"/>
      <c r="GT69" s="186"/>
      <c r="GU69" s="186"/>
      <c r="GV69" s="186"/>
      <c r="GW69" s="186"/>
      <c r="GX69" s="186"/>
      <c r="GY69" s="186"/>
      <c r="GZ69" s="186"/>
      <c r="HA69" s="186"/>
      <c r="HB69" s="186"/>
      <c r="HC69" s="186"/>
      <c r="HD69" s="186"/>
      <c r="HE69" s="186"/>
      <c r="HF69" s="186"/>
      <c r="HG69" s="186"/>
      <c r="HH69" s="186"/>
      <c r="HI69" s="186"/>
      <c r="HJ69" s="186"/>
      <c r="HK69" s="186"/>
      <c r="HL69" s="186"/>
      <c r="HM69" s="186"/>
      <c r="HN69" s="186"/>
      <c r="HO69" s="186"/>
      <c r="HP69" s="186"/>
      <c r="HQ69" s="186"/>
      <c r="HR69" s="186"/>
      <c r="HS69" s="186"/>
      <c r="HT69" s="186"/>
      <c r="HU69" s="186"/>
      <c r="HV69" s="186"/>
      <c r="HW69" s="186"/>
      <c r="HX69" s="186"/>
      <c r="HY69" s="186"/>
      <c r="HZ69" s="186"/>
      <c r="IA69" s="186"/>
      <c r="IB69" s="186"/>
      <c r="IC69" s="186"/>
      <c r="ID69" s="186"/>
      <c r="IE69" s="186"/>
      <c r="IF69" s="186"/>
      <c r="IG69" s="186"/>
      <c r="IH69" s="186"/>
      <c r="II69" s="186"/>
    </row>
    <row r="70" spans="1:8" s="186" customFormat="1" ht="38.25" customHeight="1">
      <c r="A70" s="251" t="s">
        <v>300</v>
      </c>
      <c r="B70" s="100" t="s">
        <v>0</v>
      </c>
      <c r="C70" s="250" t="s">
        <v>156</v>
      </c>
      <c r="D70" s="249">
        <v>13</v>
      </c>
      <c r="E70" s="248" t="s">
        <v>299</v>
      </c>
      <c r="F70" s="247" t="s">
        <v>163</v>
      </c>
      <c r="G70" s="307"/>
      <c r="H70" s="455">
        <f>+H71</f>
        <v>1505.136</v>
      </c>
    </row>
    <row r="71" spans="1:8" s="83" customFormat="1" ht="18.75">
      <c r="A71" s="109" t="s">
        <v>298</v>
      </c>
      <c r="B71" s="88" t="s">
        <v>0</v>
      </c>
      <c r="C71" s="245" t="s">
        <v>156</v>
      </c>
      <c r="D71" s="87">
        <v>13</v>
      </c>
      <c r="E71" s="244" t="s">
        <v>296</v>
      </c>
      <c r="F71" s="167" t="s">
        <v>163</v>
      </c>
      <c r="G71" s="85"/>
      <c r="H71" s="200">
        <f>H73+H87+H88</f>
        <v>1505.136</v>
      </c>
    </row>
    <row r="72" spans="1:8" s="83" customFormat="1" ht="18.75">
      <c r="A72" s="89" t="s">
        <v>297</v>
      </c>
      <c r="B72" s="88" t="s">
        <v>0</v>
      </c>
      <c r="C72" s="86" t="s">
        <v>156</v>
      </c>
      <c r="D72" s="87">
        <v>13</v>
      </c>
      <c r="E72" s="244" t="s">
        <v>296</v>
      </c>
      <c r="F72" s="167" t="s">
        <v>295</v>
      </c>
      <c r="G72" s="85"/>
      <c r="H72" s="200">
        <f>H73</f>
        <v>430.889</v>
      </c>
    </row>
    <row r="73" spans="1:8" s="83" customFormat="1" ht="24" customHeight="1">
      <c r="A73" s="189" t="s">
        <v>167</v>
      </c>
      <c r="B73" s="57" t="s">
        <v>0</v>
      </c>
      <c r="C73" s="242" t="s">
        <v>156</v>
      </c>
      <c r="D73" s="241">
        <v>13</v>
      </c>
      <c r="E73" s="240" t="s">
        <v>296</v>
      </c>
      <c r="F73" s="67" t="s">
        <v>295</v>
      </c>
      <c r="G73" s="239" t="s">
        <v>153</v>
      </c>
      <c r="H73" s="299">
        <v>430.889</v>
      </c>
    </row>
    <row r="74" spans="1:8" s="83" customFormat="1" ht="18.75" customHeight="1" hidden="1">
      <c r="A74" s="232" t="s">
        <v>285</v>
      </c>
      <c r="B74" s="306" t="s">
        <v>0</v>
      </c>
      <c r="C74" s="238" t="s">
        <v>156</v>
      </c>
      <c r="D74" s="237">
        <v>13</v>
      </c>
      <c r="E74" s="672" t="s">
        <v>286</v>
      </c>
      <c r="F74" s="673"/>
      <c r="G74" s="236" t="s">
        <v>193</v>
      </c>
      <c r="H74" s="298"/>
    </row>
    <row r="75" spans="1:8" s="83" customFormat="1" ht="18.75" customHeight="1" hidden="1">
      <c r="A75" s="91" t="s">
        <v>283</v>
      </c>
      <c r="B75" s="100" t="s">
        <v>0</v>
      </c>
      <c r="C75" s="222" t="s">
        <v>156</v>
      </c>
      <c r="D75" s="222" t="s">
        <v>282</v>
      </c>
      <c r="E75" s="72" t="s">
        <v>284</v>
      </c>
      <c r="F75" s="71" t="s">
        <v>163</v>
      </c>
      <c r="G75" s="221"/>
      <c r="H75" s="200"/>
    </row>
    <row r="76" spans="1:248" s="234" customFormat="1" ht="19.5" customHeight="1" hidden="1">
      <c r="A76" s="89" t="s">
        <v>294</v>
      </c>
      <c r="B76" s="88" t="s">
        <v>0</v>
      </c>
      <c r="C76" s="120" t="s">
        <v>156</v>
      </c>
      <c r="D76" s="120" t="s">
        <v>282</v>
      </c>
      <c r="E76" s="59" t="s">
        <v>279</v>
      </c>
      <c r="F76" s="167" t="s">
        <v>163</v>
      </c>
      <c r="G76" s="220"/>
      <c r="H76" s="299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5"/>
      <c r="CL76" s="235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5"/>
      <c r="DE76" s="235"/>
      <c r="DF76" s="235"/>
      <c r="DG76" s="235"/>
      <c r="DH76" s="235"/>
      <c r="DI76" s="235"/>
      <c r="DJ76" s="235"/>
      <c r="DK76" s="235"/>
      <c r="DL76" s="235"/>
      <c r="DM76" s="235"/>
      <c r="DN76" s="235"/>
      <c r="DO76" s="235"/>
      <c r="DP76" s="235"/>
      <c r="DQ76" s="235"/>
      <c r="DR76" s="235"/>
      <c r="DS76" s="235"/>
      <c r="DT76" s="235"/>
      <c r="DU76" s="235"/>
      <c r="DV76" s="235"/>
      <c r="DW76" s="235"/>
      <c r="DX76" s="235"/>
      <c r="DY76" s="235"/>
      <c r="DZ76" s="235"/>
      <c r="EA76" s="235"/>
      <c r="EB76" s="235"/>
      <c r="EC76" s="235"/>
      <c r="ED76" s="235"/>
      <c r="EE76" s="235"/>
      <c r="EF76" s="235"/>
      <c r="EG76" s="235"/>
      <c r="EH76" s="235"/>
      <c r="EI76" s="235"/>
      <c r="EJ76" s="235"/>
      <c r="EK76" s="235"/>
      <c r="EL76" s="235"/>
      <c r="EM76" s="235"/>
      <c r="EN76" s="235"/>
      <c r="EO76" s="235"/>
      <c r="EP76" s="235"/>
      <c r="EQ76" s="235"/>
      <c r="ER76" s="235"/>
      <c r="ES76" s="235"/>
      <c r="ET76" s="235"/>
      <c r="EU76" s="235"/>
      <c r="EV76" s="235"/>
      <c r="EW76" s="235"/>
      <c r="EX76" s="235"/>
      <c r="EY76" s="235"/>
      <c r="EZ76" s="235"/>
      <c r="FA76" s="235"/>
      <c r="FB76" s="235"/>
      <c r="FC76" s="235"/>
      <c r="FD76" s="235"/>
      <c r="FE76" s="235"/>
      <c r="FF76" s="235"/>
      <c r="FG76" s="235"/>
      <c r="FH76" s="235"/>
      <c r="FI76" s="235"/>
      <c r="FJ76" s="235"/>
      <c r="FK76" s="235"/>
      <c r="FL76" s="235"/>
      <c r="FM76" s="235"/>
      <c r="FN76" s="235"/>
      <c r="FO76" s="235"/>
      <c r="FP76" s="235"/>
      <c r="FQ76" s="235"/>
      <c r="FR76" s="235"/>
      <c r="FS76" s="235"/>
      <c r="FT76" s="235"/>
      <c r="FU76" s="235"/>
      <c r="FV76" s="235"/>
      <c r="FW76" s="235"/>
      <c r="FX76" s="235"/>
      <c r="FY76" s="235"/>
      <c r="FZ76" s="235"/>
      <c r="GA76" s="235"/>
      <c r="GB76" s="235"/>
      <c r="GC76" s="235"/>
      <c r="GD76" s="235"/>
      <c r="GE76" s="235"/>
      <c r="GF76" s="235"/>
      <c r="GG76" s="235"/>
      <c r="GH76" s="235"/>
      <c r="GI76" s="235"/>
      <c r="GJ76" s="235"/>
      <c r="GK76" s="235"/>
      <c r="GL76" s="235"/>
      <c r="GM76" s="235"/>
      <c r="GN76" s="235"/>
      <c r="GO76" s="235"/>
      <c r="GP76" s="235"/>
      <c r="GQ76" s="235"/>
      <c r="GR76" s="235"/>
      <c r="GS76" s="235"/>
      <c r="GT76" s="235"/>
      <c r="GU76" s="235"/>
      <c r="GV76" s="235"/>
      <c r="GW76" s="235"/>
      <c r="GX76" s="235"/>
      <c r="GY76" s="235"/>
      <c r="GZ76" s="235"/>
      <c r="HA76" s="235"/>
      <c r="HB76" s="235"/>
      <c r="HC76" s="235"/>
      <c r="HD76" s="235"/>
      <c r="HE76" s="235"/>
      <c r="HF76" s="235"/>
      <c r="HG76" s="235"/>
      <c r="HH76" s="235"/>
      <c r="HI76" s="235"/>
      <c r="HJ76" s="235"/>
      <c r="HK76" s="235"/>
      <c r="HL76" s="235"/>
      <c r="HM76" s="235"/>
      <c r="HN76" s="235"/>
      <c r="HO76" s="235"/>
      <c r="HP76" s="235"/>
      <c r="HQ76" s="235"/>
      <c r="HR76" s="235"/>
      <c r="HS76" s="235"/>
      <c r="HT76" s="235"/>
      <c r="HU76" s="235"/>
      <c r="HV76" s="235"/>
      <c r="HW76" s="235"/>
      <c r="HX76" s="235"/>
      <c r="HY76" s="235"/>
      <c r="HZ76" s="235"/>
      <c r="IA76" s="235"/>
      <c r="IB76" s="235"/>
      <c r="IC76" s="235"/>
      <c r="ID76" s="235"/>
      <c r="IE76" s="235"/>
      <c r="IF76" s="235"/>
      <c r="IG76" s="235"/>
      <c r="IH76" s="235"/>
      <c r="II76" s="235"/>
      <c r="IJ76" s="235"/>
      <c r="IK76" s="235"/>
      <c r="IL76" s="235"/>
      <c r="IM76" s="235"/>
      <c r="IN76" s="235"/>
    </row>
    <row r="77" spans="1:248" s="234" customFormat="1" ht="56.25" customHeight="1" hidden="1">
      <c r="A77" s="109" t="s">
        <v>191</v>
      </c>
      <c r="B77" s="305" t="s">
        <v>0</v>
      </c>
      <c r="C77" s="60" t="s">
        <v>156</v>
      </c>
      <c r="D77" s="60">
        <v>13</v>
      </c>
      <c r="E77" s="230" t="s">
        <v>279</v>
      </c>
      <c r="F77" s="229" t="s">
        <v>278</v>
      </c>
      <c r="G77" s="60"/>
      <c r="H77" s="299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5"/>
      <c r="CL77" s="235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5"/>
      <c r="DE77" s="235"/>
      <c r="DF77" s="235"/>
      <c r="DG77" s="235"/>
      <c r="DH77" s="235"/>
      <c r="DI77" s="235"/>
      <c r="DJ77" s="235"/>
      <c r="DK77" s="235"/>
      <c r="DL77" s="235"/>
      <c r="DM77" s="235"/>
      <c r="DN77" s="235"/>
      <c r="DO77" s="235"/>
      <c r="DP77" s="235"/>
      <c r="DQ77" s="235"/>
      <c r="DR77" s="235"/>
      <c r="DS77" s="235"/>
      <c r="DT77" s="235"/>
      <c r="DU77" s="235"/>
      <c r="DV77" s="235"/>
      <c r="DW77" s="235"/>
      <c r="DX77" s="235"/>
      <c r="DY77" s="235"/>
      <c r="DZ77" s="235"/>
      <c r="EA77" s="235"/>
      <c r="EB77" s="235"/>
      <c r="EC77" s="235"/>
      <c r="ED77" s="235"/>
      <c r="EE77" s="235"/>
      <c r="EF77" s="235"/>
      <c r="EG77" s="235"/>
      <c r="EH77" s="235"/>
      <c r="EI77" s="235"/>
      <c r="EJ77" s="235"/>
      <c r="EK77" s="235"/>
      <c r="EL77" s="235"/>
      <c r="EM77" s="235"/>
      <c r="EN77" s="235"/>
      <c r="EO77" s="235"/>
      <c r="EP77" s="235"/>
      <c r="EQ77" s="235"/>
      <c r="ER77" s="235"/>
      <c r="ES77" s="235"/>
      <c r="ET77" s="235"/>
      <c r="EU77" s="235"/>
      <c r="EV77" s="235"/>
      <c r="EW77" s="235"/>
      <c r="EX77" s="235"/>
      <c r="EY77" s="235"/>
      <c r="EZ77" s="235"/>
      <c r="FA77" s="235"/>
      <c r="FB77" s="235"/>
      <c r="FC77" s="235"/>
      <c r="FD77" s="235"/>
      <c r="FE77" s="235"/>
      <c r="FF77" s="235"/>
      <c r="FG77" s="235"/>
      <c r="FH77" s="235"/>
      <c r="FI77" s="235"/>
      <c r="FJ77" s="235"/>
      <c r="FK77" s="235"/>
      <c r="FL77" s="235"/>
      <c r="FM77" s="235"/>
      <c r="FN77" s="235"/>
      <c r="FO77" s="235"/>
      <c r="FP77" s="235"/>
      <c r="FQ77" s="235"/>
      <c r="FR77" s="235"/>
      <c r="FS77" s="235"/>
      <c r="FT77" s="235"/>
      <c r="FU77" s="235"/>
      <c r="FV77" s="235"/>
      <c r="FW77" s="235"/>
      <c r="FX77" s="235"/>
      <c r="FY77" s="235"/>
      <c r="FZ77" s="235"/>
      <c r="GA77" s="235"/>
      <c r="GB77" s="235"/>
      <c r="GC77" s="235"/>
      <c r="GD77" s="235"/>
      <c r="GE77" s="235"/>
      <c r="GF77" s="235"/>
      <c r="GG77" s="235"/>
      <c r="GH77" s="235"/>
      <c r="GI77" s="235"/>
      <c r="GJ77" s="235"/>
      <c r="GK77" s="235"/>
      <c r="GL77" s="235"/>
      <c r="GM77" s="235"/>
      <c r="GN77" s="235"/>
      <c r="GO77" s="235"/>
      <c r="GP77" s="235"/>
      <c r="GQ77" s="235"/>
      <c r="GR77" s="235"/>
      <c r="GS77" s="235"/>
      <c r="GT77" s="235"/>
      <c r="GU77" s="235"/>
      <c r="GV77" s="235"/>
      <c r="GW77" s="235"/>
      <c r="GX77" s="235"/>
      <c r="GY77" s="235"/>
      <c r="GZ77" s="235"/>
      <c r="HA77" s="235"/>
      <c r="HB77" s="235"/>
      <c r="HC77" s="235"/>
      <c r="HD77" s="235"/>
      <c r="HE77" s="235"/>
      <c r="HF77" s="235"/>
      <c r="HG77" s="235"/>
      <c r="HH77" s="235"/>
      <c r="HI77" s="235"/>
      <c r="HJ77" s="235"/>
      <c r="HK77" s="235"/>
      <c r="HL77" s="235"/>
      <c r="HM77" s="235"/>
      <c r="HN77" s="235"/>
      <c r="HO77" s="235"/>
      <c r="HP77" s="235"/>
      <c r="HQ77" s="235"/>
      <c r="HR77" s="235"/>
      <c r="HS77" s="235"/>
      <c r="HT77" s="235"/>
      <c r="HU77" s="235"/>
      <c r="HV77" s="235"/>
      <c r="HW77" s="235"/>
      <c r="HX77" s="235"/>
      <c r="HY77" s="235"/>
      <c r="HZ77" s="235"/>
      <c r="IA77" s="235"/>
      <c r="IB77" s="235"/>
      <c r="IC77" s="235"/>
      <c r="ID77" s="235"/>
      <c r="IE77" s="235"/>
      <c r="IF77" s="235"/>
      <c r="IG77" s="235"/>
      <c r="IH77" s="235"/>
      <c r="II77" s="235"/>
      <c r="IJ77" s="235"/>
      <c r="IK77" s="235"/>
      <c r="IL77" s="235"/>
      <c r="IM77" s="235"/>
      <c r="IN77" s="235"/>
    </row>
    <row r="78" spans="1:248" s="234" customFormat="1" ht="19.5" customHeight="1" hidden="1">
      <c r="A78" s="74" t="s">
        <v>167</v>
      </c>
      <c r="B78" s="60" t="s">
        <v>0</v>
      </c>
      <c r="C78" s="60" t="s">
        <v>156</v>
      </c>
      <c r="D78" s="60">
        <v>13</v>
      </c>
      <c r="E78" s="230" t="s">
        <v>279</v>
      </c>
      <c r="F78" s="229" t="s">
        <v>278</v>
      </c>
      <c r="G78" s="60" t="s">
        <v>153</v>
      </c>
      <c r="H78" s="299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  <c r="BP78" s="235"/>
      <c r="BQ78" s="235"/>
      <c r="BR78" s="235"/>
      <c r="BS78" s="235"/>
      <c r="BT78" s="235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5"/>
      <c r="CL78" s="235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5"/>
      <c r="DE78" s="235"/>
      <c r="DF78" s="235"/>
      <c r="DG78" s="235"/>
      <c r="DH78" s="235"/>
      <c r="DI78" s="235"/>
      <c r="DJ78" s="235"/>
      <c r="DK78" s="235"/>
      <c r="DL78" s="235"/>
      <c r="DM78" s="235"/>
      <c r="DN78" s="235"/>
      <c r="DO78" s="235"/>
      <c r="DP78" s="235"/>
      <c r="DQ78" s="235"/>
      <c r="DR78" s="235"/>
      <c r="DS78" s="235"/>
      <c r="DT78" s="235"/>
      <c r="DU78" s="235"/>
      <c r="DV78" s="235"/>
      <c r="DW78" s="235"/>
      <c r="DX78" s="235"/>
      <c r="DY78" s="235"/>
      <c r="DZ78" s="235"/>
      <c r="EA78" s="235"/>
      <c r="EB78" s="235"/>
      <c r="EC78" s="235"/>
      <c r="ED78" s="235"/>
      <c r="EE78" s="235"/>
      <c r="EF78" s="235"/>
      <c r="EG78" s="235"/>
      <c r="EH78" s="235"/>
      <c r="EI78" s="235"/>
      <c r="EJ78" s="235"/>
      <c r="EK78" s="235"/>
      <c r="EL78" s="235"/>
      <c r="EM78" s="235"/>
      <c r="EN78" s="235"/>
      <c r="EO78" s="235"/>
      <c r="EP78" s="235"/>
      <c r="EQ78" s="235"/>
      <c r="ER78" s="235"/>
      <c r="ES78" s="235"/>
      <c r="ET78" s="235"/>
      <c r="EU78" s="235"/>
      <c r="EV78" s="235"/>
      <c r="EW78" s="235"/>
      <c r="EX78" s="235"/>
      <c r="EY78" s="235"/>
      <c r="EZ78" s="235"/>
      <c r="FA78" s="235"/>
      <c r="FB78" s="235"/>
      <c r="FC78" s="235"/>
      <c r="FD78" s="235"/>
      <c r="FE78" s="235"/>
      <c r="FF78" s="235"/>
      <c r="FG78" s="235"/>
      <c r="FH78" s="235"/>
      <c r="FI78" s="235"/>
      <c r="FJ78" s="235"/>
      <c r="FK78" s="235"/>
      <c r="FL78" s="235"/>
      <c r="FM78" s="235"/>
      <c r="FN78" s="235"/>
      <c r="FO78" s="235"/>
      <c r="FP78" s="235"/>
      <c r="FQ78" s="235"/>
      <c r="FR78" s="235"/>
      <c r="FS78" s="235"/>
      <c r="FT78" s="235"/>
      <c r="FU78" s="235"/>
      <c r="FV78" s="235"/>
      <c r="FW78" s="235"/>
      <c r="FX78" s="235"/>
      <c r="FY78" s="235"/>
      <c r="FZ78" s="235"/>
      <c r="GA78" s="235"/>
      <c r="GB78" s="235"/>
      <c r="GC78" s="235"/>
      <c r="GD78" s="235"/>
      <c r="GE78" s="235"/>
      <c r="GF78" s="235"/>
      <c r="GG78" s="235"/>
      <c r="GH78" s="235"/>
      <c r="GI78" s="235"/>
      <c r="GJ78" s="235"/>
      <c r="GK78" s="235"/>
      <c r="GL78" s="235"/>
      <c r="GM78" s="235"/>
      <c r="GN78" s="235"/>
      <c r="GO78" s="235"/>
      <c r="GP78" s="235"/>
      <c r="GQ78" s="235"/>
      <c r="GR78" s="235"/>
      <c r="GS78" s="235"/>
      <c r="GT78" s="235"/>
      <c r="GU78" s="235"/>
      <c r="GV78" s="235"/>
      <c r="GW78" s="235"/>
      <c r="GX78" s="235"/>
      <c r="GY78" s="235"/>
      <c r="GZ78" s="235"/>
      <c r="HA78" s="235"/>
      <c r="HB78" s="235"/>
      <c r="HC78" s="235"/>
      <c r="HD78" s="235"/>
      <c r="HE78" s="235"/>
      <c r="HF78" s="235"/>
      <c r="HG78" s="235"/>
      <c r="HH78" s="235"/>
      <c r="HI78" s="235"/>
      <c r="HJ78" s="235"/>
      <c r="HK78" s="235"/>
      <c r="HL78" s="235"/>
      <c r="HM78" s="235"/>
      <c r="HN78" s="235"/>
      <c r="HO78" s="235"/>
      <c r="HP78" s="235"/>
      <c r="HQ78" s="235"/>
      <c r="HR78" s="235"/>
      <c r="HS78" s="235"/>
      <c r="HT78" s="235"/>
      <c r="HU78" s="235"/>
      <c r="HV78" s="235"/>
      <c r="HW78" s="235"/>
      <c r="HX78" s="235"/>
      <c r="HY78" s="235"/>
      <c r="HZ78" s="235"/>
      <c r="IA78" s="235"/>
      <c r="IB78" s="235"/>
      <c r="IC78" s="235"/>
      <c r="ID78" s="235"/>
      <c r="IE78" s="235"/>
      <c r="IF78" s="235"/>
      <c r="IG78" s="235"/>
      <c r="IH78" s="235"/>
      <c r="II78" s="235"/>
      <c r="IJ78" s="235"/>
      <c r="IK78" s="235"/>
      <c r="IL78" s="235"/>
      <c r="IM78" s="235"/>
      <c r="IN78" s="235"/>
    </row>
    <row r="79" spans="1:248" s="234" customFormat="1" ht="19.5" customHeight="1" hidden="1">
      <c r="A79" s="89" t="s">
        <v>194</v>
      </c>
      <c r="B79" s="60" t="s">
        <v>0</v>
      </c>
      <c r="C79" s="60" t="s">
        <v>156</v>
      </c>
      <c r="D79" s="231" t="s">
        <v>282</v>
      </c>
      <c r="E79" s="230" t="s">
        <v>291</v>
      </c>
      <c r="F79" s="229" t="s">
        <v>163</v>
      </c>
      <c r="G79" s="228"/>
      <c r="H79" s="299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5"/>
      <c r="BF79" s="235"/>
      <c r="BG79" s="235"/>
      <c r="BH79" s="235"/>
      <c r="BI79" s="235"/>
      <c r="BJ79" s="235"/>
      <c r="BK79" s="235"/>
      <c r="BL79" s="235"/>
      <c r="BM79" s="235"/>
      <c r="BN79" s="235"/>
      <c r="BO79" s="235"/>
      <c r="BP79" s="235"/>
      <c r="BQ79" s="235"/>
      <c r="BR79" s="235"/>
      <c r="BS79" s="235"/>
      <c r="BT79" s="235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5"/>
      <c r="CL79" s="235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5"/>
      <c r="DE79" s="235"/>
      <c r="DF79" s="235"/>
      <c r="DG79" s="235"/>
      <c r="DH79" s="235"/>
      <c r="DI79" s="235"/>
      <c r="DJ79" s="235"/>
      <c r="DK79" s="235"/>
      <c r="DL79" s="235"/>
      <c r="DM79" s="235"/>
      <c r="DN79" s="235"/>
      <c r="DO79" s="235"/>
      <c r="DP79" s="235"/>
      <c r="DQ79" s="235"/>
      <c r="DR79" s="235"/>
      <c r="DS79" s="235"/>
      <c r="DT79" s="235"/>
      <c r="DU79" s="235"/>
      <c r="DV79" s="235"/>
      <c r="DW79" s="235"/>
      <c r="DX79" s="235"/>
      <c r="DY79" s="235"/>
      <c r="DZ79" s="235"/>
      <c r="EA79" s="235"/>
      <c r="EB79" s="235"/>
      <c r="EC79" s="235"/>
      <c r="ED79" s="235"/>
      <c r="EE79" s="235"/>
      <c r="EF79" s="235"/>
      <c r="EG79" s="235"/>
      <c r="EH79" s="235"/>
      <c r="EI79" s="235"/>
      <c r="EJ79" s="235"/>
      <c r="EK79" s="235"/>
      <c r="EL79" s="235"/>
      <c r="EM79" s="235"/>
      <c r="EN79" s="235"/>
      <c r="EO79" s="235"/>
      <c r="EP79" s="235"/>
      <c r="EQ79" s="235"/>
      <c r="ER79" s="235"/>
      <c r="ES79" s="235"/>
      <c r="ET79" s="235"/>
      <c r="EU79" s="235"/>
      <c r="EV79" s="235"/>
      <c r="EW79" s="235"/>
      <c r="EX79" s="235"/>
      <c r="EY79" s="235"/>
      <c r="EZ79" s="235"/>
      <c r="FA79" s="235"/>
      <c r="FB79" s="235"/>
      <c r="FC79" s="235"/>
      <c r="FD79" s="235"/>
      <c r="FE79" s="235"/>
      <c r="FF79" s="235"/>
      <c r="FG79" s="235"/>
      <c r="FH79" s="235"/>
      <c r="FI79" s="235"/>
      <c r="FJ79" s="235"/>
      <c r="FK79" s="235"/>
      <c r="FL79" s="235"/>
      <c r="FM79" s="235"/>
      <c r="FN79" s="235"/>
      <c r="FO79" s="235"/>
      <c r="FP79" s="235"/>
      <c r="FQ79" s="235"/>
      <c r="FR79" s="235"/>
      <c r="FS79" s="235"/>
      <c r="FT79" s="235"/>
      <c r="FU79" s="235"/>
      <c r="FV79" s="235"/>
      <c r="FW79" s="235"/>
      <c r="FX79" s="235"/>
      <c r="FY79" s="235"/>
      <c r="FZ79" s="235"/>
      <c r="GA79" s="235"/>
      <c r="GB79" s="235"/>
      <c r="GC79" s="235"/>
      <c r="GD79" s="235"/>
      <c r="GE79" s="235"/>
      <c r="GF79" s="235"/>
      <c r="GG79" s="235"/>
      <c r="GH79" s="235"/>
      <c r="GI79" s="235"/>
      <c r="GJ79" s="235"/>
      <c r="GK79" s="235"/>
      <c r="GL79" s="235"/>
      <c r="GM79" s="235"/>
      <c r="GN79" s="235"/>
      <c r="GO79" s="235"/>
      <c r="GP79" s="235"/>
      <c r="GQ79" s="235"/>
      <c r="GR79" s="235"/>
      <c r="GS79" s="235"/>
      <c r="GT79" s="235"/>
      <c r="GU79" s="235"/>
      <c r="GV79" s="235"/>
      <c r="GW79" s="235"/>
      <c r="GX79" s="235"/>
      <c r="GY79" s="235"/>
      <c r="GZ79" s="235"/>
      <c r="HA79" s="235"/>
      <c r="HB79" s="235"/>
      <c r="HC79" s="235"/>
      <c r="HD79" s="235"/>
      <c r="HE79" s="235"/>
      <c r="HF79" s="235"/>
      <c r="HG79" s="235"/>
      <c r="HH79" s="235"/>
      <c r="HI79" s="235"/>
      <c r="HJ79" s="235"/>
      <c r="HK79" s="235"/>
      <c r="HL79" s="235"/>
      <c r="HM79" s="235"/>
      <c r="HN79" s="235"/>
      <c r="HO79" s="235"/>
      <c r="HP79" s="235"/>
      <c r="HQ79" s="235"/>
      <c r="HR79" s="235"/>
      <c r="HS79" s="235"/>
      <c r="HT79" s="235"/>
      <c r="HU79" s="235"/>
      <c r="HV79" s="235"/>
      <c r="HW79" s="235"/>
      <c r="HX79" s="235"/>
      <c r="HY79" s="235"/>
      <c r="HZ79" s="235"/>
      <c r="IA79" s="235"/>
      <c r="IB79" s="235"/>
      <c r="IC79" s="235"/>
      <c r="ID79" s="235"/>
      <c r="IE79" s="235"/>
      <c r="IF79" s="235"/>
      <c r="IG79" s="235"/>
      <c r="IH79" s="235"/>
      <c r="II79" s="235"/>
      <c r="IJ79" s="235"/>
      <c r="IK79" s="235"/>
      <c r="IL79" s="235"/>
      <c r="IM79" s="235"/>
      <c r="IN79" s="235"/>
    </row>
    <row r="80" spans="1:8" s="83" customFormat="1" ht="18.75" customHeight="1" hidden="1">
      <c r="A80" s="162" t="s">
        <v>293</v>
      </c>
      <c r="B80" s="60" t="s">
        <v>0</v>
      </c>
      <c r="C80" s="60" t="s">
        <v>156</v>
      </c>
      <c r="D80" s="231" t="s">
        <v>282</v>
      </c>
      <c r="E80" s="230" t="s">
        <v>291</v>
      </c>
      <c r="F80" s="229" t="s">
        <v>290</v>
      </c>
      <c r="G80" s="228"/>
      <c r="H80" s="456"/>
    </row>
    <row r="81" spans="1:8" s="83" customFormat="1" ht="18.75" customHeight="1" hidden="1">
      <c r="A81" s="162" t="s">
        <v>292</v>
      </c>
      <c r="B81" s="60" t="s">
        <v>0</v>
      </c>
      <c r="C81" s="60" t="s">
        <v>156</v>
      </c>
      <c r="D81" s="231" t="s">
        <v>282</v>
      </c>
      <c r="E81" s="230" t="s">
        <v>291</v>
      </c>
      <c r="F81" s="229" t="s">
        <v>290</v>
      </c>
      <c r="G81" s="228" t="s">
        <v>159</v>
      </c>
      <c r="H81" s="457"/>
    </row>
    <row r="82" spans="1:8" s="186" customFormat="1" ht="18.75" customHeight="1" hidden="1">
      <c r="A82" s="232" t="s">
        <v>285</v>
      </c>
      <c r="B82" s="304" t="s">
        <v>0</v>
      </c>
      <c r="C82" s="60" t="s">
        <v>156</v>
      </c>
      <c r="D82" s="231" t="s">
        <v>282</v>
      </c>
      <c r="E82" s="230" t="s">
        <v>291</v>
      </c>
      <c r="F82" s="229" t="s">
        <v>290</v>
      </c>
      <c r="G82" s="228" t="s">
        <v>153</v>
      </c>
      <c r="H82" s="298"/>
    </row>
    <row r="83" spans="1:8" s="83" customFormat="1" ht="18.75" hidden="1">
      <c r="A83" s="91" t="s">
        <v>283</v>
      </c>
      <c r="B83" s="88" t="s">
        <v>0</v>
      </c>
      <c r="C83" s="120" t="s">
        <v>214</v>
      </c>
      <c r="D83" s="120" t="s">
        <v>184</v>
      </c>
      <c r="E83" s="59" t="s">
        <v>288</v>
      </c>
      <c r="F83" s="167" t="s">
        <v>177</v>
      </c>
      <c r="G83" s="120"/>
      <c r="H83" s="200"/>
    </row>
    <row r="84" spans="1:8" s="83" customFormat="1" ht="37.5" hidden="1">
      <c r="A84" s="91" t="s">
        <v>289</v>
      </c>
      <c r="B84" s="88" t="s">
        <v>0</v>
      </c>
      <c r="C84" s="227" t="s">
        <v>214</v>
      </c>
      <c r="D84" s="227" t="s">
        <v>184</v>
      </c>
      <c r="E84" s="59" t="s">
        <v>288</v>
      </c>
      <c r="F84" s="167" t="s">
        <v>287</v>
      </c>
      <c r="G84" s="227"/>
      <c r="H84" s="458"/>
    </row>
    <row r="85" spans="1:8" s="83" customFormat="1" ht="39.75" customHeight="1" hidden="1">
      <c r="A85" s="109" t="s">
        <v>191</v>
      </c>
      <c r="B85" s="57" t="s">
        <v>0</v>
      </c>
      <c r="C85" s="57" t="s">
        <v>214</v>
      </c>
      <c r="D85" s="57" t="s">
        <v>184</v>
      </c>
      <c r="E85" s="59" t="s">
        <v>288</v>
      </c>
      <c r="F85" s="167" t="s">
        <v>287</v>
      </c>
      <c r="G85" s="57" t="s">
        <v>159</v>
      </c>
      <c r="H85" s="299"/>
    </row>
    <row r="86" spans="1:8" s="83" customFormat="1" ht="23.25" customHeight="1" hidden="1">
      <c r="A86" s="89" t="s">
        <v>167</v>
      </c>
      <c r="B86" s="57" t="s">
        <v>0</v>
      </c>
      <c r="C86" s="57" t="s">
        <v>214</v>
      </c>
      <c r="D86" s="57" t="s">
        <v>184</v>
      </c>
      <c r="E86" s="59" t="s">
        <v>288</v>
      </c>
      <c r="F86" s="167" t="s">
        <v>287</v>
      </c>
      <c r="G86" s="57" t="s">
        <v>153</v>
      </c>
      <c r="H86" s="299"/>
    </row>
    <row r="87" spans="1:8" s="83" customFormat="1" ht="23.25" customHeight="1">
      <c r="A87" s="89" t="s">
        <v>175</v>
      </c>
      <c r="B87" s="57" t="s">
        <v>0</v>
      </c>
      <c r="C87" s="242" t="s">
        <v>156</v>
      </c>
      <c r="D87" s="241">
        <v>13</v>
      </c>
      <c r="E87" s="240" t="s">
        <v>296</v>
      </c>
      <c r="F87" s="67" t="s">
        <v>295</v>
      </c>
      <c r="G87" s="239" t="s">
        <v>172</v>
      </c>
      <c r="H87" s="299">
        <v>22</v>
      </c>
    </row>
    <row r="88" spans="1:8" s="83" customFormat="1" ht="23.25" customHeight="1">
      <c r="A88" s="89" t="s">
        <v>194</v>
      </c>
      <c r="B88" s="57" t="s">
        <v>0</v>
      </c>
      <c r="C88" s="225" t="s">
        <v>156</v>
      </c>
      <c r="D88" s="224">
        <v>13</v>
      </c>
      <c r="E88" s="667" t="s">
        <v>286</v>
      </c>
      <c r="F88" s="668"/>
      <c r="G88" s="84" t="s">
        <v>193</v>
      </c>
      <c r="H88" s="299">
        <v>1052.247</v>
      </c>
    </row>
    <row r="89" spans="1:8" s="83" customFormat="1" ht="23.25" customHeight="1">
      <c r="A89" s="114" t="s">
        <v>285</v>
      </c>
      <c r="B89" s="100" t="s">
        <v>0</v>
      </c>
      <c r="C89" s="222" t="s">
        <v>156</v>
      </c>
      <c r="D89" s="222" t="s">
        <v>282</v>
      </c>
      <c r="E89" s="72" t="s">
        <v>284</v>
      </c>
      <c r="F89" s="71" t="s">
        <v>163</v>
      </c>
      <c r="G89" s="217"/>
      <c r="H89" s="455">
        <f>+H90</f>
        <v>3015.2650000000003</v>
      </c>
    </row>
    <row r="90" spans="1:8" s="83" customFormat="1" ht="23.25" customHeight="1">
      <c r="A90" s="109" t="s">
        <v>283</v>
      </c>
      <c r="B90" s="88" t="s">
        <v>0</v>
      </c>
      <c r="C90" s="120" t="s">
        <v>156</v>
      </c>
      <c r="D90" s="120" t="s">
        <v>282</v>
      </c>
      <c r="E90" s="59" t="s">
        <v>279</v>
      </c>
      <c r="F90" s="167" t="s">
        <v>163</v>
      </c>
      <c r="G90" s="120"/>
      <c r="H90" s="459">
        <f>+H91+H95</f>
        <v>3015.2650000000003</v>
      </c>
    </row>
    <row r="91" spans="1:8" s="83" customFormat="1" ht="27.75" customHeight="1">
      <c r="A91" s="109" t="s">
        <v>294</v>
      </c>
      <c r="B91" s="88" t="s">
        <v>0</v>
      </c>
      <c r="C91" s="57" t="s">
        <v>156</v>
      </c>
      <c r="D91" s="57">
        <v>13</v>
      </c>
      <c r="E91" s="192" t="s">
        <v>279</v>
      </c>
      <c r="F91" s="135" t="s">
        <v>281</v>
      </c>
      <c r="G91" s="120"/>
      <c r="H91" s="459">
        <f>+H92+H93+H94</f>
        <v>2974.9230000000002</v>
      </c>
    </row>
    <row r="92" spans="1:8" s="83" customFormat="1" ht="58.5" customHeight="1">
      <c r="A92" s="109" t="s">
        <v>191</v>
      </c>
      <c r="B92" s="88" t="s">
        <v>0</v>
      </c>
      <c r="C92" s="57" t="s">
        <v>156</v>
      </c>
      <c r="D92" s="57">
        <v>13</v>
      </c>
      <c r="E92" s="192" t="s">
        <v>279</v>
      </c>
      <c r="F92" s="135" t="s">
        <v>281</v>
      </c>
      <c r="G92" s="57" t="s">
        <v>159</v>
      </c>
      <c r="H92" s="299">
        <v>1676.573</v>
      </c>
    </row>
    <row r="93" spans="1:8" s="83" customFormat="1" ht="23.25" customHeight="1">
      <c r="A93" s="74" t="s">
        <v>167</v>
      </c>
      <c r="B93" s="88" t="s">
        <v>0</v>
      </c>
      <c r="C93" s="57" t="s">
        <v>156</v>
      </c>
      <c r="D93" s="57">
        <v>13</v>
      </c>
      <c r="E93" s="192" t="s">
        <v>279</v>
      </c>
      <c r="F93" s="135" t="s">
        <v>281</v>
      </c>
      <c r="G93" s="57" t="s">
        <v>153</v>
      </c>
      <c r="H93" s="299">
        <v>1296.325</v>
      </c>
    </row>
    <row r="94" spans="1:8" s="83" customFormat="1" ht="23.25" customHeight="1">
      <c r="A94" s="74" t="s">
        <v>194</v>
      </c>
      <c r="B94" s="57" t="s">
        <v>0</v>
      </c>
      <c r="C94" s="57" t="s">
        <v>156</v>
      </c>
      <c r="D94" s="57">
        <v>13</v>
      </c>
      <c r="E94" s="192" t="s">
        <v>279</v>
      </c>
      <c r="F94" s="135" t="s">
        <v>281</v>
      </c>
      <c r="G94" s="57" t="s">
        <v>193</v>
      </c>
      <c r="H94" s="299">
        <v>2.025</v>
      </c>
    </row>
    <row r="95" spans="1:8" s="83" customFormat="1" ht="23.25" customHeight="1">
      <c r="A95" s="137" t="s">
        <v>280</v>
      </c>
      <c r="B95" s="100" t="s">
        <v>0</v>
      </c>
      <c r="C95" s="73" t="s">
        <v>156</v>
      </c>
      <c r="D95" s="73">
        <v>13</v>
      </c>
      <c r="E95" s="215" t="s">
        <v>279</v>
      </c>
      <c r="F95" s="214" t="s">
        <v>278</v>
      </c>
      <c r="G95" s="73"/>
      <c r="H95" s="460">
        <f>H96</f>
        <v>40.342</v>
      </c>
    </row>
    <row r="96" spans="1:8" s="83" customFormat="1" ht="23.25" customHeight="1">
      <c r="A96" s="89" t="s">
        <v>167</v>
      </c>
      <c r="B96" s="57" t="s">
        <v>0</v>
      </c>
      <c r="C96" s="57" t="s">
        <v>156</v>
      </c>
      <c r="D96" s="57">
        <v>13</v>
      </c>
      <c r="E96" s="192" t="s">
        <v>279</v>
      </c>
      <c r="F96" s="135" t="s">
        <v>278</v>
      </c>
      <c r="G96" s="57" t="s">
        <v>153</v>
      </c>
      <c r="H96" s="299">
        <v>40.342</v>
      </c>
    </row>
    <row r="97" spans="1:8" s="83" customFormat="1" ht="23.25" customHeight="1">
      <c r="A97" s="568" t="s">
        <v>336</v>
      </c>
      <c r="B97" s="73" t="s">
        <v>0</v>
      </c>
      <c r="C97" s="318" t="s">
        <v>156</v>
      </c>
      <c r="D97" s="435" t="s">
        <v>282</v>
      </c>
      <c r="E97" s="560" t="s">
        <v>291</v>
      </c>
      <c r="F97" s="561" t="s">
        <v>163</v>
      </c>
      <c r="G97" s="73"/>
      <c r="H97" s="92" t="s">
        <v>578</v>
      </c>
    </row>
    <row r="98" spans="1:8" s="83" customFormat="1" ht="36.75" customHeight="1">
      <c r="A98" s="478" t="s">
        <v>520</v>
      </c>
      <c r="B98" s="57" t="s">
        <v>0</v>
      </c>
      <c r="C98" s="570" t="s">
        <v>156</v>
      </c>
      <c r="D98" s="571" t="s">
        <v>282</v>
      </c>
      <c r="E98" s="569" t="s">
        <v>291</v>
      </c>
      <c r="F98" s="470" t="s">
        <v>519</v>
      </c>
      <c r="G98" s="570"/>
      <c r="H98" s="56" t="s">
        <v>578</v>
      </c>
    </row>
    <row r="99" spans="1:8" s="83" customFormat="1" ht="23.25" customHeight="1">
      <c r="A99" s="501" t="s">
        <v>322</v>
      </c>
      <c r="B99" s="57" t="s">
        <v>0</v>
      </c>
      <c r="C99" s="570" t="s">
        <v>156</v>
      </c>
      <c r="D99" s="571" t="s">
        <v>282</v>
      </c>
      <c r="E99" s="569" t="s">
        <v>291</v>
      </c>
      <c r="F99" s="470" t="s">
        <v>519</v>
      </c>
      <c r="G99" s="570" t="s">
        <v>318</v>
      </c>
      <c r="H99" s="56" t="s">
        <v>578</v>
      </c>
    </row>
    <row r="100" spans="1:8" s="216" customFormat="1" ht="36.75" customHeight="1">
      <c r="A100" s="158" t="s">
        <v>277</v>
      </c>
      <c r="B100" s="294" t="s">
        <v>0</v>
      </c>
      <c r="C100" s="211" t="s">
        <v>184</v>
      </c>
      <c r="D100" s="211"/>
      <c r="E100" s="213"/>
      <c r="F100" s="212"/>
      <c r="G100" s="211"/>
      <c r="H100" s="461">
        <f>H101+H110+H106</f>
        <v>158.742</v>
      </c>
    </row>
    <row r="101" spans="1:8" s="216" customFormat="1" ht="82.5" customHeight="1">
      <c r="A101" s="116" t="s">
        <v>459</v>
      </c>
      <c r="B101" s="100" t="s">
        <v>0</v>
      </c>
      <c r="C101" s="57" t="s">
        <v>184</v>
      </c>
      <c r="D101" s="57" t="s">
        <v>246</v>
      </c>
      <c r="E101" s="59" t="s">
        <v>275</v>
      </c>
      <c r="F101" s="167" t="s">
        <v>163</v>
      </c>
      <c r="G101" s="211"/>
      <c r="H101" s="298">
        <f>H104</f>
        <v>119.021</v>
      </c>
    </row>
    <row r="102" spans="1:8" s="216" customFormat="1" ht="57.75" customHeight="1">
      <c r="A102" s="201" t="s">
        <v>273</v>
      </c>
      <c r="B102" s="190" t="s">
        <v>0</v>
      </c>
      <c r="C102" s="506" t="s">
        <v>184</v>
      </c>
      <c r="D102" s="73" t="s">
        <v>246</v>
      </c>
      <c r="E102" s="574" t="s">
        <v>489</v>
      </c>
      <c r="F102" s="575" t="s">
        <v>163</v>
      </c>
      <c r="G102" s="73"/>
      <c r="H102" s="298">
        <f>H103</f>
        <v>119.021</v>
      </c>
    </row>
    <row r="103" spans="1:8" s="216" customFormat="1" ht="39.75" customHeight="1">
      <c r="A103" s="163" t="s">
        <v>272</v>
      </c>
      <c r="B103" s="161" t="s">
        <v>0</v>
      </c>
      <c r="C103" s="209" t="s">
        <v>184</v>
      </c>
      <c r="D103" s="57" t="s">
        <v>246</v>
      </c>
      <c r="E103" s="669" t="s">
        <v>490</v>
      </c>
      <c r="F103" s="670"/>
      <c r="G103" s="57"/>
      <c r="H103" s="200">
        <f>H104</f>
        <v>119.021</v>
      </c>
    </row>
    <row r="104" spans="1:8" s="216" customFormat="1" ht="29.25" customHeight="1">
      <c r="A104" s="89" t="s">
        <v>167</v>
      </c>
      <c r="B104" s="161" t="s">
        <v>0</v>
      </c>
      <c r="C104" s="209" t="s">
        <v>184</v>
      </c>
      <c r="D104" s="57" t="s">
        <v>246</v>
      </c>
      <c r="E104" s="660" t="s">
        <v>490</v>
      </c>
      <c r="F104" s="661"/>
      <c r="G104" s="57" t="s">
        <v>153</v>
      </c>
      <c r="H104" s="200">
        <v>119.021</v>
      </c>
    </row>
    <row r="105" spans="1:8" s="216" customFormat="1" ht="18.75">
      <c r="A105" s="210" t="s">
        <v>276</v>
      </c>
      <c r="B105" s="88" t="s">
        <v>0</v>
      </c>
      <c r="C105" s="73" t="s">
        <v>184</v>
      </c>
      <c r="D105" s="73" t="s">
        <v>185</v>
      </c>
      <c r="E105" s="72" t="s">
        <v>275</v>
      </c>
      <c r="F105" s="71" t="s">
        <v>163</v>
      </c>
      <c r="G105" s="73"/>
      <c r="H105" s="298">
        <f>H106</f>
        <v>39.721</v>
      </c>
    </row>
    <row r="106" spans="1:8" s="218" customFormat="1" ht="84" customHeight="1">
      <c r="A106" s="116" t="s">
        <v>459</v>
      </c>
      <c r="B106" s="100" t="s">
        <v>0</v>
      </c>
      <c r="C106" s="57" t="s">
        <v>184</v>
      </c>
      <c r="D106" s="57" t="s">
        <v>185</v>
      </c>
      <c r="E106" s="59" t="s">
        <v>275</v>
      </c>
      <c r="F106" s="167" t="s">
        <v>163</v>
      </c>
      <c r="G106" s="57"/>
      <c r="H106" s="460">
        <f>H107</f>
        <v>39.721</v>
      </c>
    </row>
    <row r="107" spans="1:8" s="216" customFormat="1" ht="26.25" customHeight="1">
      <c r="A107" s="584" t="s">
        <v>372</v>
      </c>
      <c r="B107" s="100" t="s">
        <v>0</v>
      </c>
      <c r="C107" s="57" t="s">
        <v>184</v>
      </c>
      <c r="D107" s="57" t="s">
        <v>185</v>
      </c>
      <c r="E107" s="59" t="s">
        <v>491</v>
      </c>
      <c r="F107" s="167" t="s">
        <v>163</v>
      </c>
      <c r="G107" s="73"/>
      <c r="H107" s="460">
        <f>+H109</f>
        <v>39.721</v>
      </c>
    </row>
    <row r="108" spans="1:8" s="83" customFormat="1" ht="37.5">
      <c r="A108" s="586" t="s">
        <v>455</v>
      </c>
      <c r="B108" s="145" t="s">
        <v>0</v>
      </c>
      <c r="C108" s="209" t="s">
        <v>184</v>
      </c>
      <c r="D108" s="209" t="s">
        <v>185</v>
      </c>
      <c r="E108" s="59" t="s">
        <v>491</v>
      </c>
      <c r="F108" s="167" t="s">
        <v>274</v>
      </c>
      <c r="G108" s="57"/>
      <c r="H108" s="200">
        <f>H109</f>
        <v>39.721</v>
      </c>
    </row>
    <row r="109" spans="1:8" s="83" customFormat="1" ht="18.75">
      <c r="A109" s="585" t="s">
        <v>167</v>
      </c>
      <c r="B109" s="57" t="s">
        <v>0</v>
      </c>
      <c r="C109" s="209" t="s">
        <v>184</v>
      </c>
      <c r="D109" s="209" t="s">
        <v>185</v>
      </c>
      <c r="E109" s="59" t="s">
        <v>491</v>
      </c>
      <c r="F109" s="167" t="s">
        <v>274</v>
      </c>
      <c r="G109" s="57" t="s">
        <v>153</v>
      </c>
      <c r="H109" s="299">
        <v>39.721</v>
      </c>
    </row>
    <row r="110" spans="1:8" s="186" customFormat="1" ht="39" customHeight="1">
      <c r="A110" s="66" t="s">
        <v>271</v>
      </c>
      <c r="B110" s="73" t="s">
        <v>0</v>
      </c>
      <c r="C110" s="70" t="s">
        <v>184</v>
      </c>
      <c r="D110" s="70">
        <v>14</v>
      </c>
      <c r="E110" s="207"/>
      <c r="F110" s="206"/>
      <c r="G110" s="102"/>
      <c r="H110" s="298">
        <f>+H111</f>
        <v>0</v>
      </c>
    </row>
    <row r="111" spans="1:8" s="186" customFormat="1" ht="59.25" customHeight="1">
      <c r="A111" s="62" t="s">
        <v>460</v>
      </c>
      <c r="B111" s="100" t="s">
        <v>0</v>
      </c>
      <c r="C111" s="70" t="s">
        <v>184</v>
      </c>
      <c r="D111" s="70">
        <v>14</v>
      </c>
      <c r="E111" s="72" t="s">
        <v>270</v>
      </c>
      <c r="F111" s="71" t="s">
        <v>163</v>
      </c>
      <c r="G111" s="102"/>
      <c r="H111" s="298">
        <f>H114</f>
        <v>0</v>
      </c>
    </row>
    <row r="112" spans="1:8" s="83" customFormat="1" ht="42.75" customHeight="1">
      <c r="A112" s="205" t="s">
        <v>269</v>
      </c>
      <c r="B112" s="88" t="s">
        <v>0</v>
      </c>
      <c r="C112" s="120" t="s">
        <v>184</v>
      </c>
      <c r="D112" s="120" t="s">
        <v>268</v>
      </c>
      <c r="E112" s="59" t="s">
        <v>504</v>
      </c>
      <c r="F112" s="167" t="s">
        <v>163</v>
      </c>
      <c r="G112" s="159"/>
      <c r="H112" s="200">
        <f>H113</f>
        <v>0</v>
      </c>
    </row>
    <row r="113" spans="1:8" s="83" customFormat="1" ht="39" customHeight="1">
      <c r="A113" s="109" t="s">
        <v>267</v>
      </c>
      <c r="B113" s="88" t="s">
        <v>0</v>
      </c>
      <c r="C113" s="57" t="s">
        <v>184</v>
      </c>
      <c r="D113" s="57">
        <v>14</v>
      </c>
      <c r="E113" s="59" t="s">
        <v>504</v>
      </c>
      <c r="F113" s="167" t="s">
        <v>266</v>
      </c>
      <c r="G113" s="57"/>
      <c r="H113" s="200">
        <f>H114</f>
        <v>0</v>
      </c>
    </row>
    <row r="114" spans="1:8" s="83" customFormat="1" ht="18.75">
      <c r="A114" s="89" t="s">
        <v>167</v>
      </c>
      <c r="B114" s="57" t="s">
        <v>0</v>
      </c>
      <c r="C114" s="57" t="s">
        <v>184</v>
      </c>
      <c r="D114" s="57">
        <v>14</v>
      </c>
      <c r="E114" s="68" t="s">
        <v>504</v>
      </c>
      <c r="F114" s="67" t="s">
        <v>266</v>
      </c>
      <c r="G114" s="57" t="s">
        <v>153</v>
      </c>
      <c r="H114" s="299">
        <v>0</v>
      </c>
    </row>
    <row r="115" spans="1:8" s="83" customFormat="1" ht="18.75">
      <c r="A115" s="66" t="s">
        <v>265</v>
      </c>
      <c r="B115" s="294" t="s">
        <v>0</v>
      </c>
      <c r="C115" s="70" t="s">
        <v>226</v>
      </c>
      <c r="D115" s="76"/>
      <c r="E115" s="76"/>
      <c r="F115" s="75"/>
      <c r="G115" s="155"/>
      <c r="H115" s="298">
        <f>H116+H128</f>
        <v>3916.6580000000004</v>
      </c>
    </row>
    <row r="116" spans="1:8" s="83" customFormat="1" ht="18.75">
      <c r="A116" s="201" t="s">
        <v>264</v>
      </c>
      <c r="B116" s="301" t="s">
        <v>0</v>
      </c>
      <c r="C116" s="70" t="s">
        <v>226</v>
      </c>
      <c r="D116" s="156" t="s">
        <v>246</v>
      </c>
      <c r="E116" s="156"/>
      <c r="F116" s="155"/>
      <c r="G116" s="155"/>
      <c r="H116" s="298">
        <f>H117</f>
        <v>3509.36</v>
      </c>
    </row>
    <row r="117" spans="1:8" s="83" customFormat="1" ht="80.25" customHeight="1">
      <c r="A117" s="62" t="s">
        <v>495</v>
      </c>
      <c r="B117" s="301" t="s">
        <v>0</v>
      </c>
      <c r="C117" s="70" t="s">
        <v>226</v>
      </c>
      <c r="D117" s="156" t="s">
        <v>246</v>
      </c>
      <c r="E117" s="156" t="s">
        <v>420</v>
      </c>
      <c r="F117" s="155" t="s">
        <v>163</v>
      </c>
      <c r="G117" s="155"/>
      <c r="H117" s="298">
        <f>H124+H127+H121</f>
        <v>3509.36</v>
      </c>
    </row>
    <row r="118" spans="1:8" s="83" customFormat="1" ht="39" customHeight="1">
      <c r="A118" s="302" t="s">
        <v>263</v>
      </c>
      <c r="B118" s="300" t="s">
        <v>0</v>
      </c>
      <c r="C118" s="120" t="s">
        <v>226</v>
      </c>
      <c r="D118" s="208" t="s">
        <v>246</v>
      </c>
      <c r="E118" s="208" t="s">
        <v>540</v>
      </c>
      <c r="F118" s="166" t="s">
        <v>163</v>
      </c>
      <c r="G118" s="166"/>
      <c r="H118" s="200">
        <f>H119</f>
        <v>0</v>
      </c>
    </row>
    <row r="119" spans="1:8" s="83" customFormat="1" ht="39.75" customHeight="1">
      <c r="A119" s="170" t="s">
        <v>262</v>
      </c>
      <c r="B119" s="300" t="s">
        <v>0</v>
      </c>
      <c r="C119" s="120" t="s">
        <v>226</v>
      </c>
      <c r="D119" s="208" t="s">
        <v>246</v>
      </c>
      <c r="E119" s="208" t="s">
        <v>540</v>
      </c>
      <c r="F119" s="166" t="s">
        <v>258</v>
      </c>
      <c r="G119" s="166"/>
      <c r="H119" s="200">
        <f>H121</f>
        <v>0</v>
      </c>
    </row>
    <row r="120" spans="1:8" s="83" customFormat="1" ht="23.25" customHeight="1">
      <c r="A120" s="89" t="s">
        <v>261</v>
      </c>
      <c r="B120" s="300" t="s">
        <v>0</v>
      </c>
      <c r="C120" s="120" t="s">
        <v>226</v>
      </c>
      <c r="D120" s="208" t="s">
        <v>246</v>
      </c>
      <c r="E120" s="208" t="s">
        <v>540</v>
      </c>
      <c r="F120" s="166" t="s">
        <v>258</v>
      </c>
      <c r="G120" s="166" t="s">
        <v>218</v>
      </c>
      <c r="H120" s="200">
        <v>0</v>
      </c>
    </row>
    <row r="121" spans="1:8" s="83" customFormat="1" ht="41.25" customHeight="1">
      <c r="A121" s="203" t="s">
        <v>260</v>
      </c>
      <c r="B121" s="300" t="s">
        <v>0</v>
      </c>
      <c r="C121" s="120" t="s">
        <v>226</v>
      </c>
      <c r="D121" s="208" t="s">
        <v>246</v>
      </c>
      <c r="E121" s="208" t="s">
        <v>540</v>
      </c>
      <c r="F121" s="166" t="s">
        <v>258</v>
      </c>
      <c r="G121" s="166" t="s">
        <v>218</v>
      </c>
      <c r="H121" s="200">
        <v>0</v>
      </c>
    </row>
    <row r="122" spans="1:8" s="83" customFormat="1" ht="43.5" customHeight="1">
      <c r="A122" s="302" t="s">
        <v>256</v>
      </c>
      <c r="B122" s="300" t="s">
        <v>0</v>
      </c>
      <c r="C122" s="120" t="s">
        <v>226</v>
      </c>
      <c r="D122" s="208" t="s">
        <v>246</v>
      </c>
      <c r="E122" s="208" t="s">
        <v>421</v>
      </c>
      <c r="F122" s="166" t="s">
        <v>163</v>
      </c>
      <c r="G122" s="166"/>
      <c r="H122" s="197">
        <f>H123</f>
        <v>3033.228</v>
      </c>
    </row>
    <row r="123" spans="1:8" s="83" customFormat="1" ht="37.5">
      <c r="A123" s="163" t="s">
        <v>255</v>
      </c>
      <c r="B123" s="300" t="s">
        <v>0</v>
      </c>
      <c r="C123" s="120" t="s">
        <v>226</v>
      </c>
      <c r="D123" s="208" t="s">
        <v>246</v>
      </c>
      <c r="E123" s="208" t="s">
        <v>421</v>
      </c>
      <c r="F123" s="166" t="s">
        <v>253</v>
      </c>
      <c r="G123" s="166"/>
      <c r="H123" s="200">
        <f>H124</f>
        <v>3033.228</v>
      </c>
    </row>
    <row r="124" spans="1:8" s="83" customFormat="1" ht="27" customHeight="1">
      <c r="A124" s="89" t="s">
        <v>167</v>
      </c>
      <c r="B124" s="300" t="s">
        <v>0</v>
      </c>
      <c r="C124" s="120" t="s">
        <v>226</v>
      </c>
      <c r="D124" s="208" t="s">
        <v>246</v>
      </c>
      <c r="E124" s="208" t="s">
        <v>421</v>
      </c>
      <c r="F124" s="166" t="s">
        <v>253</v>
      </c>
      <c r="G124" s="166" t="s">
        <v>153</v>
      </c>
      <c r="H124" s="197">
        <v>3033.228</v>
      </c>
    </row>
    <row r="125" spans="1:8" s="83" customFormat="1" ht="39" customHeight="1">
      <c r="A125" s="169" t="s">
        <v>249</v>
      </c>
      <c r="B125" s="300" t="s">
        <v>0</v>
      </c>
      <c r="C125" s="120" t="s">
        <v>226</v>
      </c>
      <c r="D125" s="208" t="s">
        <v>246</v>
      </c>
      <c r="E125" s="208" t="s">
        <v>422</v>
      </c>
      <c r="F125" s="167" t="s">
        <v>163</v>
      </c>
      <c r="G125" s="166"/>
      <c r="H125" s="200">
        <f>H126</f>
        <v>476.132</v>
      </c>
    </row>
    <row r="126" spans="1:8" s="83" customFormat="1" ht="37.5">
      <c r="A126" s="194" t="s">
        <v>247</v>
      </c>
      <c r="B126" s="300" t="s">
        <v>0</v>
      </c>
      <c r="C126" s="120" t="s">
        <v>226</v>
      </c>
      <c r="D126" s="208" t="s">
        <v>246</v>
      </c>
      <c r="E126" s="660" t="s">
        <v>423</v>
      </c>
      <c r="F126" s="661"/>
      <c r="G126" s="166"/>
      <c r="H126" s="200">
        <f>H127</f>
        <v>476.132</v>
      </c>
    </row>
    <row r="127" spans="1:8" s="83" customFormat="1" ht="18.75" customHeight="1">
      <c r="A127" s="89" t="s">
        <v>167</v>
      </c>
      <c r="B127" s="300" t="s">
        <v>0</v>
      </c>
      <c r="C127" s="120" t="s">
        <v>226</v>
      </c>
      <c r="D127" s="208" t="s">
        <v>246</v>
      </c>
      <c r="E127" s="660" t="s">
        <v>423</v>
      </c>
      <c r="F127" s="661"/>
      <c r="G127" s="166" t="s">
        <v>153</v>
      </c>
      <c r="H127" s="200">
        <v>476.132</v>
      </c>
    </row>
    <row r="128" spans="1:8" s="83" customFormat="1" ht="18.75">
      <c r="A128" s="116" t="s">
        <v>245</v>
      </c>
      <c r="B128" s="73" t="s">
        <v>0</v>
      </c>
      <c r="C128" s="73" t="s">
        <v>226</v>
      </c>
      <c r="D128" s="113">
        <v>12</v>
      </c>
      <c r="E128" s="59"/>
      <c r="F128" s="167"/>
      <c r="G128" s="140"/>
      <c r="H128" s="460">
        <f>H129+H142</f>
        <v>407.298</v>
      </c>
    </row>
    <row r="129" spans="1:8" s="83" customFormat="1" ht="75.75" customHeight="1">
      <c r="A129" s="116" t="s">
        <v>492</v>
      </c>
      <c r="B129" s="73" t="s">
        <v>0</v>
      </c>
      <c r="C129" s="73" t="s">
        <v>226</v>
      </c>
      <c r="D129" s="113" t="s">
        <v>225</v>
      </c>
      <c r="E129" s="215" t="s">
        <v>244</v>
      </c>
      <c r="F129" s="214" t="s">
        <v>163</v>
      </c>
      <c r="G129" s="140"/>
      <c r="H129" s="460">
        <f>H131</f>
        <v>169.337</v>
      </c>
    </row>
    <row r="130" spans="1:8" s="83" customFormat="1" ht="39.75" customHeight="1">
      <c r="A130" s="303" t="s">
        <v>507</v>
      </c>
      <c r="B130" s="73" t="s">
        <v>0</v>
      </c>
      <c r="C130" s="318" t="s">
        <v>226</v>
      </c>
      <c r="D130" s="435" t="s">
        <v>225</v>
      </c>
      <c r="E130" s="560" t="s">
        <v>493</v>
      </c>
      <c r="F130" s="561" t="s">
        <v>163</v>
      </c>
      <c r="G130" s="140"/>
      <c r="H130" s="460">
        <f>H131</f>
        <v>169.337</v>
      </c>
    </row>
    <row r="131" spans="1:8" s="83" customFormat="1" ht="18.75">
      <c r="A131" s="191" t="s">
        <v>243</v>
      </c>
      <c r="B131" s="57" t="s">
        <v>0</v>
      </c>
      <c r="C131" s="57" t="s">
        <v>226</v>
      </c>
      <c r="D131" s="65" t="s">
        <v>225</v>
      </c>
      <c r="E131" s="188" t="s">
        <v>493</v>
      </c>
      <c r="F131" s="187" t="s">
        <v>242</v>
      </c>
      <c r="G131" s="140"/>
      <c r="H131" s="299">
        <f>H132</f>
        <v>169.337</v>
      </c>
    </row>
    <row r="132" spans="1:8" s="83" customFormat="1" ht="24" customHeight="1">
      <c r="A132" s="189" t="s">
        <v>167</v>
      </c>
      <c r="B132" s="57" t="s">
        <v>0</v>
      </c>
      <c r="C132" s="57" t="s">
        <v>226</v>
      </c>
      <c r="D132" s="65" t="s">
        <v>225</v>
      </c>
      <c r="E132" s="188" t="s">
        <v>493</v>
      </c>
      <c r="F132" s="187" t="s">
        <v>242</v>
      </c>
      <c r="G132" s="64" t="s">
        <v>153</v>
      </c>
      <c r="H132" s="448">
        <v>169.337</v>
      </c>
    </row>
    <row r="133" spans="1:32" s="105" customFormat="1" ht="19.5" hidden="1">
      <c r="A133" s="185" t="s">
        <v>241</v>
      </c>
      <c r="B133" s="100" t="s">
        <v>0</v>
      </c>
      <c r="C133" s="128" t="s">
        <v>226</v>
      </c>
      <c r="D133" s="184" t="s">
        <v>225</v>
      </c>
      <c r="E133" s="183" t="s">
        <v>240</v>
      </c>
      <c r="F133" s="142" t="s">
        <v>177</v>
      </c>
      <c r="G133" s="182"/>
      <c r="H133" s="445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</row>
    <row r="134" spans="1:242" s="106" customFormat="1" ht="56.25" hidden="1">
      <c r="A134" s="178" t="s">
        <v>239</v>
      </c>
      <c r="B134" s="88" t="s">
        <v>0</v>
      </c>
      <c r="C134" s="175" t="s">
        <v>226</v>
      </c>
      <c r="D134" s="174" t="s">
        <v>225</v>
      </c>
      <c r="E134" s="173" t="s">
        <v>237</v>
      </c>
      <c r="F134" s="172" t="s">
        <v>177</v>
      </c>
      <c r="G134" s="180"/>
      <c r="H134" s="462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  <c r="CR134" s="186"/>
      <c r="CS134" s="186"/>
      <c r="CT134" s="186"/>
      <c r="CU134" s="186"/>
      <c r="CV134" s="186"/>
      <c r="CW134" s="186"/>
      <c r="CX134" s="186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6"/>
      <c r="DY134" s="186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6"/>
      <c r="EN134" s="186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6"/>
      <c r="FC134" s="186"/>
      <c r="FD134" s="186"/>
      <c r="FE134" s="186"/>
      <c r="FF134" s="186"/>
      <c r="FG134" s="186"/>
      <c r="FH134" s="186"/>
      <c r="FI134" s="186"/>
      <c r="FJ134" s="186"/>
      <c r="FK134" s="186"/>
      <c r="FL134" s="186"/>
      <c r="FM134" s="186"/>
      <c r="FN134" s="186"/>
      <c r="FO134" s="186"/>
      <c r="FP134" s="186"/>
      <c r="FQ134" s="186"/>
      <c r="FR134" s="186"/>
      <c r="FS134" s="186"/>
      <c r="FT134" s="186"/>
      <c r="FU134" s="186"/>
      <c r="FV134" s="186"/>
      <c r="FW134" s="186"/>
      <c r="FX134" s="186"/>
      <c r="FY134" s="186"/>
      <c r="FZ134" s="186"/>
      <c r="GA134" s="186"/>
      <c r="GB134" s="186"/>
      <c r="GC134" s="186"/>
      <c r="GD134" s="186"/>
      <c r="GE134" s="186"/>
      <c r="GF134" s="186"/>
      <c r="GG134" s="186"/>
      <c r="GH134" s="186"/>
      <c r="GI134" s="186"/>
      <c r="GJ134" s="186"/>
      <c r="GK134" s="186"/>
      <c r="GL134" s="186"/>
      <c r="GM134" s="186"/>
      <c r="GN134" s="186"/>
      <c r="GO134" s="186"/>
      <c r="GP134" s="186"/>
      <c r="GQ134" s="186"/>
      <c r="GR134" s="186"/>
      <c r="GS134" s="186"/>
      <c r="GT134" s="186"/>
      <c r="GU134" s="186"/>
      <c r="GV134" s="186"/>
      <c r="GW134" s="186"/>
      <c r="GX134" s="186"/>
      <c r="GY134" s="186"/>
      <c r="GZ134" s="186"/>
      <c r="HA134" s="186"/>
      <c r="HB134" s="186"/>
      <c r="HC134" s="186"/>
      <c r="HD134" s="186"/>
      <c r="HE134" s="186"/>
      <c r="HF134" s="186"/>
      <c r="HG134" s="186"/>
      <c r="HH134" s="186"/>
      <c r="HI134" s="186"/>
      <c r="HJ134" s="186"/>
      <c r="HK134" s="186"/>
      <c r="HL134" s="186"/>
      <c r="HM134" s="186"/>
      <c r="HN134" s="186"/>
      <c r="HO134" s="186"/>
      <c r="HP134" s="186"/>
      <c r="HQ134" s="186"/>
      <c r="HR134" s="186"/>
      <c r="HS134" s="186"/>
      <c r="HT134" s="186"/>
      <c r="HU134" s="186"/>
      <c r="HV134" s="186"/>
      <c r="HW134" s="186"/>
      <c r="HX134" s="186"/>
      <c r="HY134" s="186"/>
      <c r="HZ134" s="186"/>
      <c r="IA134" s="186"/>
      <c r="IB134" s="186"/>
      <c r="IC134" s="186"/>
      <c r="ID134" s="186"/>
      <c r="IE134" s="186"/>
      <c r="IF134" s="186"/>
      <c r="IG134" s="186"/>
      <c r="IH134" s="186"/>
    </row>
    <row r="135" spans="1:242" s="106" customFormat="1" ht="37.5" hidden="1">
      <c r="A135" s="178" t="s">
        <v>238</v>
      </c>
      <c r="B135" s="88" t="s">
        <v>0</v>
      </c>
      <c r="C135" s="175" t="s">
        <v>226</v>
      </c>
      <c r="D135" s="174" t="s">
        <v>225</v>
      </c>
      <c r="E135" s="173" t="s">
        <v>237</v>
      </c>
      <c r="F135" s="172" t="s">
        <v>236</v>
      </c>
      <c r="G135" s="180"/>
      <c r="H135" s="462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  <c r="CG135" s="186"/>
      <c r="CH135" s="186"/>
      <c r="CI135" s="186"/>
      <c r="CJ135" s="186"/>
      <c r="CK135" s="186"/>
      <c r="CL135" s="186"/>
      <c r="CM135" s="186"/>
      <c r="CN135" s="186"/>
      <c r="CO135" s="186"/>
      <c r="CP135" s="186"/>
      <c r="CQ135" s="186"/>
      <c r="CR135" s="186"/>
      <c r="CS135" s="186"/>
      <c r="CT135" s="186"/>
      <c r="CU135" s="186"/>
      <c r="CV135" s="186"/>
      <c r="CW135" s="186"/>
      <c r="CX135" s="186"/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6"/>
      <c r="DI135" s="186"/>
      <c r="DJ135" s="186"/>
      <c r="DK135" s="186"/>
      <c r="DL135" s="186"/>
      <c r="DM135" s="186"/>
      <c r="DN135" s="186"/>
      <c r="DO135" s="186"/>
      <c r="DP135" s="186"/>
      <c r="DQ135" s="186"/>
      <c r="DR135" s="186"/>
      <c r="DS135" s="186"/>
      <c r="DT135" s="186"/>
      <c r="DU135" s="186"/>
      <c r="DV135" s="186"/>
      <c r="DW135" s="186"/>
      <c r="DX135" s="186"/>
      <c r="DY135" s="186"/>
      <c r="DZ135" s="186"/>
      <c r="EA135" s="186"/>
      <c r="EB135" s="186"/>
      <c r="EC135" s="186"/>
      <c r="ED135" s="186"/>
      <c r="EE135" s="186"/>
      <c r="EF135" s="186"/>
      <c r="EG135" s="186"/>
      <c r="EH135" s="186"/>
      <c r="EI135" s="186"/>
      <c r="EJ135" s="186"/>
      <c r="EK135" s="186"/>
      <c r="EL135" s="186"/>
      <c r="EM135" s="186"/>
      <c r="EN135" s="186"/>
      <c r="EO135" s="186"/>
      <c r="EP135" s="186"/>
      <c r="EQ135" s="186"/>
      <c r="ER135" s="186"/>
      <c r="ES135" s="186"/>
      <c r="ET135" s="186"/>
      <c r="EU135" s="186"/>
      <c r="EV135" s="186"/>
      <c r="EW135" s="186"/>
      <c r="EX135" s="186"/>
      <c r="EY135" s="186"/>
      <c r="EZ135" s="186"/>
      <c r="FA135" s="186"/>
      <c r="FB135" s="186"/>
      <c r="FC135" s="186"/>
      <c r="FD135" s="186"/>
      <c r="FE135" s="186"/>
      <c r="FF135" s="186"/>
      <c r="FG135" s="186"/>
      <c r="FH135" s="186"/>
      <c r="FI135" s="186"/>
      <c r="FJ135" s="186"/>
      <c r="FK135" s="186"/>
      <c r="FL135" s="186"/>
      <c r="FM135" s="186"/>
      <c r="FN135" s="186"/>
      <c r="FO135" s="186"/>
      <c r="FP135" s="186"/>
      <c r="FQ135" s="186"/>
      <c r="FR135" s="186"/>
      <c r="FS135" s="186"/>
      <c r="FT135" s="186"/>
      <c r="FU135" s="186"/>
      <c r="FV135" s="186"/>
      <c r="FW135" s="186"/>
      <c r="FX135" s="186"/>
      <c r="FY135" s="186"/>
      <c r="FZ135" s="186"/>
      <c r="GA135" s="186"/>
      <c r="GB135" s="186"/>
      <c r="GC135" s="186"/>
      <c r="GD135" s="186"/>
      <c r="GE135" s="186"/>
      <c r="GF135" s="186"/>
      <c r="GG135" s="186"/>
      <c r="GH135" s="186"/>
      <c r="GI135" s="186"/>
      <c r="GJ135" s="186"/>
      <c r="GK135" s="186"/>
      <c r="GL135" s="186"/>
      <c r="GM135" s="186"/>
      <c r="GN135" s="186"/>
      <c r="GO135" s="186"/>
      <c r="GP135" s="186"/>
      <c r="GQ135" s="186"/>
      <c r="GR135" s="186"/>
      <c r="GS135" s="186"/>
      <c r="GT135" s="186"/>
      <c r="GU135" s="186"/>
      <c r="GV135" s="186"/>
      <c r="GW135" s="186"/>
      <c r="GX135" s="186"/>
      <c r="GY135" s="186"/>
      <c r="GZ135" s="186"/>
      <c r="HA135" s="186"/>
      <c r="HB135" s="186"/>
      <c r="HC135" s="186"/>
      <c r="HD135" s="186"/>
      <c r="HE135" s="186"/>
      <c r="HF135" s="186"/>
      <c r="HG135" s="186"/>
      <c r="HH135" s="186"/>
      <c r="HI135" s="186"/>
      <c r="HJ135" s="186"/>
      <c r="HK135" s="186"/>
      <c r="HL135" s="186"/>
      <c r="HM135" s="186"/>
      <c r="HN135" s="186"/>
      <c r="HO135" s="186"/>
      <c r="HP135" s="186"/>
      <c r="HQ135" s="186"/>
      <c r="HR135" s="186"/>
      <c r="HS135" s="186"/>
      <c r="HT135" s="186"/>
      <c r="HU135" s="186"/>
      <c r="HV135" s="186"/>
      <c r="HW135" s="186"/>
      <c r="HX135" s="186"/>
      <c r="HY135" s="186"/>
      <c r="HZ135" s="186"/>
      <c r="IA135" s="186"/>
      <c r="IB135" s="186"/>
      <c r="IC135" s="186"/>
      <c r="ID135" s="186"/>
      <c r="IE135" s="186"/>
      <c r="IF135" s="186"/>
      <c r="IG135" s="186"/>
      <c r="IH135" s="186"/>
    </row>
    <row r="136" spans="1:242" s="106" customFormat="1" ht="19.5" hidden="1">
      <c r="A136" s="89" t="s">
        <v>167</v>
      </c>
      <c r="B136" s="57" t="s">
        <v>0</v>
      </c>
      <c r="C136" s="175" t="s">
        <v>226</v>
      </c>
      <c r="D136" s="174" t="s">
        <v>225</v>
      </c>
      <c r="E136" s="173" t="s">
        <v>237</v>
      </c>
      <c r="F136" s="172" t="s">
        <v>236</v>
      </c>
      <c r="G136" s="168" t="s">
        <v>153</v>
      </c>
      <c r="H136" s="463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/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/>
      <c r="CI136" s="186"/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/>
      <c r="CY136" s="186"/>
      <c r="CZ136" s="186"/>
      <c r="DA136" s="186"/>
      <c r="DB136" s="186"/>
      <c r="DC136" s="186"/>
      <c r="DD136" s="186"/>
      <c r="DE136" s="186"/>
      <c r="DF136" s="186"/>
      <c r="DG136" s="186"/>
      <c r="DH136" s="186"/>
      <c r="DI136" s="186"/>
      <c r="DJ136" s="186"/>
      <c r="DK136" s="186"/>
      <c r="DL136" s="186"/>
      <c r="DM136" s="186"/>
      <c r="DN136" s="186"/>
      <c r="DO136" s="186"/>
      <c r="DP136" s="186"/>
      <c r="DQ136" s="186"/>
      <c r="DR136" s="186"/>
      <c r="DS136" s="186"/>
      <c r="DT136" s="186"/>
      <c r="DU136" s="186"/>
      <c r="DV136" s="186"/>
      <c r="DW136" s="186"/>
      <c r="DX136" s="186"/>
      <c r="DY136" s="186"/>
      <c r="DZ136" s="186"/>
      <c r="EA136" s="186"/>
      <c r="EB136" s="186"/>
      <c r="EC136" s="186"/>
      <c r="ED136" s="186"/>
      <c r="EE136" s="186"/>
      <c r="EF136" s="186"/>
      <c r="EG136" s="186"/>
      <c r="EH136" s="186"/>
      <c r="EI136" s="186"/>
      <c r="EJ136" s="186"/>
      <c r="EK136" s="186"/>
      <c r="EL136" s="186"/>
      <c r="EM136" s="186"/>
      <c r="EN136" s="186"/>
      <c r="EO136" s="186"/>
      <c r="EP136" s="186"/>
      <c r="EQ136" s="186"/>
      <c r="ER136" s="186"/>
      <c r="ES136" s="186"/>
      <c r="ET136" s="186"/>
      <c r="EU136" s="186"/>
      <c r="EV136" s="186"/>
      <c r="EW136" s="186"/>
      <c r="EX136" s="186"/>
      <c r="EY136" s="186"/>
      <c r="EZ136" s="186"/>
      <c r="FA136" s="186"/>
      <c r="FB136" s="186"/>
      <c r="FC136" s="186"/>
      <c r="FD136" s="186"/>
      <c r="FE136" s="186"/>
      <c r="FF136" s="186"/>
      <c r="FG136" s="186"/>
      <c r="FH136" s="186"/>
      <c r="FI136" s="186"/>
      <c r="FJ136" s="186"/>
      <c r="FK136" s="186"/>
      <c r="FL136" s="186"/>
      <c r="FM136" s="186"/>
      <c r="FN136" s="186"/>
      <c r="FO136" s="186"/>
      <c r="FP136" s="186"/>
      <c r="FQ136" s="186"/>
      <c r="FR136" s="186"/>
      <c r="FS136" s="186"/>
      <c r="FT136" s="186"/>
      <c r="FU136" s="186"/>
      <c r="FV136" s="186"/>
      <c r="FW136" s="186"/>
      <c r="FX136" s="186"/>
      <c r="FY136" s="186"/>
      <c r="FZ136" s="186"/>
      <c r="GA136" s="186"/>
      <c r="GB136" s="186"/>
      <c r="GC136" s="186"/>
      <c r="GD136" s="186"/>
      <c r="GE136" s="186"/>
      <c r="GF136" s="186"/>
      <c r="GG136" s="186"/>
      <c r="GH136" s="186"/>
      <c r="GI136" s="186"/>
      <c r="GJ136" s="186"/>
      <c r="GK136" s="186"/>
      <c r="GL136" s="186"/>
      <c r="GM136" s="186"/>
      <c r="GN136" s="186"/>
      <c r="GO136" s="186"/>
      <c r="GP136" s="186"/>
      <c r="GQ136" s="186"/>
      <c r="GR136" s="186"/>
      <c r="GS136" s="186"/>
      <c r="GT136" s="186"/>
      <c r="GU136" s="186"/>
      <c r="GV136" s="186"/>
      <c r="GW136" s="186"/>
      <c r="GX136" s="186"/>
      <c r="GY136" s="186"/>
      <c r="GZ136" s="186"/>
      <c r="HA136" s="186"/>
      <c r="HB136" s="186"/>
      <c r="HC136" s="186"/>
      <c r="HD136" s="186"/>
      <c r="HE136" s="186"/>
      <c r="HF136" s="186"/>
      <c r="HG136" s="186"/>
      <c r="HH136" s="186"/>
      <c r="HI136" s="186"/>
      <c r="HJ136" s="186"/>
      <c r="HK136" s="186"/>
      <c r="HL136" s="186"/>
      <c r="HM136" s="186"/>
      <c r="HN136" s="186"/>
      <c r="HO136" s="186"/>
      <c r="HP136" s="186"/>
      <c r="HQ136" s="186"/>
      <c r="HR136" s="186"/>
      <c r="HS136" s="186"/>
      <c r="HT136" s="186"/>
      <c r="HU136" s="186"/>
      <c r="HV136" s="186"/>
      <c r="HW136" s="186"/>
      <c r="HX136" s="186"/>
      <c r="HY136" s="186"/>
      <c r="HZ136" s="186"/>
      <c r="IA136" s="186"/>
      <c r="IB136" s="186"/>
      <c r="IC136" s="186"/>
      <c r="ID136" s="186"/>
      <c r="IE136" s="186"/>
      <c r="IF136" s="186"/>
      <c r="IG136" s="186"/>
      <c r="IH136" s="186"/>
    </row>
    <row r="137" spans="1:242" s="106" customFormat="1" ht="37.5" hidden="1">
      <c r="A137" s="178" t="s">
        <v>235</v>
      </c>
      <c r="B137" s="88" t="s">
        <v>0</v>
      </c>
      <c r="C137" s="175" t="s">
        <v>226</v>
      </c>
      <c r="D137" s="174" t="s">
        <v>225</v>
      </c>
      <c r="E137" s="173" t="s">
        <v>231</v>
      </c>
      <c r="F137" s="172" t="s">
        <v>177</v>
      </c>
      <c r="G137" s="180"/>
      <c r="H137" s="462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/>
      <c r="DL137" s="186"/>
      <c r="DM137" s="186"/>
      <c r="DN137" s="186"/>
      <c r="DO137" s="186"/>
      <c r="DP137" s="186"/>
      <c r="DQ137" s="186"/>
      <c r="DR137" s="186"/>
      <c r="DS137" s="186"/>
      <c r="DT137" s="186"/>
      <c r="DU137" s="186"/>
      <c r="DV137" s="186"/>
      <c r="DW137" s="186"/>
      <c r="DX137" s="186"/>
      <c r="DY137" s="186"/>
      <c r="DZ137" s="186"/>
      <c r="EA137" s="186"/>
      <c r="EB137" s="186"/>
      <c r="EC137" s="186"/>
      <c r="ED137" s="186"/>
      <c r="EE137" s="186"/>
      <c r="EF137" s="186"/>
      <c r="EG137" s="186"/>
      <c r="EH137" s="186"/>
      <c r="EI137" s="186"/>
      <c r="EJ137" s="186"/>
      <c r="EK137" s="186"/>
      <c r="EL137" s="186"/>
      <c r="EM137" s="186"/>
      <c r="EN137" s="186"/>
      <c r="EO137" s="186"/>
      <c r="EP137" s="186"/>
      <c r="EQ137" s="186"/>
      <c r="ER137" s="186"/>
      <c r="ES137" s="186"/>
      <c r="ET137" s="186"/>
      <c r="EU137" s="186"/>
      <c r="EV137" s="186"/>
      <c r="EW137" s="186"/>
      <c r="EX137" s="186"/>
      <c r="EY137" s="186"/>
      <c r="EZ137" s="186"/>
      <c r="FA137" s="186"/>
      <c r="FB137" s="186"/>
      <c r="FC137" s="186"/>
      <c r="FD137" s="186"/>
      <c r="FE137" s="186"/>
      <c r="FF137" s="186"/>
      <c r="FG137" s="186"/>
      <c r="FH137" s="186"/>
      <c r="FI137" s="186"/>
      <c r="FJ137" s="186"/>
      <c r="FK137" s="186"/>
      <c r="FL137" s="186"/>
      <c r="FM137" s="186"/>
      <c r="FN137" s="186"/>
      <c r="FO137" s="186"/>
      <c r="FP137" s="186"/>
      <c r="FQ137" s="186"/>
      <c r="FR137" s="186"/>
      <c r="FS137" s="186"/>
      <c r="FT137" s="186"/>
      <c r="FU137" s="186"/>
      <c r="FV137" s="186"/>
      <c r="FW137" s="186"/>
      <c r="FX137" s="186"/>
      <c r="FY137" s="186"/>
      <c r="FZ137" s="186"/>
      <c r="GA137" s="186"/>
      <c r="GB137" s="186"/>
      <c r="GC137" s="186"/>
      <c r="GD137" s="186"/>
      <c r="GE137" s="186"/>
      <c r="GF137" s="186"/>
      <c r="GG137" s="186"/>
      <c r="GH137" s="186"/>
      <c r="GI137" s="186"/>
      <c r="GJ137" s="186"/>
      <c r="GK137" s="186"/>
      <c r="GL137" s="186"/>
      <c r="GM137" s="186"/>
      <c r="GN137" s="186"/>
      <c r="GO137" s="186"/>
      <c r="GP137" s="186"/>
      <c r="GQ137" s="186"/>
      <c r="GR137" s="186"/>
      <c r="GS137" s="186"/>
      <c r="GT137" s="186"/>
      <c r="GU137" s="186"/>
      <c r="GV137" s="186"/>
      <c r="GW137" s="186"/>
      <c r="GX137" s="186"/>
      <c r="GY137" s="186"/>
      <c r="GZ137" s="186"/>
      <c r="HA137" s="186"/>
      <c r="HB137" s="186"/>
      <c r="HC137" s="186"/>
      <c r="HD137" s="186"/>
      <c r="HE137" s="186"/>
      <c r="HF137" s="186"/>
      <c r="HG137" s="186"/>
      <c r="HH137" s="186"/>
      <c r="HI137" s="186"/>
      <c r="HJ137" s="186"/>
      <c r="HK137" s="186"/>
      <c r="HL137" s="186"/>
      <c r="HM137" s="186"/>
      <c r="HN137" s="186"/>
      <c r="HO137" s="186"/>
      <c r="HP137" s="186"/>
      <c r="HQ137" s="186"/>
      <c r="HR137" s="186"/>
      <c r="HS137" s="186"/>
      <c r="HT137" s="186"/>
      <c r="HU137" s="186"/>
      <c r="HV137" s="186"/>
      <c r="HW137" s="186"/>
      <c r="HX137" s="186"/>
      <c r="HY137" s="186"/>
      <c r="HZ137" s="186"/>
      <c r="IA137" s="186"/>
      <c r="IB137" s="186"/>
      <c r="IC137" s="186"/>
      <c r="ID137" s="186"/>
      <c r="IE137" s="186"/>
      <c r="IF137" s="186"/>
      <c r="IG137" s="186"/>
      <c r="IH137" s="186"/>
    </row>
    <row r="138" spans="1:242" s="198" customFormat="1" ht="37.5" hidden="1">
      <c r="A138" s="178" t="s">
        <v>234</v>
      </c>
      <c r="B138" s="88" t="s">
        <v>0</v>
      </c>
      <c r="C138" s="175" t="s">
        <v>226</v>
      </c>
      <c r="D138" s="174" t="s">
        <v>225</v>
      </c>
      <c r="E138" s="173" t="s">
        <v>231</v>
      </c>
      <c r="F138" s="172" t="s">
        <v>233</v>
      </c>
      <c r="G138" s="180"/>
      <c r="H138" s="462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</row>
    <row r="139" spans="1:243" s="196" customFormat="1" ht="18.75" hidden="1">
      <c r="A139" s="89" t="s">
        <v>167</v>
      </c>
      <c r="B139" s="57" t="s">
        <v>0</v>
      </c>
      <c r="C139" s="175" t="s">
        <v>226</v>
      </c>
      <c r="D139" s="174" t="s">
        <v>225</v>
      </c>
      <c r="E139" s="173" t="s">
        <v>231</v>
      </c>
      <c r="F139" s="172" t="s">
        <v>233</v>
      </c>
      <c r="G139" s="168" t="s">
        <v>153</v>
      </c>
      <c r="H139" s="463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  <c r="CR139" s="186"/>
      <c r="CS139" s="186"/>
      <c r="CT139" s="186"/>
      <c r="CU139" s="186"/>
      <c r="CV139" s="186"/>
      <c r="CW139" s="186"/>
      <c r="CX139" s="186"/>
      <c r="CY139" s="186"/>
      <c r="CZ139" s="186"/>
      <c r="DA139" s="186"/>
      <c r="DB139" s="186"/>
      <c r="DC139" s="186"/>
      <c r="DD139" s="186"/>
      <c r="DE139" s="186"/>
      <c r="DF139" s="186"/>
      <c r="DG139" s="186"/>
      <c r="DH139" s="186"/>
      <c r="DI139" s="186"/>
      <c r="DJ139" s="186"/>
      <c r="DK139" s="186"/>
      <c r="DL139" s="186"/>
      <c r="DM139" s="186"/>
      <c r="DN139" s="186"/>
      <c r="DO139" s="186"/>
      <c r="DP139" s="186"/>
      <c r="DQ139" s="186"/>
      <c r="DR139" s="186"/>
      <c r="DS139" s="186"/>
      <c r="DT139" s="186"/>
      <c r="DU139" s="186"/>
      <c r="DV139" s="186"/>
      <c r="DW139" s="186"/>
      <c r="DX139" s="186"/>
      <c r="DY139" s="186"/>
      <c r="DZ139" s="186"/>
      <c r="EA139" s="186"/>
      <c r="EB139" s="186"/>
      <c r="EC139" s="186"/>
      <c r="ED139" s="186"/>
      <c r="EE139" s="186"/>
      <c r="EF139" s="186"/>
      <c r="EG139" s="186"/>
      <c r="EH139" s="186"/>
      <c r="EI139" s="186"/>
      <c r="EJ139" s="186"/>
      <c r="EK139" s="186"/>
      <c r="EL139" s="186"/>
      <c r="EM139" s="186"/>
      <c r="EN139" s="186"/>
      <c r="EO139" s="186"/>
      <c r="EP139" s="186"/>
      <c r="EQ139" s="186"/>
      <c r="ER139" s="186"/>
      <c r="ES139" s="186"/>
      <c r="ET139" s="186"/>
      <c r="EU139" s="186"/>
      <c r="EV139" s="186"/>
      <c r="EW139" s="186"/>
      <c r="EX139" s="186"/>
      <c r="EY139" s="186"/>
      <c r="EZ139" s="186"/>
      <c r="FA139" s="186"/>
      <c r="FB139" s="186"/>
      <c r="FC139" s="186"/>
      <c r="FD139" s="186"/>
      <c r="FE139" s="186"/>
      <c r="FF139" s="186"/>
      <c r="FG139" s="186"/>
      <c r="FH139" s="186"/>
      <c r="FI139" s="186"/>
      <c r="FJ139" s="186"/>
      <c r="FK139" s="186"/>
      <c r="FL139" s="186"/>
      <c r="FM139" s="186"/>
      <c r="FN139" s="186"/>
      <c r="FO139" s="186"/>
      <c r="FP139" s="186"/>
      <c r="FQ139" s="186"/>
      <c r="FR139" s="186"/>
      <c r="FS139" s="186"/>
      <c r="FT139" s="186"/>
      <c r="FU139" s="186"/>
      <c r="FV139" s="186"/>
      <c r="FW139" s="186"/>
      <c r="FX139" s="186"/>
      <c r="FY139" s="186"/>
      <c r="FZ139" s="186"/>
      <c r="GA139" s="186"/>
      <c r="GB139" s="186"/>
      <c r="GC139" s="186"/>
      <c r="GD139" s="186"/>
      <c r="GE139" s="186"/>
      <c r="GF139" s="186"/>
      <c r="GG139" s="186"/>
      <c r="GH139" s="186"/>
      <c r="GI139" s="186"/>
      <c r="GJ139" s="186"/>
      <c r="GK139" s="186"/>
      <c r="GL139" s="186"/>
      <c r="GM139" s="186"/>
      <c r="GN139" s="186"/>
      <c r="GO139" s="186"/>
      <c r="GP139" s="186"/>
      <c r="GQ139" s="186"/>
      <c r="GR139" s="186"/>
      <c r="GS139" s="186"/>
      <c r="GT139" s="186"/>
      <c r="GU139" s="186"/>
      <c r="GV139" s="186"/>
      <c r="GW139" s="186"/>
      <c r="GX139" s="186"/>
      <c r="GY139" s="186"/>
      <c r="GZ139" s="186"/>
      <c r="HA139" s="186"/>
      <c r="HB139" s="186"/>
      <c r="HC139" s="186"/>
      <c r="HD139" s="186"/>
      <c r="HE139" s="186"/>
      <c r="HF139" s="186"/>
      <c r="HG139" s="186"/>
      <c r="HH139" s="186"/>
      <c r="HI139" s="186"/>
      <c r="HJ139" s="186"/>
      <c r="HK139" s="186"/>
      <c r="HL139" s="186"/>
      <c r="HM139" s="186"/>
      <c r="HN139" s="186"/>
      <c r="HO139" s="186"/>
      <c r="HP139" s="186"/>
      <c r="HQ139" s="186"/>
      <c r="HR139" s="186"/>
      <c r="HS139" s="186"/>
      <c r="HT139" s="186"/>
      <c r="HU139" s="186"/>
      <c r="HV139" s="186"/>
      <c r="HW139" s="186"/>
      <c r="HX139" s="186"/>
      <c r="HY139" s="186"/>
      <c r="HZ139" s="186"/>
      <c r="IA139" s="186"/>
      <c r="IB139" s="186"/>
      <c r="IC139" s="186"/>
      <c r="ID139" s="186"/>
      <c r="IE139" s="186"/>
      <c r="IF139" s="186"/>
      <c r="IG139" s="186"/>
      <c r="IH139" s="186"/>
      <c r="II139" s="186"/>
    </row>
    <row r="140" spans="1:32" s="195" customFormat="1" ht="37.5" hidden="1">
      <c r="A140" s="178" t="s">
        <v>232</v>
      </c>
      <c r="B140" s="88" t="s">
        <v>0</v>
      </c>
      <c r="C140" s="175" t="s">
        <v>226</v>
      </c>
      <c r="D140" s="174" t="s">
        <v>225</v>
      </c>
      <c r="E140" s="173" t="s">
        <v>231</v>
      </c>
      <c r="F140" s="172" t="s">
        <v>230</v>
      </c>
      <c r="G140" s="177"/>
      <c r="H140" s="44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</row>
    <row r="141" spans="1:32" s="51" customFormat="1" ht="18.75" hidden="1">
      <c r="A141" s="89" t="s">
        <v>167</v>
      </c>
      <c r="B141" s="57" t="s">
        <v>0</v>
      </c>
      <c r="C141" s="175" t="s">
        <v>226</v>
      </c>
      <c r="D141" s="174" t="s">
        <v>225</v>
      </c>
      <c r="E141" s="173" t="s">
        <v>231</v>
      </c>
      <c r="F141" s="172" t="s">
        <v>230</v>
      </c>
      <c r="G141" s="168" t="s">
        <v>153</v>
      </c>
      <c r="H141" s="463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</row>
    <row r="142" spans="1:32" s="51" customFormat="1" ht="79.5" customHeight="1">
      <c r="A142" s="116" t="s">
        <v>461</v>
      </c>
      <c r="B142" s="301" t="s">
        <v>0</v>
      </c>
      <c r="C142" s="70" t="s">
        <v>226</v>
      </c>
      <c r="D142" s="70" t="s">
        <v>225</v>
      </c>
      <c r="E142" s="72" t="s">
        <v>496</v>
      </c>
      <c r="F142" s="71" t="s">
        <v>163</v>
      </c>
      <c r="G142" s="155" t="s">
        <v>153</v>
      </c>
      <c r="H142" s="298">
        <f>H143</f>
        <v>237.961</v>
      </c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</row>
    <row r="143" spans="1:32" s="51" customFormat="1" ht="47.25" customHeight="1">
      <c r="A143" s="312" t="s">
        <v>436</v>
      </c>
      <c r="B143" s="300" t="s">
        <v>0</v>
      </c>
      <c r="C143" s="120" t="s">
        <v>226</v>
      </c>
      <c r="D143" s="120" t="s">
        <v>225</v>
      </c>
      <c r="E143" s="59" t="s">
        <v>496</v>
      </c>
      <c r="F143" s="167" t="s">
        <v>163</v>
      </c>
      <c r="G143" s="155"/>
      <c r="H143" s="197">
        <f>H145+H147+H149</f>
        <v>237.961</v>
      </c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</row>
    <row r="144" spans="1:32" s="51" customFormat="1" ht="42" customHeight="1">
      <c r="A144" s="109" t="s">
        <v>371</v>
      </c>
      <c r="B144" s="300" t="s">
        <v>0</v>
      </c>
      <c r="C144" s="120" t="s">
        <v>226</v>
      </c>
      <c r="D144" s="120" t="s">
        <v>225</v>
      </c>
      <c r="E144" s="59" t="s">
        <v>496</v>
      </c>
      <c r="F144" s="167" t="s">
        <v>228</v>
      </c>
      <c r="G144" s="166"/>
      <c r="H144" s="464">
        <f>H145</f>
        <v>20</v>
      </c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</row>
    <row r="145" spans="1:32" s="51" customFormat="1" ht="18.75">
      <c r="A145" s="89" t="s">
        <v>167</v>
      </c>
      <c r="B145" s="300" t="s">
        <v>0</v>
      </c>
      <c r="C145" s="120" t="s">
        <v>226</v>
      </c>
      <c r="D145" s="120" t="s">
        <v>225</v>
      </c>
      <c r="E145" s="59" t="s">
        <v>496</v>
      </c>
      <c r="F145" s="167" t="s">
        <v>228</v>
      </c>
      <c r="G145" s="166" t="s">
        <v>153</v>
      </c>
      <c r="H145" s="464">
        <v>20</v>
      </c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</row>
    <row r="146" spans="1:32" s="51" customFormat="1" ht="18.75" customHeight="1">
      <c r="A146" s="440" t="s">
        <v>437</v>
      </c>
      <c r="B146" s="313" t="s">
        <v>0</v>
      </c>
      <c r="C146" s="313" t="s">
        <v>226</v>
      </c>
      <c r="D146" s="541" t="s">
        <v>225</v>
      </c>
      <c r="E146" s="662" t="s">
        <v>497</v>
      </c>
      <c r="F146" s="663"/>
      <c r="G146" s="497"/>
      <c r="H146" s="464">
        <f>H147</f>
        <v>106</v>
      </c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</row>
    <row r="147" spans="1:32" s="51" customFormat="1" ht="18.75" customHeight="1">
      <c r="A147" s="441" t="s">
        <v>373</v>
      </c>
      <c r="B147" s="313" t="s">
        <v>0</v>
      </c>
      <c r="C147" s="313" t="s">
        <v>226</v>
      </c>
      <c r="D147" s="541" t="s">
        <v>225</v>
      </c>
      <c r="E147" s="662" t="s">
        <v>497</v>
      </c>
      <c r="F147" s="663"/>
      <c r="G147" s="497" t="s">
        <v>153</v>
      </c>
      <c r="H147" s="464">
        <v>106</v>
      </c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</row>
    <row r="148" spans="1:32" s="51" customFormat="1" ht="39" customHeight="1">
      <c r="A148" s="89" t="s">
        <v>227</v>
      </c>
      <c r="B148" s="300" t="s">
        <v>0</v>
      </c>
      <c r="C148" s="120" t="s">
        <v>226</v>
      </c>
      <c r="D148" s="120" t="s">
        <v>225</v>
      </c>
      <c r="E148" s="59" t="s">
        <v>496</v>
      </c>
      <c r="F148" s="167" t="s">
        <v>224</v>
      </c>
      <c r="G148" s="166"/>
      <c r="H148" s="464">
        <f>H149</f>
        <v>111.961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</row>
    <row r="149" spans="1:32" s="51" customFormat="1" ht="24" customHeight="1">
      <c r="A149" s="89" t="s">
        <v>167</v>
      </c>
      <c r="B149" s="300" t="s">
        <v>0</v>
      </c>
      <c r="C149" s="120" t="s">
        <v>226</v>
      </c>
      <c r="D149" s="120" t="s">
        <v>225</v>
      </c>
      <c r="E149" s="59" t="s">
        <v>496</v>
      </c>
      <c r="F149" s="167" t="s">
        <v>224</v>
      </c>
      <c r="G149" s="166" t="s">
        <v>153</v>
      </c>
      <c r="H149" s="464">
        <v>111.961</v>
      </c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</row>
    <row r="150" spans="1:8" s="186" customFormat="1" ht="18.75">
      <c r="A150" s="158" t="s">
        <v>223</v>
      </c>
      <c r="B150" s="294" t="s">
        <v>0</v>
      </c>
      <c r="C150" s="70" t="s">
        <v>200</v>
      </c>
      <c r="D150" s="70"/>
      <c r="E150" s="79"/>
      <c r="F150" s="78"/>
      <c r="G150" s="70"/>
      <c r="H150" s="298">
        <f>H151+H156+H175</f>
        <v>9911.584</v>
      </c>
    </row>
    <row r="151" spans="1:8" s="186" customFormat="1" ht="18.75">
      <c r="A151" s="158" t="s">
        <v>222</v>
      </c>
      <c r="B151" s="301"/>
      <c r="C151" s="70" t="s">
        <v>200</v>
      </c>
      <c r="D151" s="70" t="s">
        <v>156</v>
      </c>
      <c r="E151" s="76"/>
      <c r="F151" s="75"/>
      <c r="G151" s="70"/>
      <c r="H151" s="298">
        <f>H152</f>
        <v>47.844</v>
      </c>
    </row>
    <row r="152" spans="1:8" s="186" customFormat="1" ht="81" customHeight="1">
      <c r="A152" s="157" t="s">
        <v>527</v>
      </c>
      <c r="B152" s="301" t="s">
        <v>0</v>
      </c>
      <c r="C152" s="70" t="s">
        <v>200</v>
      </c>
      <c r="D152" s="70" t="s">
        <v>156</v>
      </c>
      <c r="E152" s="131" t="s">
        <v>189</v>
      </c>
      <c r="F152" s="130" t="s">
        <v>163</v>
      </c>
      <c r="G152" s="70"/>
      <c r="H152" s="298">
        <f>H153</f>
        <v>47.844</v>
      </c>
    </row>
    <row r="153" spans="1:8" s="186" customFormat="1" ht="78" customHeight="1">
      <c r="A153" s="139" t="s">
        <v>528</v>
      </c>
      <c r="B153" s="300" t="s">
        <v>0</v>
      </c>
      <c r="C153" s="120" t="s">
        <v>200</v>
      </c>
      <c r="D153" s="120" t="s">
        <v>156</v>
      </c>
      <c r="E153" s="131" t="s">
        <v>201</v>
      </c>
      <c r="F153" s="130" t="s">
        <v>163</v>
      </c>
      <c r="G153" s="120"/>
      <c r="H153" s="200">
        <f>H155</f>
        <v>47.844</v>
      </c>
    </row>
    <row r="154" spans="1:8" s="186" customFormat="1" ht="25.5" customHeight="1">
      <c r="A154" s="438" t="s">
        <v>221</v>
      </c>
      <c r="B154" s="442" t="s">
        <v>0</v>
      </c>
      <c r="C154" s="443" t="s">
        <v>200</v>
      </c>
      <c r="D154" s="443" t="s">
        <v>156</v>
      </c>
      <c r="E154" s="147" t="s">
        <v>220</v>
      </c>
      <c r="F154" s="146" t="s">
        <v>163</v>
      </c>
      <c r="G154" s="120"/>
      <c r="H154" s="200">
        <v>45</v>
      </c>
    </row>
    <row r="155" spans="1:8" s="186" customFormat="1" ht="18.75">
      <c r="A155" s="164" t="s">
        <v>370</v>
      </c>
      <c r="B155" s="300" t="s">
        <v>0</v>
      </c>
      <c r="C155" s="120" t="s">
        <v>200</v>
      </c>
      <c r="D155" s="120" t="s">
        <v>156</v>
      </c>
      <c r="E155" s="147" t="s">
        <v>220</v>
      </c>
      <c r="F155" s="146" t="s">
        <v>219</v>
      </c>
      <c r="G155" s="70" t="s">
        <v>153</v>
      </c>
      <c r="H155" s="200">
        <v>47.844</v>
      </c>
    </row>
    <row r="156" spans="1:8" s="83" customFormat="1" ht="18.75">
      <c r="A156" s="158" t="s">
        <v>217</v>
      </c>
      <c r="B156" s="73" t="s">
        <v>0</v>
      </c>
      <c r="C156" s="70" t="s">
        <v>200</v>
      </c>
      <c r="D156" s="70" t="s">
        <v>214</v>
      </c>
      <c r="E156" s="76"/>
      <c r="F156" s="75"/>
      <c r="G156" s="70"/>
      <c r="H156" s="298">
        <f>H157+H170+H162</f>
        <v>46.92</v>
      </c>
    </row>
    <row r="157" spans="1:8" s="83" customFormat="1" ht="59.25" customHeight="1">
      <c r="A157" s="162" t="s">
        <v>561</v>
      </c>
      <c r="B157" s="190" t="s">
        <v>0</v>
      </c>
      <c r="C157" s="443" t="s">
        <v>200</v>
      </c>
      <c r="D157" s="443" t="s">
        <v>214</v>
      </c>
      <c r="E157" s="618" t="s">
        <v>557</v>
      </c>
      <c r="F157" s="619" t="s">
        <v>163</v>
      </c>
      <c r="G157" s="443"/>
      <c r="H157" s="460">
        <f>H161</f>
        <v>0</v>
      </c>
    </row>
    <row r="158" spans="1:8" s="83" customFormat="1" ht="39.75" customHeight="1">
      <c r="A158" s="501" t="s">
        <v>562</v>
      </c>
      <c r="B158" s="311" t="s">
        <v>0</v>
      </c>
      <c r="C158" s="587" t="s">
        <v>200</v>
      </c>
      <c r="D158" s="587" t="s">
        <v>214</v>
      </c>
      <c r="E158" s="621" t="s">
        <v>558</v>
      </c>
      <c r="F158" s="622" t="s">
        <v>163</v>
      </c>
      <c r="G158" s="587"/>
      <c r="H158" s="299">
        <f>H161</f>
        <v>0</v>
      </c>
    </row>
    <row r="159" spans="1:8" s="83" customFormat="1" ht="29.25" customHeight="1">
      <c r="A159" s="501" t="s">
        <v>565</v>
      </c>
      <c r="B159" s="311" t="s">
        <v>0</v>
      </c>
      <c r="C159" s="587" t="s">
        <v>200</v>
      </c>
      <c r="D159" s="587" t="s">
        <v>214</v>
      </c>
      <c r="E159" s="621" t="s">
        <v>559</v>
      </c>
      <c r="F159" s="622" t="s">
        <v>163</v>
      </c>
      <c r="G159" s="587"/>
      <c r="H159" s="299">
        <f>H160</f>
        <v>0</v>
      </c>
    </row>
    <row r="160" spans="1:8" s="83" customFormat="1" ht="37.5">
      <c r="A160" s="501" t="s">
        <v>563</v>
      </c>
      <c r="B160" s="311" t="s">
        <v>0</v>
      </c>
      <c r="C160" s="587" t="s">
        <v>200</v>
      </c>
      <c r="D160" s="587" t="s">
        <v>214</v>
      </c>
      <c r="E160" s="621" t="s">
        <v>559</v>
      </c>
      <c r="F160" s="622" t="s">
        <v>560</v>
      </c>
      <c r="G160" s="587"/>
      <c r="H160" s="299">
        <f>H161</f>
        <v>0</v>
      </c>
    </row>
    <row r="161" spans="1:8" s="83" customFormat="1" ht="18.75">
      <c r="A161" s="620" t="s">
        <v>438</v>
      </c>
      <c r="B161" s="311" t="s">
        <v>0</v>
      </c>
      <c r="C161" s="587" t="s">
        <v>200</v>
      </c>
      <c r="D161" s="587" t="s">
        <v>214</v>
      </c>
      <c r="E161" s="621" t="s">
        <v>559</v>
      </c>
      <c r="F161" s="622" t="s">
        <v>560</v>
      </c>
      <c r="G161" s="587" t="s">
        <v>218</v>
      </c>
      <c r="H161" s="299">
        <v>0</v>
      </c>
    </row>
    <row r="162" spans="1:8" s="83" customFormat="1" ht="74.25" customHeight="1">
      <c r="A162" s="162" t="s">
        <v>583</v>
      </c>
      <c r="B162" s="190" t="s">
        <v>0</v>
      </c>
      <c r="C162" s="102" t="s">
        <v>200</v>
      </c>
      <c r="D162" s="102" t="s">
        <v>214</v>
      </c>
      <c r="E162" s="131" t="s">
        <v>579</v>
      </c>
      <c r="F162" s="130" t="s">
        <v>163</v>
      </c>
      <c r="G162" s="73"/>
      <c r="H162" s="460">
        <f>H165</f>
        <v>0</v>
      </c>
    </row>
    <row r="163" spans="1:8" s="83" customFormat="1" ht="37.5">
      <c r="A163" s="626" t="s">
        <v>580</v>
      </c>
      <c r="B163" s="311" t="s">
        <v>0</v>
      </c>
      <c r="C163" s="627" t="s">
        <v>200</v>
      </c>
      <c r="D163" s="628" t="s">
        <v>214</v>
      </c>
      <c r="E163" s="629" t="s">
        <v>581</v>
      </c>
      <c r="F163" s="630" t="s">
        <v>163</v>
      </c>
      <c r="G163" s="631"/>
      <c r="H163" s="299">
        <f>H165</f>
        <v>0</v>
      </c>
    </row>
    <row r="164" spans="1:8" s="83" customFormat="1" ht="37.5">
      <c r="A164" s="632" t="s">
        <v>582</v>
      </c>
      <c r="B164" s="311" t="s">
        <v>0</v>
      </c>
      <c r="C164" s="627" t="s">
        <v>200</v>
      </c>
      <c r="D164" s="628" t="s">
        <v>214</v>
      </c>
      <c r="E164" s="629" t="s">
        <v>581</v>
      </c>
      <c r="F164" s="630" t="s">
        <v>212</v>
      </c>
      <c r="G164" s="631"/>
      <c r="H164" s="299">
        <f>H165</f>
        <v>0</v>
      </c>
    </row>
    <row r="165" spans="1:8" s="83" customFormat="1" ht="18.75">
      <c r="A165" s="466" t="s">
        <v>438</v>
      </c>
      <c r="B165" s="311" t="s">
        <v>0</v>
      </c>
      <c r="C165" s="627" t="s">
        <v>200</v>
      </c>
      <c r="D165" s="628" t="s">
        <v>214</v>
      </c>
      <c r="E165" s="629" t="s">
        <v>581</v>
      </c>
      <c r="F165" s="630" t="s">
        <v>212</v>
      </c>
      <c r="G165" s="631" t="s">
        <v>218</v>
      </c>
      <c r="H165" s="299">
        <v>0</v>
      </c>
    </row>
    <row r="166" spans="1:8" s="83" customFormat="1" ht="82.5" customHeight="1">
      <c r="A166" s="162" t="s">
        <v>494</v>
      </c>
      <c r="B166" s="190" t="s">
        <v>0</v>
      </c>
      <c r="C166" s="102" t="s">
        <v>200</v>
      </c>
      <c r="D166" s="102" t="s">
        <v>184</v>
      </c>
      <c r="E166" s="131" t="s">
        <v>448</v>
      </c>
      <c r="F166" s="130" t="s">
        <v>163</v>
      </c>
      <c r="G166" s="73"/>
      <c r="H166" s="298">
        <f>H167</f>
        <v>117.941</v>
      </c>
    </row>
    <row r="167" spans="1:8" s="83" customFormat="1" ht="43.5" customHeight="1">
      <c r="A167" s="467" t="s">
        <v>440</v>
      </c>
      <c r="B167" s="161" t="s">
        <v>0</v>
      </c>
      <c r="C167" s="159" t="s">
        <v>200</v>
      </c>
      <c r="D167" s="159" t="s">
        <v>184</v>
      </c>
      <c r="E167" s="147" t="s">
        <v>425</v>
      </c>
      <c r="F167" s="146" t="s">
        <v>163</v>
      </c>
      <c r="G167" s="57"/>
      <c r="H167" s="299">
        <f>H168</f>
        <v>117.941</v>
      </c>
    </row>
    <row r="168" spans="1:8" s="83" customFormat="1" ht="20.25" customHeight="1">
      <c r="A168" s="468" t="s">
        <v>441</v>
      </c>
      <c r="B168" s="161" t="s">
        <v>0</v>
      </c>
      <c r="C168" s="159" t="s">
        <v>200</v>
      </c>
      <c r="D168" s="159" t="s">
        <v>184</v>
      </c>
      <c r="E168" s="147" t="s">
        <v>425</v>
      </c>
      <c r="F168" s="146" t="s">
        <v>426</v>
      </c>
      <c r="G168" s="57"/>
      <c r="H168" s="299">
        <f>H169</f>
        <v>117.941</v>
      </c>
    </row>
    <row r="169" spans="1:8" s="83" customFormat="1" ht="21" customHeight="1">
      <c r="A169" s="466" t="s">
        <v>438</v>
      </c>
      <c r="B169" s="161" t="s">
        <v>0</v>
      </c>
      <c r="C169" s="159" t="s">
        <v>200</v>
      </c>
      <c r="D169" s="159" t="s">
        <v>184</v>
      </c>
      <c r="E169" s="147" t="s">
        <v>425</v>
      </c>
      <c r="F169" s="146" t="s">
        <v>426</v>
      </c>
      <c r="G169" s="57" t="s">
        <v>153</v>
      </c>
      <c r="H169" s="299">
        <v>117.941</v>
      </c>
    </row>
    <row r="170" spans="1:8" s="83" customFormat="1" ht="84" customHeight="1">
      <c r="A170" s="157" t="s">
        <v>527</v>
      </c>
      <c r="B170" s="190" t="s">
        <v>0</v>
      </c>
      <c r="C170" s="102" t="s">
        <v>200</v>
      </c>
      <c r="D170" s="102" t="s">
        <v>214</v>
      </c>
      <c r="E170" s="131" t="s">
        <v>189</v>
      </c>
      <c r="F170" s="130" t="s">
        <v>163</v>
      </c>
      <c r="G170" s="57"/>
      <c r="H170" s="460">
        <f>H171</f>
        <v>46.92</v>
      </c>
    </row>
    <row r="171" spans="1:8" s="83" customFormat="1" ht="92.25" customHeight="1">
      <c r="A171" s="139" t="s">
        <v>528</v>
      </c>
      <c r="B171" s="161" t="s">
        <v>0</v>
      </c>
      <c r="C171" s="159" t="s">
        <v>200</v>
      </c>
      <c r="D171" s="159" t="s">
        <v>214</v>
      </c>
      <c r="E171" s="147" t="s">
        <v>201</v>
      </c>
      <c r="F171" s="146" t="s">
        <v>163</v>
      </c>
      <c r="G171" s="57"/>
      <c r="H171" s="299">
        <f>H172</f>
        <v>46.92</v>
      </c>
    </row>
    <row r="172" spans="1:8" s="83" customFormat="1" ht="40.5" customHeight="1">
      <c r="A172" s="89" t="s">
        <v>453</v>
      </c>
      <c r="B172" s="161" t="s">
        <v>0</v>
      </c>
      <c r="C172" s="159" t="s">
        <v>200</v>
      </c>
      <c r="D172" s="159" t="s">
        <v>214</v>
      </c>
      <c r="E172" s="147" t="s">
        <v>452</v>
      </c>
      <c r="F172" s="146" t="s">
        <v>163</v>
      </c>
      <c r="G172" s="57"/>
      <c r="H172" s="299">
        <f>H173</f>
        <v>46.92</v>
      </c>
    </row>
    <row r="173" spans="1:8" s="83" customFormat="1" ht="21" customHeight="1">
      <c r="A173" s="89" t="s">
        <v>439</v>
      </c>
      <c r="B173" s="161" t="s">
        <v>0</v>
      </c>
      <c r="C173" s="159" t="s">
        <v>200</v>
      </c>
      <c r="D173" s="159" t="s">
        <v>214</v>
      </c>
      <c r="E173" s="147" t="s">
        <v>452</v>
      </c>
      <c r="F173" s="67" t="s">
        <v>216</v>
      </c>
      <c r="G173" s="57"/>
      <c r="H173" s="299">
        <f>H174</f>
        <v>46.92</v>
      </c>
    </row>
    <row r="174" spans="1:8" s="83" customFormat="1" ht="21" customHeight="1">
      <c r="A174" s="160" t="s">
        <v>167</v>
      </c>
      <c r="B174" s="161" t="s">
        <v>0</v>
      </c>
      <c r="C174" s="159" t="s">
        <v>200</v>
      </c>
      <c r="D174" s="159" t="s">
        <v>214</v>
      </c>
      <c r="E174" s="147" t="s">
        <v>452</v>
      </c>
      <c r="F174" s="67" t="s">
        <v>216</v>
      </c>
      <c r="G174" s="57" t="s">
        <v>153</v>
      </c>
      <c r="H174" s="299">
        <v>46.92</v>
      </c>
    </row>
    <row r="175" spans="1:8" s="83" customFormat="1" ht="18.75">
      <c r="A175" s="297" t="s">
        <v>211</v>
      </c>
      <c r="B175" s="73" t="s">
        <v>0</v>
      </c>
      <c r="C175" s="70" t="s">
        <v>200</v>
      </c>
      <c r="D175" s="70" t="s">
        <v>184</v>
      </c>
      <c r="E175" s="79"/>
      <c r="F175" s="78"/>
      <c r="G175" s="70"/>
      <c r="H175" s="298">
        <f>+H176+H192+H166</f>
        <v>9816.820000000002</v>
      </c>
    </row>
    <row r="176" spans="1:32" s="295" customFormat="1" ht="82.5" customHeight="1">
      <c r="A176" s="157" t="s">
        <v>527</v>
      </c>
      <c r="B176" s="100" t="s">
        <v>0</v>
      </c>
      <c r="C176" s="70" t="s">
        <v>200</v>
      </c>
      <c r="D176" s="156" t="s">
        <v>184</v>
      </c>
      <c r="E176" s="131" t="s">
        <v>189</v>
      </c>
      <c r="F176" s="130" t="s">
        <v>163</v>
      </c>
      <c r="G176" s="155"/>
      <c r="H176" s="298">
        <f>H177</f>
        <v>5966.746000000001</v>
      </c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  <c r="AD176" s="296"/>
      <c r="AE176" s="296"/>
      <c r="AF176" s="296"/>
    </row>
    <row r="177" spans="1:32" s="105" customFormat="1" ht="93" customHeight="1">
      <c r="A177" s="139" t="s">
        <v>528</v>
      </c>
      <c r="B177" s="88" t="s">
        <v>0</v>
      </c>
      <c r="C177" s="88" t="s">
        <v>200</v>
      </c>
      <c r="D177" s="148" t="s">
        <v>184</v>
      </c>
      <c r="E177" s="147" t="s">
        <v>201</v>
      </c>
      <c r="F177" s="146" t="s">
        <v>163</v>
      </c>
      <c r="G177" s="145"/>
      <c r="H177" s="320">
        <f>H178+H181+H184+H187+H189</f>
        <v>5966.746000000001</v>
      </c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</row>
    <row r="178" spans="1:8" s="106" customFormat="1" ht="19.5">
      <c r="A178" s="152" t="s">
        <v>210</v>
      </c>
      <c r="B178" s="88" t="s">
        <v>0</v>
      </c>
      <c r="C178" s="88" t="s">
        <v>200</v>
      </c>
      <c r="D178" s="148" t="s">
        <v>184</v>
      </c>
      <c r="E178" s="147" t="s">
        <v>209</v>
      </c>
      <c r="F178" s="146" t="s">
        <v>198</v>
      </c>
      <c r="G178" s="145"/>
      <c r="H178" s="320">
        <v>4416.149</v>
      </c>
    </row>
    <row r="179" spans="1:8" s="106" customFormat="1" ht="19.5">
      <c r="A179" s="138" t="s">
        <v>167</v>
      </c>
      <c r="B179" s="88" t="s">
        <v>0</v>
      </c>
      <c r="C179" s="88" t="s">
        <v>200</v>
      </c>
      <c r="D179" s="148" t="s">
        <v>184</v>
      </c>
      <c r="E179" s="147" t="s">
        <v>209</v>
      </c>
      <c r="F179" s="146" t="s">
        <v>198</v>
      </c>
      <c r="G179" s="145" t="s">
        <v>153</v>
      </c>
      <c r="H179" s="319">
        <v>4414.698</v>
      </c>
    </row>
    <row r="180" spans="1:8" s="106" customFormat="1" ht="19.5">
      <c r="A180" s="439" t="s">
        <v>445</v>
      </c>
      <c r="B180" s="483" t="s">
        <v>0</v>
      </c>
      <c r="C180" s="483" t="s">
        <v>200</v>
      </c>
      <c r="D180" s="484" t="s">
        <v>184</v>
      </c>
      <c r="E180" s="510" t="s">
        <v>207</v>
      </c>
      <c r="F180" s="512" t="s">
        <v>163</v>
      </c>
      <c r="G180" s="276"/>
      <c r="H180" s="480">
        <f>H182</f>
        <v>299.997</v>
      </c>
    </row>
    <row r="181" spans="1:32" s="105" customFormat="1" ht="19.5">
      <c r="A181" s="473" t="s">
        <v>210</v>
      </c>
      <c r="B181" s="88" t="s">
        <v>0</v>
      </c>
      <c r="C181" s="88" t="s">
        <v>200</v>
      </c>
      <c r="D181" s="148" t="s">
        <v>184</v>
      </c>
      <c r="E181" s="118" t="s">
        <v>207</v>
      </c>
      <c r="F181" s="146" t="s">
        <v>198</v>
      </c>
      <c r="G181" s="145"/>
      <c r="H181" s="320">
        <f>H182</f>
        <v>299.997</v>
      </c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</row>
    <row r="182" spans="1:8" s="106" customFormat="1" ht="24.75" customHeight="1">
      <c r="A182" s="476" t="s">
        <v>373</v>
      </c>
      <c r="B182" s="88" t="s">
        <v>0</v>
      </c>
      <c r="C182" s="88" t="s">
        <v>200</v>
      </c>
      <c r="D182" s="148" t="s">
        <v>184</v>
      </c>
      <c r="E182" s="118" t="s">
        <v>207</v>
      </c>
      <c r="F182" s="146" t="s">
        <v>198</v>
      </c>
      <c r="G182" s="145" t="s">
        <v>153</v>
      </c>
      <c r="H182" s="319">
        <v>299.997</v>
      </c>
    </row>
    <row r="183" spans="1:8" s="106" customFormat="1" ht="19.5">
      <c r="A183" s="439" t="s">
        <v>446</v>
      </c>
      <c r="B183" s="483" t="s">
        <v>0</v>
      </c>
      <c r="C183" s="483" t="s">
        <v>200</v>
      </c>
      <c r="D183" s="484" t="s">
        <v>184</v>
      </c>
      <c r="E183" s="510" t="s">
        <v>367</v>
      </c>
      <c r="F183" s="511" t="s">
        <v>163</v>
      </c>
      <c r="G183" s="276"/>
      <c r="H183" s="480">
        <f>H185</f>
        <v>50.6</v>
      </c>
    </row>
    <row r="184" spans="1:8" s="106" customFormat="1" ht="19.5">
      <c r="A184" s="477" t="s">
        <v>206</v>
      </c>
      <c r="B184" s="88" t="s">
        <v>0</v>
      </c>
      <c r="C184" s="88" t="s">
        <v>200</v>
      </c>
      <c r="D184" s="148" t="s">
        <v>184</v>
      </c>
      <c r="E184" s="147" t="s">
        <v>367</v>
      </c>
      <c r="F184" s="146" t="s">
        <v>205</v>
      </c>
      <c r="G184" s="145"/>
      <c r="H184" s="320">
        <f>H185</f>
        <v>50.6</v>
      </c>
    </row>
    <row r="185" spans="1:8" s="106" customFormat="1" ht="21" customHeight="1">
      <c r="A185" s="478" t="s">
        <v>373</v>
      </c>
      <c r="B185" s="88" t="s">
        <v>0</v>
      </c>
      <c r="C185" s="88" t="s">
        <v>200</v>
      </c>
      <c r="D185" s="148" t="s">
        <v>184</v>
      </c>
      <c r="E185" s="147" t="s">
        <v>367</v>
      </c>
      <c r="F185" s="146" t="s">
        <v>205</v>
      </c>
      <c r="G185" s="145" t="s">
        <v>153</v>
      </c>
      <c r="H185" s="319">
        <v>50.6</v>
      </c>
    </row>
    <row r="186" spans="1:8" s="106" customFormat="1" ht="23.25" customHeight="1">
      <c r="A186" s="303" t="s">
        <v>442</v>
      </c>
      <c r="B186" s="483" t="s">
        <v>0</v>
      </c>
      <c r="C186" s="483" t="s">
        <v>200</v>
      </c>
      <c r="D186" s="484" t="s">
        <v>184</v>
      </c>
      <c r="E186" s="510" t="s">
        <v>203</v>
      </c>
      <c r="F186" s="508" t="s">
        <v>163</v>
      </c>
      <c r="G186" s="490"/>
      <c r="H186" s="480">
        <f>H188</f>
        <v>0</v>
      </c>
    </row>
    <row r="187" spans="1:8" s="106" customFormat="1" ht="19.5">
      <c r="A187" s="468" t="s">
        <v>441</v>
      </c>
      <c r="B187" s="88" t="s">
        <v>0</v>
      </c>
      <c r="C187" s="88" t="s">
        <v>200</v>
      </c>
      <c r="D187" s="148" t="s">
        <v>184</v>
      </c>
      <c r="E187" s="118" t="s">
        <v>203</v>
      </c>
      <c r="F187" s="117" t="s">
        <v>202</v>
      </c>
      <c r="G187" s="145"/>
      <c r="H187" s="320">
        <f>H188</f>
        <v>0</v>
      </c>
    </row>
    <row r="188" spans="1:8" s="106" customFormat="1" ht="26.25" customHeight="1">
      <c r="A188" s="487" t="s">
        <v>373</v>
      </c>
      <c r="B188" s="88" t="s">
        <v>0</v>
      </c>
      <c r="C188" s="88" t="s">
        <v>200</v>
      </c>
      <c r="D188" s="148" t="s">
        <v>184</v>
      </c>
      <c r="E188" s="118" t="s">
        <v>203</v>
      </c>
      <c r="F188" s="117" t="s">
        <v>202</v>
      </c>
      <c r="G188" s="145" t="s">
        <v>153</v>
      </c>
      <c r="H188" s="319">
        <v>0</v>
      </c>
    </row>
    <row r="189" spans="1:8" s="106" customFormat="1" ht="24.75" customHeight="1">
      <c r="A189" s="471" t="s">
        <v>443</v>
      </c>
      <c r="B189" s="483" t="s">
        <v>0</v>
      </c>
      <c r="C189" s="483" t="s">
        <v>200</v>
      </c>
      <c r="D189" s="484" t="s">
        <v>184</v>
      </c>
      <c r="E189" s="509" t="s">
        <v>444</v>
      </c>
      <c r="F189" s="508" t="s">
        <v>163</v>
      </c>
      <c r="G189" s="276"/>
      <c r="H189" s="321">
        <f>H191</f>
        <v>1200</v>
      </c>
    </row>
    <row r="190" spans="1:8" s="106" customFormat="1" ht="22.5" customHeight="1">
      <c r="A190" s="317" t="s">
        <v>210</v>
      </c>
      <c r="B190" s="88" t="s">
        <v>0</v>
      </c>
      <c r="C190" s="88" t="s">
        <v>200</v>
      </c>
      <c r="D190" s="148" t="s">
        <v>184</v>
      </c>
      <c r="E190" s="147" t="s">
        <v>199</v>
      </c>
      <c r="F190" s="146" t="s">
        <v>198</v>
      </c>
      <c r="G190" s="145"/>
      <c r="H190" s="320">
        <f>H191</f>
        <v>1200</v>
      </c>
    </row>
    <row r="191" spans="1:8" s="106" customFormat="1" ht="27" customHeight="1">
      <c r="A191" s="472" t="s">
        <v>373</v>
      </c>
      <c r="B191" s="88" t="s">
        <v>0</v>
      </c>
      <c r="C191" s="88" t="s">
        <v>200</v>
      </c>
      <c r="D191" s="148" t="s">
        <v>184</v>
      </c>
      <c r="E191" s="147" t="s">
        <v>199</v>
      </c>
      <c r="F191" s="146" t="s">
        <v>198</v>
      </c>
      <c r="G191" s="145" t="s">
        <v>153</v>
      </c>
      <c r="H191" s="319">
        <v>1200</v>
      </c>
    </row>
    <row r="192" spans="1:8" s="106" customFormat="1" ht="73.5" customHeight="1">
      <c r="A192" s="481" t="s">
        <v>427</v>
      </c>
      <c r="B192" s="276" t="s">
        <v>0</v>
      </c>
      <c r="C192" s="100" t="s">
        <v>200</v>
      </c>
      <c r="D192" s="150" t="s">
        <v>184</v>
      </c>
      <c r="E192" s="131" t="s">
        <v>498</v>
      </c>
      <c r="F192" s="130" t="s">
        <v>163</v>
      </c>
      <c r="G192" s="145"/>
      <c r="H192" s="321">
        <f>+H193+H196+H199</f>
        <v>3732.133</v>
      </c>
    </row>
    <row r="193" spans="1:8" s="106" customFormat="1" ht="25.5" customHeight="1">
      <c r="A193" s="303" t="s">
        <v>521</v>
      </c>
      <c r="B193" s="483" t="s">
        <v>0</v>
      </c>
      <c r="C193" s="483" t="s">
        <v>200</v>
      </c>
      <c r="D193" s="484" t="s">
        <v>184</v>
      </c>
      <c r="E193" s="485" t="s">
        <v>522</v>
      </c>
      <c r="F193" s="486" t="s">
        <v>163</v>
      </c>
      <c r="G193" s="490"/>
      <c r="H193" s="491">
        <f>H194</f>
        <v>2165.325</v>
      </c>
    </row>
    <row r="194" spans="1:8" s="106" customFormat="1" ht="26.25" customHeight="1">
      <c r="A194" s="488" t="s">
        <v>447</v>
      </c>
      <c r="B194" s="88" t="s">
        <v>0</v>
      </c>
      <c r="C194" s="310" t="s">
        <v>200</v>
      </c>
      <c r="D194" s="309" t="s">
        <v>184</v>
      </c>
      <c r="E194" s="482" t="s">
        <v>522</v>
      </c>
      <c r="F194" s="474" t="s">
        <v>523</v>
      </c>
      <c r="G194" s="316"/>
      <c r="H194" s="153">
        <f>H195</f>
        <v>2165.325</v>
      </c>
    </row>
    <row r="195" spans="1:8" s="106" customFormat="1" ht="22.5" customHeight="1">
      <c r="A195" s="489" t="s">
        <v>373</v>
      </c>
      <c r="B195" s="88" t="s">
        <v>0</v>
      </c>
      <c r="C195" s="310" t="s">
        <v>200</v>
      </c>
      <c r="D195" s="309" t="s">
        <v>184</v>
      </c>
      <c r="E195" s="482" t="s">
        <v>522</v>
      </c>
      <c r="F195" s="474" t="s">
        <v>523</v>
      </c>
      <c r="G195" s="316" t="s">
        <v>153</v>
      </c>
      <c r="H195" s="153">
        <v>2165.325</v>
      </c>
    </row>
    <row r="196" spans="1:8" s="106" customFormat="1" ht="38.25" customHeight="1">
      <c r="A196" s="303" t="s">
        <v>584</v>
      </c>
      <c r="B196" s="633" t="s">
        <v>0</v>
      </c>
      <c r="C196" s="483" t="s">
        <v>200</v>
      </c>
      <c r="D196" s="484" t="s">
        <v>184</v>
      </c>
      <c r="E196" s="485" t="s">
        <v>585</v>
      </c>
      <c r="F196" s="486" t="s">
        <v>163</v>
      </c>
      <c r="G196" s="490"/>
      <c r="H196" s="153">
        <f>H197</f>
        <v>1236.093</v>
      </c>
    </row>
    <row r="197" spans="1:8" s="106" customFormat="1" ht="39.75" customHeight="1">
      <c r="A197" s="488" t="s">
        <v>586</v>
      </c>
      <c r="B197" s="311" t="s">
        <v>0</v>
      </c>
      <c r="C197" s="310" t="s">
        <v>200</v>
      </c>
      <c r="D197" s="309" t="s">
        <v>184</v>
      </c>
      <c r="E197" s="482" t="s">
        <v>585</v>
      </c>
      <c r="F197" s="474" t="s">
        <v>587</v>
      </c>
      <c r="G197" s="316"/>
      <c r="H197" s="153">
        <f>H198</f>
        <v>1236.093</v>
      </c>
    </row>
    <row r="198" spans="1:8" s="106" customFormat="1" ht="22.5" customHeight="1">
      <c r="A198" s="489" t="s">
        <v>373</v>
      </c>
      <c r="B198" s="311" t="s">
        <v>0</v>
      </c>
      <c r="C198" s="310" t="s">
        <v>200</v>
      </c>
      <c r="D198" s="309" t="s">
        <v>184</v>
      </c>
      <c r="E198" s="482" t="s">
        <v>585</v>
      </c>
      <c r="F198" s="474" t="s">
        <v>587</v>
      </c>
      <c r="G198" s="316" t="s">
        <v>153</v>
      </c>
      <c r="H198" s="153">
        <v>1236.093</v>
      </c>
    </row>
    <row r="199" spans="1:8" s="106" customFormat="1" ht="22.5" customHeight="1">
      <c r="A199" s="642" t="s">
        <v>610</v>
      </c>
      <c r="B199" s="633" t="s">
        <v>0</v>
      </c>
      <c r="C199" s="483" t="s">
        <v>200</v>
      </c>
      <c r="D199" s="484" t="s">
        <v>184</v>
      </c>
      <c r="E199" s="485" t="s">
        <v>613</v>
      </c>
      <c r="F199" s="486" t="s">
        <v>163</v>
      </c>
      <c r="G199" s="490"/>
      <c r="H199" s="491">
        <f>H201+H203</f>
        <v>330.715</v>
      </c>
    </row>
    <row r="200" spans="1:8" s="106" customFormat="1" ht="39.75" customHeight="1">
      <c r="A200" s="643" t="s">
        <v>611</v>
      </c>
      <c r="B200" s="311" t="s">
        <v>0</v>
      </c>
      <c r="C200" s="310" t="s">
        <v>200</v>
      </c>
      <c r="D200" s="309" t="s">
        <v>184</v>
      </c>
      <c r="E200" s="469" t="s">
        <v>613</v>
      </c>
      <c r="F200" s="314" t="s">
        <v>614</v>
      </c>
      <c r="G200" s="316"/>
      <c r="H200" s="153">
        <f>H201</f>
        <v>330.715</v>
      </c>
    </row>
    <row r="201" spans="1:8" s="106" customFormat="1" ht="22.5" customHeight="1">
      <c r="A201" s="489" t="s">
        <v>373</v>
      </c>
      <c r="B201" s="311" t="s">
        <v>0</v>
      </c>
      <c r="C201" s="310" t="s">
        <v>200</v>
      </c>
      <c r="D201" s="309" t="s">
        <v>184</v>
      </c>
      <c r="E201" s="469" t="s">
        <v>613</v>
      </c>
      <c r="F201" s="314" t="s">
        <v>614</v>
      </c>
      <c r="G201" s="316" t="s">
        <v>153</v>
      </c>
      <c r="H201" s="153">
        <v>330.715</v>
      </c>
    </row>
    <row r="202" spans="1:8" s="106" customFormat="1" ht="58.5" customHeight="1">
      <c r="A202" s="643" t="s">
        <v>612</v>
      </c>
      <c r="B202" s="311" t="s">
        <v>0</v>
      </c>
      <c r="C202" s="310" t="s">
        <v>200</v>
      </c>
      <c r="D202" s="309" t="s">
        <v>184</v>
      </c>
      <c r="E202" s="469" t="s">
        <v>613</v>
      </c>
      <c r="F202" s="314" t="s">
        <v>615</v>
      </c>
      <c r="G202" s="316"/>
      <c r="H202" s="153">
        <f>H203</f>
        <v>0</v>
      </c>
    </row>
    <row r="203" spans="1:8" s="106" customFormat="1" ht="22.5" customHeight="1">
      <c r="A203" s="489" t="s">
        <v>373</v>
      </c>
      <c r="B203" s="311" t="s">
        <v>0</v>
      </c>
      <c r="C203" s="310" t="s">
        <v>200</v>
      </c>
      <c r="D203" s="309" t="s">
        <v>184</v>
      </c>
      <c r="E203" s="469" t="s">
        <v>613</v>
      </c>
      <c r="F203" s="314" t="s">
        <v>615</v>
      </c>
      <c r="G203" s="316" t="s">
        <v>153</v>
      </c>
      <c r="H203" s="153">
        <v>0</v>
      </c>
    </row>
    <row r="204" spans="1:8" s="106" customFormat="1" ht="21" customHeight="1">
      <c r="A204" s="615" t="s">
        <v>552</v>
      </c>
      <c r="B204" s="483" t="s">
        <v>0</v>
      </c>
      <c r="C204" s="483" t="s">
        <v>321</v>
      </c>
      <c r="D204" s="613"/>
      <c r="E204" s="436"/>
      <c r="F204" s="437"/>
      <c r="G204" s="490"/>
      <c r="H204" s="491">
        <f>H205</f>
        <v>900</v>
      </c>
    </row>
    <row r="205" spans="1:8" s="106" customFormat="1" ht="21" customHeight="1">
      <c r="A205" s="614" t="s">
        <v>551</v>
      </c>
      <c r="B205" s="88" t="s">
        <v>0</v>
      </c>
      <c r="C205" s="310" t="s">
        <v>321</v>
      </c>
      <c r="D205" s="612" t="s">
        <v>200</v>
      </c>
      <c r="E205" s="59"/>
      <c r="F205" s="167"/>
      <c r="G205" s="316"/>
      <c r="H205" s="153">
        <f>H206</f>
        <v>900</v>
      </c>
    </row>
    <row r="206" spans="1:8" s="106" customFormat="1" ht="24.75" customHeight="1">
      <c r="A206" s="616" t="s">
        <v>285</v>
      </c>
      <c r="B206" s="311" t="s">
        <v>0</v>
      </c>
      <c r="C206" s="617" t="s">
        <v>321</v>
      </c>
      <c r="D206" s="617" t="s">
        <v>200</v>
      </c>
      <c r="E206" s="59" t="s">
        <v>284</v>
      </c>
      <c r="F206" s="167" t="s">
        <v>163</v>
      </c>
      <c r="G206" s="316"/>
      <c r="H206" s="319">
        <f>H207</f>
        <v>900</v>
      </c>
    </row>
    <row r="207" spans="1:8" s="106" customFormat="1" ht="24.75" customHeight="1">
      <c r="A207" s="109" t="s">
        <v>283</v>
      </c>
      <c r="B207" s="311" t="s">
        <v>0</v>
      </c>
      <c r="C207" s="120" t="s">
        <v>321</v>
      </c>
      <c r="D207" s="120" t="s">
        <v>200</v>
      </c>
      <c r="E207" s="59" t="s">
        <v>279</v>
      </c>
      <c r="F207" s="167" t="s">
        <v>163</v>
      </c>
      <c r="G207" s="316"/>
      <c r="H207" s="319">
        <f>H208</f>
        <v>900</v>
      </c>
    </row>
    <row r="208" spans="1:8" s="106" customFormat="1" ht="24.75" customHeight="1">
      <c r="A208" s="440" t="s">
        <v>508</v>
      </c>
      <c r="B208" s="311" t="s">
        <v>0</v>
      </c>
      <c r="C208" s="120" t="s">
        <v>321</v>
      </c>
      <c r="D208" s="120" t="s">
        <v>200</v>
      </c>
      <c r="E208" s="59" t="s">
        <v>279</v>
      </c>
      <c r="F208" s="167" t="s">
        <v>509</v>
      </c>
      <c r="G208" s="316"/>
      <c r="H208" s="319">
        <f>H209</f>
        <v>900</v>
      </c>
    </row>
    <row r="209" spans="1:8" s="106" customFormat="1" ht="24.75" customHeight="1">
      <c r="A209" s="489" t="s">
        <v>373</v>
      </c>
      <c r="B209" s="311" t="s">
        <v>0</v>
      </c>
      <c r="C209" s="120" t="s">
        <v>321</v>
      </c>
      <c r="D209" s="120" t="s">
        <v>200</v>
      </c>
      <c r="E209" s="59" t="s">
        <v>279</v>
      </c>
      <c r="F209" s="167" t="s">
        <v>509</v>
      </c>
      <c r="G209" s="316" t="s">
        <v>153</v>
      </c>
      <c r="H209" s="319">
        <v>900</v>
      </c>
    </row>
    <row r="210" spans="1:8" s="106" customFormat="1" ht="19.5">
      <c r="A210" s="114" t="s">
        <v>197</v>
      </c>
      <c r="B210" s="73" t="s">
        <v>0</v>
      </c>
      <c r="C210" s="73" t="s">
        <v>171</v>
      </c>
      <c r="D210" s="113"/>
      <c r="E210" s="143"/>
      <c r="F210" s="142"/>
      <c r="G210" s="64"/>
      <c r="H210" s="460">
        <f>+H211</f>
        <v>0</v>
      </c>
    </row>
    <row r="211" spans="1:8" s="106" customFormat="1" ht="19.5">
      <c r="A211" s="114" t="s">
        <v>196</v>
      </c>
      <c r="B211" s="283" t="s">
        <v>0</v>
      </c>
      <c r="C211" s="73" t="s">
        <v>171</v>
      </c>
      <c r="D211" s="113" t="s">
        <v>171</v>
      </c>
      <c r="E211" s="143"/>
      <c r="F211" s="142"/>
      <c r="G211" s="64"/>
      <c r="H211" s="460">
        <f>+H212</f>
        <v>0</v>
      </c>
    </row>
    <row r="212" spans="1:8" s="106" customFormat="1" ht="74.25" customHeight="1">
      <c r="A212" s="114" t="s">
        <v>463</v>
      </c>
      <c r="B212" s="73" t="s">
        <v>0</v>
      </c>
      <c r="C212" s="73" t="s">
        <v>171</v>
      </c>
      <c r="D212" s="113" t="s">
        <v>171</v>
      </c>
      <c r="E212" s="141" t="s">
        <v>182</v>
      </c>
      <c r="F212" s="111" t="s">
        <v>163</v>
      </c>
      <c r="G212" s="140"/>
      <c r="H212" s="460">
        <f>H213</f>
        <v>0</v>
      </c>
    </row>
    <row r="213" spans="1:8" s="106" customFormat="1" ht="19.5">
      <c r="A213" s="139" t="s">
        <v>482</v>
      </c>
      <c r="B213" s="57" t="s">
        <v>0</v>
      </c>
      <c r="C213" s="57" t="s">
        <v>171</v>
      </c>
      <c r="D213" s="65" t="s">
        <v>171</v>
      </c>
      <c r="E213" s="82" t="s">
        <v>499</v>
      </c>
      <c r="F213" s="81" t="s">
        <v>169</v>
      </c>
      <c r="G213" s="64"/>
      <c r="H213" s="299">
        <f>+H214</f>
        <v>0</v>
      </c>
    </row>
    <row r="214" spans="1:8" s="106" customFormat="1" ht="19.5">
      <c r="A214" s="138" t="s">
        <v>167</v>
      </c>
      <c r="B214" s="57" t="s">
        <v>0</v>
      </c>
      <c r="C214" s="57" t="s">
        <v>171</v>
      </c>
      <c r="D214" s="65" t="s">
        <v>171</v>
      </c>
      <c r="E214" s="82" t="s">
        <v>499</v>
      </c>
      <c r="F214" s="81" t="s">
        <v>169</v>
      </c>
      <c r="G214" s="64" t="s">
        <v>153</v>
      </c>
      <c r="H214" s="448">
        <v>0</v>
      </c>
    </row>
    <row r="215" spans="1:32" s="105" customFormat="1" ht="37.5" hidden="1">
      <c r="A215" s="77" t="s">
        <v>192</v>
      </c>
      <c r="B215" s="88" t="s">
        <v>0</v>
      </c>
      <c r="C215" s="57" t="s">
        <v>157</v>
      </c>
      <c r="D215" s="65" t="s">
        <v>156</v>
      </c>
      <c r="E215" s="274" t="s">
        <v>365</v>
      </c>
      <c r="F215" s="81" t="s">
        <v>366</v>
      </c>
      <c r="G215" s="175"/>
      <c r="H215" s="465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</row>
    <row r="216" spans="1:32" s="105" customFormat="1" ht="19.5" hidden="1">
      <c r="A216" s="74" t="s">
        <v>167</v>
      </c>
      <c r="B216" s="88" t="s">
        <v>0</v>
      </c>
      <c r="C216" s="57" t="s">
        <v>157</v>
      </c>
      <c r="D216" s="57" t="s">
        <v>156</v>
      </c>
      <c r="E216" s="59" t="s">
        <v>365</v>
      </c>
      <c r="F216" s="81" t="s">
        <v>366</v>
      </c>
      <c r="G216" s="57" t="s">
        <v>153</v>
      </c>
      <c r="H216" s="299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</row>
    <row r="217" spans="1:32" s="105" customFormat="1" ht="37.5" hidden="1">
      <c r="A217" s="77" t="s">
        <v>168</v>
      </c>
      <c r="B217" s="88" t="s">
        <v>0</v>
      </c>
      <c r="C217" s="57" t="s">
        <v>157</v>
      </c>
      <c r="D217" s="65" t="s">
        <v>156</v>
      </c>
      <c r="E217" s="274" t="s">
        <v>365</v>
      </c>
      <c r="F217" s="81" t="s">
        <v>364</v>
      </c>
      <c r="G217" s="175"/>
      <c r="H217" s="465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</row>
    <row r="218" spans="1:32" s="105" customFormat="1" ht="19.5" hidden="1">
      <c r="A218" s="74" t="s">
        <v>167</v>
      </c>
      <c r="B218" s="88" t="s">
        <v>0</v>
      </c>
      <c r="C218" s="57" t="s">
        <v>157</v>
      </c>
      <c r="D218" s="57" t="s">
        <v>156</v>
      </c>
      <c r="E218" s="59" t="s">
        <v>365</v>
      </c>
      <c r="F218" s="81" t="s">
        <v>364</v>
      </c>
      <c r="G218" s="57" t="s">
        <v>153</v>
      </c>
      <c r="H218" s="299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</row>
    <row r="219" spans="1:8" s="83" customFormat="1" ht="25.5" customHeight="1">
      <c r="A219" s="66" t="s">
        <v>165</v>
      </c>
      <c r="B219" s="294" t="s">
        <v>0</v>
      </c>
      <c r="C219" s="134">
        <v>10</v>
      </c>
      <c r="D219" s="134"/>
      <c r="E219" s="79"/>
      <c r="F219" s="78"/>
      <c r="G219" s="70"/>
      <c r="H219" s="298">
        <f>H229+H226</f>
        <v>350.692</v>
      </c>
    </row>
    <row r="220" spans="1:8" s="83" customFormat="1" ht="18.75" hidden="1">
      <c r="A220" s="66" t="s">
        <v>162</v>
      </c>
      <c r="B220" s="73" t="s">
        <v>0</v>
      </c>
      <c r="C220" s="103">
        <v>10</v>
      </c>
      <c r="D220" s="102" t="s">
        <v>156</v>
      </c>
      <c r="E220" s="76"/>
      <c r="F220" s="75"/>
      <c r="G220" s="102"/>
      <c r="H220" s="457"/>
    </row>
    <row r="221" spans="1:8" s="83" customFormat="1" ht="54" customHeight="1" hidden="1">
      <c r="A221" s="62" t="s">
        <v>160</v>
      </c>
      <c r="B221" s="100" t="s">
        <v>0</v>
      </c>
      <c r="C221" s="99">
        <v>10</v>
      </c>
      <c r="D221" s="98" t="s">
        <v>156</v>
      </c>
      <c r="E221" s="72" t="s">
        <v>178</v>
      </c>
      <c r="F221" s="71" t="s">
        <v>177</v>
      </c>
      <c r="G221" s="97"/>
      <c r="H221" s="298"/>
    </row>
    <row r="222" spans="1:8" s="83" customFormat="1" ht="68.25" customHeight="1" hidden="1">
      <c r="A222" s="61" t="s">
        <v>158</v>
      </c>
      <c r="B222" s="88" t="s">
        <v>0</v>
      </c>
      <c r="C222" s="87">
        <v>10</v>
      </c>
      <c r="D222" s="86" t="s">
        <v>156</v>
      </c>
      <c r="E222" s="68" t="s">
        <v>174</v>
      </c>
      <c r="F222" s="67" t="s">
        <v>177</v>
      </c>
      <c r="G222" s="94"/>
      <c r="H222" s="460"/>
    </row>
    <row r="223" spans="1:8" s="83" customFormat="1" ht="20.25" customHeight="1" hidden="1">
      <c r="A223" s="91" t="s">
        <v>176</v>
      </c>
      <c r="B223" s="88" t="s">
        <v>0</v>
      </c>
      <c r="C223" s="90">
        <v>10</v>
      </c>
      <c r="D223" s="86" t="s">
        <v>156</v>
      </c>
      <c r="E223" s="68" t="s">
        <v>174</v>
      </c>
      <c r="F223" s="67" t="s">
        <v>173</v>
      </c>
      <c r="G223" s="85"/>
      <c r="H223" s="299"/>
    </row>
    <row r="224" spans="1:8" s="83" customFormat="1" ht="20.25" customHeight="1" hidden="1">
      <c r="A224" s="89" t="s">
        <v>175</v>
      </c>
      <c r="B224" s="88" t="s">
        <v>0</v>
      </c>
      <c r="C224" s="590">
        <v>10</v>
      </c>
      <c r="D224" s="86" t="s">
        <v>156</v>
      </c>
      <c r="E224" s="68" t="s">
        <v>174</v>
      </c>
      <c r="F224" s="67" t="s">
        <v>173</v>
      </c>
      <c r="G224" s="503" t="s">
        <v>172</v>
      </c>
      <c r="H224" s="299"/>
    </row>
    <row r="225" spans="1:8" s="83" customFormat="1" ht="20.25" customHeight="1">
      <c r="A225" s="591" t="s">
        <v>162</v>
      </c>
      <c r="B225" s="100" t="s">
        <v>0</v>
      </c>
      <c r="C225" s="502" t="s">
        <v>185</v>
      </c>
      <c r="D225" s="502" t="s">
        <v>156</v>
      </c>
      <c r="E225" s="271"/>
      <c r="F225" s="270"/>
      <c r="G225" s="93"/>
      <c r="H225" s="460" t="str">
        <f>H226</f>
        <v>12,592</v>
      </c>
    </row>
    <row r="226" spans="1:8" s="83" customFormat="1" ht="20.25" customHeight="1">
      <c r="A226" s="116" t="s">
        <v>283</v>
      </c>
      <c r="B226" s="100" t="s">
        <v>0</v>
      </c>
      <c r="C226" s="502" t="s">
        <v>185</v>
      </c>
      <c r="D226" s="502" t="s">
        <v>156</v>
      </c>
      <c r="E226" s="658" t="s">
        <v>451</v>
      </c>
      <c r="F226" s="659"/>
      <c r="G226" s="70"/>
      <c r="H226" s="298" t="str">
        <f>H227</f>
        <v>12,592</v>
      </c>
    </row>
    <row r="227" spans="1:8" s="83" customFormat="1" ht="20.25" customHeight="1">
      <c r="A227" s="501" t="s">
        <v>176</v>
      </c>
      <c r="B227" s="88" t="s">
        <v>0</v>
      </c>
      <c r="C227" s="500" t="s">
        <v>185</v>
      </c>
      <c r="D227" s="500" t="s">
        <v>156</v>
      </c>
      <c r="E227" s="660" t="s">
        <v>450</v>
      </c>
      <c r="F227" s="661"/>
      <c r="G227" s="120"/>
      <c r="H227" s="200" t="str">
        <f>H228</f>
        <v>12,592</v>
      </c>
    </row>
    <row r="228" spans="1:8" s="83" customFormat="1" ht="20.25" customHeight="1">
      <c r="A228" s="438" t="s">
        <v>175</v>
      </c>
      <c r="B228" s="88" t="s">
        <v>0</v>
      </c>
      <c r="C228" s="500" t="s">
        <v>185</v>
      </c>
      <c r="D228" s="500" t="s">
        <v>156</v>
      </c>
      <c r="E228" s="660" t="s">
        <v>450</v>
      </c>
      <c r="F228" s="661"/>
      <c r="G228" s="120" t="s">
        <v>172</v>
      </c>
      <c r="H228" s="119" t="s">
        <v>634</v>
      </c>
    </row>
    <row r="229" spans="1:32" s="105" customFormat="1" ht="19.5">
      <c r="A229" s="132" t="s">
        <v>190</v>
      </c>
      <c r="B229" s="73" t="s">
        <v>0</v>
      </c>
      <c r="C229" s="99">
        <v>10</v>
      </c>
      <c r="D229" s="98" t="s">
        <v>184</v>
      </c>
      <c r="E229" s="131"/>
      <c r="F229" s="130"/>
      <c r="G229" s="128"/>
      <c r="H229" s="298">
        <f>H230</f>
        <v>338.1</v>
      </c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</row>
    <row r="230" spans="1:32" s="105" customFormat="1" ht="78" customHeight="1">
      <c r="A230" s="157" t="s">
        <v>527</v>
      </c>
      <c r="B230" s="100" t="s">
        <v>0</v>
      </c>
      <c r="C230" s="129">
        <v>10</v>
      </c>
      <c r="D230" s="129" t="s">
        <v>184</v>
      </c>
      <c r="E230" s="72" t="s">
        <v>189</v>
      </c>
      <c r="F230" s="71" t="s">
        <v>163</v>
      </c>
      <c r="G230" s="128"/>
      <c r="H230" s="298">
        <f>H231</f>
        <v>338.1</v>
      </c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</row>
    <row r="231" spans="1:32" s="51" customFormat="1" ht="98.25" customHeight="1">
      <c r="A231" s="127" t="s">
        <v>529</v>
      </c>
      <c r="B231" s="88" t="s">
        <v>0</v>
      </c>
      <c r="C231" s="126" t="s">
        <v>185</v>
      </c>
      <c r="D231" s="125" t="s">
        <v>184</v>
      </c>
      <c r="E231" s="68" t="s">
        <v>187</v>
      </c>
      <c r="F231" s="67" t="s">
        <v>163</v>
      </c>
      <c r="G231" s="70"/>
      <c r="H231" s="200">
        <f>H232</f>
        <v>338.1</v>
      </c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</row>
    <row r="232" spans="1:32" s="51" customFormat="1" ht="18.75">
      <c r="A232" s="123" t="s">
        <v>535</v>
      </c>
      <c r="B232" s="88" t="s">
        <v>0</v>
      </c>
      <c r="C232" s="122" t="s">
        <v>185</v>
      </c>
      <c r="D232" s="121" t="s">
        <v>184</v>
      </c>
      <c r="E232" s="68" t="s">
        <v>500</v>
      </c>
      <c r="F232" s="67" t="s">
        <v>505</v>
      </c>
      <c r="G232" s="70"/>
      <c r="H232" s="200">
        <f>H233</f>
        <v>338.1</v>
      </c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1:32" s="51" customFormat="1" ht="18.75">
      <c r="A233" s="89" t="s">
        <v>175</v>
      </c>
      <c r="B233" s="88" t="s">
        <v>0</v>
      </c>
      <c r="C233" s="122" t="s">
        <v>185</v>
      </c>
      <c r="D233" s="121" t="s">
        <v>184</v>
      </c>
      <c r="E233" s="68" t="s">
        <v>500</v>
      </c>
      <c r="F233" s="67" t="s">
        <v>505</v>
      </c>
      <c r="G233" s="120" t="s">
        <v>172</v>
      </c>
      <c r="H233" s="200">
        <v>338.1</v>
      </c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</row>
    <row r="234" spans="1:32" s="51" customFormat="1" ht="18.75">
      <c r="A234" s="116" t="s">
        <v>183</v>
      </c>
      <c r="B234" s="73" t="s">
        <v>0</v>
      </c>
      <c r="C234" s="115">
        <v>11</v>
      </c>
      <c r="D234" s="113"/>
      <c r="E234" s="118"/>
      <c r="F234" s="117"/>
      <c r="G234" s="293">
        <f aca="true" t="shared" si="0" ref="G234:H236">+G235</f>
        <v>0</v>
      </c>
      <c r="H234" s="460">
        <f t="shared" si="0"/>
        <v>51.2</v>
      </c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</row>
    <row r="235" spans="1:32" s="51" customFormat="1" ht="18.75">
      <c r="A235" s="595" t="s">
        <v>534</v>
      </c>
      <c r="B235" s="283" t="s">
        <v>0</v>
      </c>
      <c r="C235" s="115">
        <v>11</v>
      </c>
      <c r="D235" s="113" t="s">
        <v>156</v>
      </c>
      <c r="E235" s="112"/>
      <c r="F235" s="111"/>
      <c r="G235" s="293">
        <f t="shared" si="0"/>
        <v>0</v>
      </c>
      <c r="H235" s="460">
        <f t="shared" si="0"/>
        <v>51.2</v>
      </c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</row>
    <row r="236" spans="1:32" s="291" customFormat="1" ht="73.5" customHeight="1">
      <c r="A236" s="114" t="s">
        <v>462</v>
      </c>
      <c r="B236" s="73" t="s">
        <v>0</v>
      </c>
      <c r="C236" s="73" t="s">
        <v>180</v>
      </c>
      <c r="D236" s="113" t="s">
        <v>156</v>
      </c>
      <c r="E236" s="112" t="s">
        <v>182</v>
      </c>
      <c r="F236" s="111" t="s">
        <v>163</v>
      </c>
      <c r="G236" s="293">
        <f t="shared" si="0"/>
        <v>0</v>
      </c>
      <c r="H236" s="460">
        <f t="shared" si="0"/>
        <v>51.2</v>
      </c>
      <c r="I236" s="292"/>
      <c r="J236" s="292"/>
      <c r="K236" s="292"/>
      <c r="L236" s="292"/>
      <c r="M236" s="292"/>
      <c r="N236" s="292"/>
      <c r="O236" s="292"/>
      <c r="P236" s="292"/>
      <c r="Q236" s="292"/>
      <c r="R236" s="292"/>
      <c r="S236" s="292"/>
      <c r="T236" s="292"/>
      <c r="U236" s="292"/>
      <c r="V236" s="292"/>
      <c r="W236" s="292"/>
      <c r="X236" s="292"/>
      <c r="Y236" s="292"/>
      <c r="Z236" s="292"/>
      <c r="AA236" s="292"/>
      <c r="AB236" s="292"/>
      <c r="AC236" s="292"/>
      <c r="AD236" s="292"/>
      <c r="AE236" s="292"/>
      <c r="AF236" s="292"/>
    </row>
    <row r="237" spans="1:32" s="51" customFormat="1" ht="56.25">
      <c r="A237" s="89" t="s">
        <v>483</v>
      </c>
      <c r="B237" s="57" t="s">
        <v>0</v>
      </c>
      <c r="C237" s="57" t="s">
        <v>180</v>
      </c>
      <c r="D237" s="65" t="s">
        <v>156</v>
      </c>
      <c r="E237" s="82" t="s">
        <v>501</v>
      </c>
      <c r="F237" s="81" t="s">
        <v>179</v>
      </c>
      <c r="G237" s="290">
        <f>+G238+G240</f>
        <v>0</v>
      </c>
      <c r="H237" s="299">
        <f>+H238+H240</f>
        <v>51.2</v>
      </c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</row>
    <row r="238" spans="1:32" s="51" customFormat="1" ht="61.5" customHeight="1">
      <c r="A238" s="548" t="s">
        <v>502</v>
      </c>
      <c r="B238" s="57" t="s">
        <v>0</v>
      </c>
      <c r="C238" s="313" t="s">
        <v>180</v>
      </c>
      <c r="D238" s="541" t="s">
        <v>156</v>
      </c>
      <c r="E238" s="546" t="s">
        <v>501</v>
      </c>
      <c r="F238" s="547" t="s">
        <v>503</v>
      </c>
      <c r="G238" s="64"/>
      <c r="H238" s="299">
        <f>+H239</f>
        <v>51.2</v>
      </c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</row>
    <row r="239" spans="1:32" s="51" customFormat="1" ht="24" customHeight="1">
      <c r="A239" s="74" t="s">
        <v>167</v>
      </c>
      <c r="B239" s="57" t="s">
        <v>0</v>
      </c>
      <c r="C239" s="57" t="s">
        <v>180</v>
      </c>
      <c r="D239" s="65" t="s">
        <v>156</v>
      </c>
      <c r="E239" s="82" t="s">
        <v>501</v>
      </c>
      <c r="F239" s="81" t="s">
        <v>179</v>
      </c>
      <c r="G239" s="64" t="s">
        <v>153</v>
      </c>
      <c r="H239" s="448">
        <v>51.2</v>
      </c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</row>
    <row r="240" spans="1:32" s="51" customFormat="1" ht="56.25" hidden="1">
      <c r="A240" s="89" t="s">
        <v>363</v>
      </c>
      <c r="B240" s="57" t="s">
        <v>0</v>
      </c>
      <c r="C240" s="57" t="s">
        <v>180</v>
      </c>
      <c r="D240" s="65" t="s">
        <v>214</v>
      </c>
      <c r="E240" s="82" t="s">
        <v>362</v>
      </c>
      <c r="F240" s="81" t="s">
        <v>361</v>
      </c>
      <c r="G240" s="64"/>
      <c r="H240" s="64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</row>
    <row r="241" spans="1:32" s="51" customFormat="1" ht="18.75" hidden="1">
      <c r="A241" s="289" t="s">
        <v>167</v>
      </c>
      <c r="B241" s="60" t="s">
        <v>0</v>
      </c>
      <c r="C241" s="287" t="s">
        <v>180</v>
      </c>
      <c r="D241" s="287" t="s">
        <v>214</v>
      </c>
      <c r="E241" s="82" t="s">
        <v>362</v>
      </c>
      <c r="F241" s="81" t="s">
        <v>361</v>
      </c>
      <c r="G241" s="286" t="s">
        <v>153</v>
      </c>
      <c r="H241" s="286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</row>
    <row r="242" spans="1:32" s="51" customFormat="1" ht="18.75" hidden="1">
      <c r="A242" s="288" t="s">
        <v>356</v>
      </c>
      <c r="B242" s="60" t="s">
        <v>0</v>
      </c>
      <c r="C242" s="60" t="s">
        <v>282</v>
      </c>
      <c r="D242" s="287"/>
      <c r="E242" s="677"/>
      <c r="F242" s="678"/>
      <c r="G242" s="60"/>
      <c r="H242" s="60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</row>
    <row r="243" spans="1:32" s="51" customFormat="1" ht="18.75" hidden="1">
      <c r="A243" s="288" t="s">
        <v>356</v>
      </c>
      <c r="B243" s="60" t="s">
        <v>0</v>
      </c>
      <c r="C243" s="60" t="s">
        <v>282</v>
      </c>
      <c r="D243" s="287" t="s">
        <v>156</v>
      </c>
      <c r="E243" s="677"/>
      <c r="F243" s="678"/>
      <c r="G243" s="60"/>
      <c r="H243" s="60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</row>
    <row r="244" spans="1:32" s="51" customFormat="1" ht="75" hidden="1">
      <c r="A244" s="114" t="s">
        <v>360</v>
      </c>
      <c r="B244" s="60" t="s">
        <v>0</v>
      </c>
      <c r="C244" s="60" t="s">
        <v>282</v>
      </c>
      <c r="D244" s="287" t="s">
        <v>156</v>
      </c>
      <c r="E244" s="677" t="s">
        <v>359</v>
      </c>
      <c r="F244" s="678"/>
      <c r="G244" s="60"/>
      <c r="H244" s="60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</row>
    <row r="245" spans="1:32" s="51" customFormat="1" ht="93.75" hidden="1">
      <c r="A245" s="109" t="s">
        <v>358</v>
      </c>
      <c r="B245" s="60" t="s">
        <v>0</v>
      </c>
      <c r="C245" s="60" t="s">
        <v>282</v>
      </c>
      <c r="D245" s="287" t="s">
        <v>156</v>
      </c>
      <c r="E245" s="677" t="s">
        <v>357</v>
      </c>
      <c r="F245" s="678"/>
      <c r="G245" s="60"/>
      <c r="H245" s="60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</row>
    <row r="246" spans="1:32" s="51" customFormat="1" ht="18.75" hidden="1">
      <c r="A246" s="288" t="s">
        <v>356</v>
      </c>
      <c r="B246" s="60" t="s">
        <v>0</v>
      </c>
      <c r="C246" s="60" t="s">
        <v>282</v>
      </c>
      <c r="D246" s="287" t="s">
        <v>156</v>
      </c>
      <c r="E246" s="677" t="s">
        <v>354</v>
      </c>
      <c r="F246" s="678"/>
      <c r="G246" s="60"/>
      <c r="H246" s="60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</row>
    <row r="247" spans="1:32" s="51" customFormat="1" ht="18.75" hidden="1">
      <c r="A247" s="288" t="s">
        <v>355</v>
      </c>
      <c r="B247" s="60" t="s">
        <v>0</v>
      </c>
      <c r="C247" s="60" t="s">
        <v>282</v>
      </c>
      <c r="D247" s="287" t="s">
        <v>156</v>
      </c>
      <c r="E247" s="677" t="s">
        <v>354</v>
      </c>
      <c r="F247" s="678"/>
      <c r="G247" s="60" t="s">
        <v>353</v>
      </c>
      <c r="H247" s="60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</row>
    <row r="248" spans="1:32" s="51" customFormat="1" ht="18.75" hidden="1">
      <c r="A248" s="288"/>
      <c r="B248" s="60"/>
      <c r="C248" s="60"/>
      <c r="D248" s="287"/>
      <c r="E248" s="677"/>
      <c r="F248" s="678"/>
      <c r="G248" s="60"/>
      <c r="H248" s="60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</row>
    <row r="249" spans="1:32" s="51" customFormat="1" ht="18.75">
      <c r="A249" s="50"/>
      <c r="B249" s="49"/>
      <c r="C249" s="49"/>
      <c r="D249" s="55"/>
      <c r="E249" s="54"/>
      <c r="F249" s="53"/>
      <c r="G249" s="49"/>
      <c r="H249" s="49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</row>
    <row r="250" spans="1:32" s="51" customFormat="1" ht="18.75">
      <c r="A250" s="50"/>
      <c r="B250" s="49"/>
      <c r="C250" s="49"/>
      <c r="D250" s="55"/>
      <c r="E250" s="54"/>
      <c r="F250" s="53"/>
      <c r="G250" s="49"/>
      <c r="H250" s="49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</row>
    <row r="251" spans="1:32" s="51" customFormat="1" ht="18.75">
      <c r="A251" s="50"/>
      <c r="B251" s="49"/>
      <c r="C251" s="49"/>
      <c r="D251" s="55"/>
      <c r="E251" s="54"/>
      <c r="F251" s="53"/>
      <c r="G251" s="49"/>
      <c r="H251" s="4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</row>
    <row r="252" spans="1:32" s="51" customFormat="1" ht="18.75">
      <c r="A252" s="50"/>
      <c r="B252" s="49"/>
      <c r="C252" s="49"/>
      <c r="D252" s="55"/>
      <c r="E252" s="54"/>
      <c r="F252" s="53"/>
      <c r="G252" s="49"/>
      <c r="H252" s="4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</row>
    <row r="253" spans="1:32" s="51" customFormat="1" ht="18.75">
      <c r="A253" s="50"/>
      <c r="B253" s="49"/>
      <c r="C253" s="49"/>
      <c r="D253" s="55"/>
      <c r="E253" s="54"/>
      <c r="F253" s="53"/>
      <c r="G253" s="49"/>
      <c r="H253" s="4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</row>
    <row r="254" spans="1:32" s="51" customFormat="1" ht="18.75">
      <c r="A254" s="50"/>
      <c r="B254" s="49"/>
      <c r="C254" s="49"/>
      <c r="D254" s="55"/>
      <c r="E254" s="54"/>
      <c r="F254" s="53"/>
      <c r="G254" s="49"/>
      <c r="H254" s="4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</row>
    <row r="255" spans="1:32" s="51" customFormat="1" ht="18.75">
      <c r="A255" s="50"/>
      <c r="B255" s="49"/>
      <c r="C255" s="49"/>
      <c r="D255" s="55"/>
      <c r="E255" s="54"/>
      <c r="F255" s="53"/>
      <c r="G255" s="49"/>
      <c r="H255" s="4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</row>
    <row r="256" spans="1:32" s="51" customFormat="1" ht="18.75">
      <c r="A256" s="50"/>
      <c r="B256" s="49"/>
      <c r="C256" s="49"/>
      <c r="D256" s="55"/>
      <c r="E256" s="54"/>
      <c r="F256" s="53"/>
      <c r="G256" s="49"/>
      <c r="H256" s="4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</row>
    <row r="257" spans="1:32" s="51" customFormat="1" ht="18.75">
      <c r="A257" s="50"/>
      <c r="B257" s="49"/>
      <c r="C257" s="49"/>
      <c r="D257" s="55"/>
      <c r="E257" s="54"/>
      <c r="F257" s="53"/>
      <c r="G257" s="49"/>
      <c r="H257" s="4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</row>
    <row r="258" spans="1:32" s="51" customFormat="1" ht="18.75">
      <c r="A258" s="50"/>
      <c r="B258" s="49"/>
      <c r="C258" s="49"/>
      <c r="D258" s="55"/>
      <c r="E258" s="54"/>
      <c r="F258" s="53"/>
      <c r="G258" s="49"/>
      <c r="H258" s="4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</row>
    <row r="259" spans="1:32" s="51" customFormat="1" ht="18.75">
      <c r="A259" s="50"/>
      <c r="B259" s="49"/>
      <c r="C259" s="49"/>
      <c r="D259" s="55"/>
      <c r="E259" s="54"/>
      <c r="F259" s="53"/>
      <c r="G259" s="49"/>
      <c r="H259" s="4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</row>
    <row r="260" spans="1:32" s="51" customFormat="1" ht="18.75">
      <c r="A260" s="50"/>
      <c r="B260" s="49"/>
      <c r="C260" s="49"/>
      <c r="D260" s="55"/>
      <c r="E260" s="54"/>
      <c r="F260" s="53"/>
      <c r="G260" s="49"/>
      <c r="H260" s="4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</row>
    <row r="261" spans="1:32" s="51" customFormat="1" ht="18.75">
      <c r="A261" s="50"/>
      <c r="B261" s="49"/>
      <c r="C261" s="49"/>
      <c r="D261" s="55"/>
      <c r="E261" s="54"/>
      <c r="F261" s="53"/>
      <c r="G261" s="49"/>
      <c r="H261" s="4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</row>
    <row r="262" spans="1:32" s="51" customFormat="1" ht="18.75">
      <c r="A262" s="50"/>
      <c r="B262" s="49"/>
      <c r="C262" s="49"/>
      <c r="D262" s="55"/>
      <c r="E262" s="54"/>
      <c r="F262" s="53"/>
      <c r="G262" s="49"/>
      <c r="H262" s="4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1:32" s="51" customFormat="1" ht="18.75">
      <c r="A263" s="50"/>
      <c r="B263" s="49"/>
      <c r="C263" s="49"/>
      <c r="D263" s="55"/>
      <c r="E263" s="54"/>
      <c r="F263" s="53"/>
      <c r="G263" s="49"/>
      <c r="H263" s="4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1:32" s="51" customFormat="1" ht="18.75">
      <c r="A264" s="50"/>
      <c r="B264" s="49"/>
      <c r="C264" s="49"/>
      <c r="D264" s="55"/>
      <c r="E264" s="54"/>
      <c r="F264" s="53"/>
      <c r="G264" s="49"/>
      <c r="H264" s="4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</row>
    <row r="265" spans="1:32" s="51" customFormat="1" ht="18.75">
      <c r="A265" s="50"/>
      <c r="B265" s="49"/>
      <c r="C265" s="49"/>
      <c r="D265" s="55"/>
      <c r="E265" s="54"/>
      <c r="F265" s="53"/>
      <c r="G265" s="49"/>
      <c r="H265" s="4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</row>
    <row r="266" spans="1:32" s="51" customFormat="1" ht="18.75">
      <c r="A266" s="50"/>
      <c r="B266" s="49"/>
      <c r="C266" s="49"/>
      <c r="D266" s="55"/>
      <c r="E266" s="54"/>
      <c r="F266" s="53"/>
      <c r="G266" s="49"/>
      <c r="H266" s="4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</row>
    <row r="267" spans="1:32" s="51" customFormat="1" ht="18.75">
      <c r="A267" s="50"/>
      <c r="B267" s="49"/>
      <c r="C267" s="49"/>
      <c r="D267" s="55"/>
      <c r="E267" s="54"/>
      <c r="F267" s="53"/>
      <c r="G267" s="49"/>
      <c r="H267" s="49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</row>
    <row r="268" spans="1:32" s="51" customFormat="1" ht="18.75">
      <c r="A268" s="50"/>
      <c r="B268" s="49"/>
      <c r="C268" s="49"/>
      <c r="D268" s="55"/>
      <c r="E268" s="54"/>
      <c r="F268" s="53"/>
      <c r="G268" s="49"/>
      <c r="H268" s="4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1:32" s="51" customFormat="1" ht="18.75">
      <c r="A269" s="50"/>
      <c r="B269" s="49"/>
      <c r="C269" s="49"/>
      <c r="D269" s="55"/>
      <c r="E269" s="54"/>
      <c r="F269" s="53"/>
      <c r="G269" s="49"/>
      <c r="H269" s="49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</row>
    <row r="270" spans="1:32" s="51" customFormat="1" ht="18.75">
      <c r="A270" s="50"/>
      <c r="B270" s="49"/>
      <c r="C270" s="49"/>
      <c r="D270" s="55"/>
      <c r="E270" s="54"/>
      <c r="F270" s="53"/>
      <c r="G270" s="49"/>
      <c r="H270" s="4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</row>
    <row r="271" spans="1:32" s="51" customFormat="1" ht="18.75">
      <c r="A271" s="50"/>
      <c r="B271" s="49"/>
      <c r="C271" s="49"/>
      <c r="D271" s="55"/>
      <c r="E271" s="54"/>
      <c r="F271" s="53"/>
      <c r="G271" s="49"/>
      <c r="H271" s="49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</row>
    <row r="272" spans="1:32" s="51" customFormat="1" ht="18.75">
      <c r="A272" s="50"/>
      <c r="B272" s="49"/>
      <c r="C272" s="49"/>
      <c r="D272" s="55"/>
      <c r="E272" s="54"/>
      <c r="F272" s="53"/>
      <c r="G272" s="49"/>
      <c r="H272" s="49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</row>
    <row r="273" spans="1:32" s="51" customFormat="1" ht="18.75">
      <c r="A273" s="50"/>
      <c r="B273" s="49"/>
      <c r="C273" s="49"/>
      <c r="D273" s="55"/>
      <c r="E273" s="54"/>
      <c r="F273" s="53"/>
      <c r="G273" s="49"/>
      <c r="H273" s="49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</row>
    <row r="274" spans="1:32" s="51" customFormat="1" ht="18.75">
      <c r="A274" s="50"/>
      <c r="B274" s="49"/>
      <c r="C274" s="49"/>
      <c r="D274" s="55"/>
      <c r="E274" s="54"/>
      <c r="F274" s="53"/>
      <c r="G274" s="49"/>
      <c r="H274" s="49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</row>
    <row r="275" spans="1:32" s="51" customFormat="1" ht="18.75">
      <c r="A275" s="50"/>
      <c r="B275" s="49"/>
      <c r="C275" s="49"/>
      <c r="D275" s="55"/>
      <c r="E275" s="54"/>
      <c r="F275" s="53"/>
      <c r="G275" s="49"/>
      <c r="H275" s="49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</row>
    <row r="276" spans="1:32" s="51" customFormat="1" ht="18.75">
      <c r="A276" s="50"/>
      <c r="B276" s="49"/>
      <c r="C276" s="49"/>
      <c r="D276" s="55"/>
      <c r="E276" s="54"/>
      <c r="F276" s="53"/>
      <c r="G276" s="49"/>
      <c r="H276" s="49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</row>
  </sheetData>
  <sheetProtection/>
  <mergeCells count="28">
    <mergeCell ref="A6:H6"/>
    <mergeCell ref="E244:F244"/>
    <mergeCell ref="E245:F245"/>
    <mergeCell ref="E68:F68"/>
    <mergeCell ref="A9:H9"/>
    <mergeCell ref="E74:F74"/>
    <mergeCell ref="E88:F88"/>
    <mergeCell ref="E104:F104"/>
    <mergeCell ref="E227:F227"/>
    <mergeCell ref="E226:F226"/>
    <mergeCell ref="E248:F248"/>
    <mergeCell ref="E246:F246"/>
    <mergeCell ref="E247:F247"/>
    <mergeCell ref="E242:F242"/>
    <mergeCell ref="E243:F243"/>
    <mergeCell ref="A1:H1"/>
    <mergeCell ref="A2:H2"/>
    <mergeCell ref="A3:H3"/>
    <mergeCell ref="A4:H4"/>
    <mergeCell ref="A5:H5"/>
    <mergeCell ref="E228:F228"/>
    <mergeCell ref="E146:F146"/>
    <mergeCell ref="A7:H7"/>
    <mergeCell ref="E126:F126"/>
    <mergeCell ref="E127:F127"/>
    <mergeCell ref="E103:F103"/>
    <mergeCell ref="A8:G8"/>
    <mergeCell ref="E147:F147"/>
  </mergeCells>
  <printOptions/>
  <pageMargins left="0.7086614173228347" right="0.1968503937007874" top="0.3937007874015748" bottom="0.31496062992125984" header="0.31496062992125984" footer="0.2362204724409449"/>
  <pageSetup blackAndWhite="1" fitToHeight="6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1.57421875" style="329" customWidth="1"/>
    <col min="2" max="2" width="7.421875" style="329" customWidth="1"/>
    <col min="3" max="3" width="9.7109375" style="329" customWidth="1"/>
    <col min="4" max="4" width="9.8515625" style="329" customWidth="1"/>
    <col min="5" max="5" width="26.140625" style="329" customWidth="1"/>
    <col min="6" max="6" width="8.57421875" style="328" hidden="1" customWidth="1"/>
    <col min="7" max="7" width="9.140625" style="328" hidden="1" customWidth="1"/>
    <col min="8" max="8" width="18.00390625" style="328" customWidth="1"/>
    <col min="9" max="16384" width="9.140625" style="328" customWidth="1"/>
  </cols>
  <sheetData>
    <row r="1" spans="2:6" ht="14.25" customHeight="1">
      <c r="B1" s="428" t="s">
        <v>417</v>
      </c>
      <c r="C1" s="513"/>
      <c r="D1" s="513"/>
      <c r="E1" s="429"/>
      <c r="F1" s="429"/>
    </row>
    <row r="2" spans="2:8" ht="12.75" customHeight="1">
      <c r="B2" s="693" t="s">
        <v>2</v>
      </c>
      <c r="C2" s="693"/>
      <c r="D2" s="693"/>
      <c r="E2" s="693"/>
      <c r="F2" s="693"/>
      <c r="G2" s="693"/>
      <c r="H2" s="693"/>
    </row>
    <row r="3" spans="2:8" ht="15" customHeight="1">
      <c r="B3" s="693" t="s">
        <v>556</v>
      </c>
      <c r="C3" s="693"/>
      <c r="D3" s="693"/>
      <c r="E3" s="693"/>
      <c r="F3" s="693"/>
      <c r="G3" s="693"/>
      <c r="H3" s="693"/>
    </row>
    <row r="4" spans="2:8" ht="16.5" customHeight="1">
      <c r="B4" s="692" t="s">
        <v>555</v>
      </c>
      <c r="C4" s="692"/>
      <c r="D4" s="692"/>
      <c r="E4" s="692"/>
      <c r="F4" s="692"/>
      <c r="G4" s="692"/>
      <c r="H4" s="692"/>
    </row>
    <row r="5" spans="2:8" ht="15" customHeight="1">
      <c r="B5" s="692" t="s">
        <v>3</v>
      </c>
      <c r="C5" s="692"/>
      <c r="D5" s="692"/>
      <c r="E5" s="692"/>
      <c r="F5" s="692"/>
      <c r="G5" s="692"/>
      <c r="H5" s="692"/>
    </row>
    <row r="6" spans="2:8" ht="18.75" customHeight="1">
      <c r="B6" s="692" t="s">
        <v>536</v>
      </c>
      <c r="C6" s="692"/>
      <c r="D6" s="692"/>
      <c r="E6" s="692"/>
      <c r="F6" s="692"/>
      <c r="G6" s="692"/>
      <c r="H6" s="692"/>
    </row>
    <row r="7" spans="2:8" ht="15.75" customHeight="1">
      <c r="B7" s="692" t="s">
        <v>636</v>
      </c>
      <c r="C7" s="692"/>
      <c r="D7" s="692"/>
      <c r="E7" s="692"/>
      <c r="F7" s="692"/>
      <c r="G7" s="692"/>
      <c r="H7" s="692"/>
    </row>
    <row r="8" spans="1:7" s="427" customFormat="1" ht="39.75" customHeight="1">
      <c r="A8" s="696" t="s">
        <v>539</v>
      </c>
      <c r="B8" s="696"/>
      <c r="C8" s="696"/>
      <c r="D8" s="696"/>
      <c r="E8" s="696"/>
      <c r="F8" s="696"/>
      <c r="G8" s="696"/>
    </row>
    <row r="9" spans="1:7" s="427" customFormat="1" ht="15.75" customHeight="1">
      <c r="A9" s="583"/>
      <c r="B9" s="583"/>
      <c r="C9" s="583"/>
      <c r="D9" s="583"/>
      <c r="E9" s="589" t="s">
        <v>533</v>
      </c>
      <c r="F9" s="583"/>
      <c r="G9" s="583"/>
    </row>
    <row r="10" spans="1:7" s="425" customFormat="1" ht="28.5" customHeight="1">
      <c r="A10" s="426" t="s">
        <v>347</v>
      </c>
      <c r="B10" s="686"/>
      <c r="C10" s="687"/>
      <c r="D10" s="363"/>
      <c r="E10" s="386">
        <f>E11+E19+E22+E39+E41+E45+E50+E51+E56+E60+E70+E75+E79+E86+E92+E101+E105+E108+E103</f>
        <v>23320.676000000003</v>
      </c>
      <c r="F10" s="386" t="e">
        <f>#REF!+F11+F19+#REF!+F22+F51+F56+F60+F67+F70+F75+F80+F86+F45+F49+F41+F92+F101+F103+#REF!+F105</f>
        <v>#REF!</v>
      </c>
      <c r="G10" s="386" t="e">
        <f>#REF!+G11+G19+#REF!+G22+G51+G56+G60+G67+G70+G75+G80+G86+G45+G49+G41+G92+G101+G103+#REF!+G105</f>
        <v>#REF!</v>
      </c>
    </row>
    <row r="11" spans="1:7" s="333" customFormat="1" ht="111.75" customHeight="1">
      <c r="A11" s="381" t="s">
        <v>461</v>
      </c>
      <c r="B11" s="394" t="s">
        <v>416</v>
      </c>
      <c r="C11" s="379" t="s">
        <v>377</v>
      </c>
      <c r="D11" s="370"/>
      <c r="E11" s="416">
        <f>E12</f>
        <v>237.961</v>
      </c>
      <c r="F11" s="416">
        <f>F12</f>
        <v>330</v>
      </c>
      <c r="G11" s="416">
        <f>G12</f>
        <v>330</v>
      </c>
    </row>
    <row r="12" spans="1:7" s="333" customFormat="1" ht="30.75" customHeight="1">
      <c r="A12" s="345" t="s">
        <v>415</v>
      </c>
      <c r="B12" s="419" t="s">
        <v>416</v>
      </c>
      <c r="C12" s="422" t="s">
        <v>377</v>
      </c>
      <c r="D12" s="370"/>
      <c r="E12" s="423">
        <f>E13+E15+E17</f>
        <v>237.961</v>
      </c>
      <c r="F12" s="423">
        <f>F17+F13+F15</f>
        <v>330</v>
      </c>
      <c r="G12" s="423">
        <f>G17+G13+G15</f>
        <v>330</v>
      </c>
    </row>
    <row r="13" spans="1:7" s="333" customFormat="1" ht="45" customHeight="1">
      <c r="A13" s="345" t="s">
        <v>229</v>
      </c>
      <c r="B13" s="420" t="s">
        <v>416</v>
      </c>
      <c r="C13" s="418" t="s">
        <v>414</v>
      </c>
      <c r="D13" s="370"/>
      <c r="E13" s="423">
        <f>E14</f>
        <v>20</v>
      </c>
      <c r="F13" s="423">
        <v>30</v>
      </c>
      <c r="G13" s="423">
        <v>30</v>
      </c>
    </row>
    <row r="14" spans="1:7" s="333" customFormat="1" ht="33" customHeight="1">
      <c r="A14" s="396" t="s">
        <v>167</v>
      </c>
      <c r="B14" s="420" t="s">
        <v>416</v>
      </c>
      <c r="C14" s="418" t="s">
        <v>414</v>
      </c>
      <c r="D14" s="370" t="s">
        <v>153</v>
      </c>
      <c r="E14" s="423">
        <v>20</v>
      </c>
      <c r="F14" s="423">
        <v>30</v>
      </c>
      <c r="G14" s="423">
        <v>30</v>
      </c>
    </row>
    <row r="15" spans="1:7" s="333" customFormat="1" ht="29.25" customHeight="1">
      <c r="A15" s="515" t="s">
        <v>437</v>
      </c>
      <c r="B15" s="420" t="s">
        <v>416</v>
      </c>
      <c r="C15" s="418" t="s">
        <v>464</v>
      </c>
      <c r="D15" s="370"/>
      <c r="E15" s="423">
        <f>E16</f>
        <v>106</v>
      </c>
      <c r="F15" s="423">
        <v>100</v>
      </c>
      <c r="G15" s="423">
        <v>100</v>
      </c>
    </row>
    <row r="16" spans="1:7" s="333" customFormat="1" ht="33" customHeight="1">
      <c r="A16" s="338" t="s">
        <v>167</v>
      </c>
      <c r="B16" s="420" t="s">
        <v>416</v>
      </c>
      <c r="C16" s="418" t="s">
        <v>464</v>
      </c>
      <c r="D16" s="370" t="s">
        <v>153</v>
      </c>
      <c r="E16" s="423">
        <v>106</v>
      </c>
      <c r="F16" s="423">
        <v>100</v>
      </c>
      <c r="G16" s="423">
        <v>100</v>
      </c>
    </row>
    <row r="17" spans="1:7" s="333" customFormat="1" ht="33.75" customHeight="1">
      <c r="A17" s="345" t="s">
        <v>465</v>
      </c>
      <c r="B17" s="420" t="s">
        <v>416</v>
      </c>
      <c r="C17" s="418" t="s">
        <v>413</v>
      </c>
      <c r="D17" s="370"/>
      <c r="E17" s="579" t="str">
        <f>E18</f>
        <v>111,961</v>
      </c>
      <c r="F17" s="372">
        <v>200</v>
      </c>
      <c r="G17" s="372">
        <v>200</v>
      </c>
    </row>
    <row r="18" spans="1:7" s="333" customFormat="1" ht="32.25" customHeight="1">
      <c r="A18" s="338" t="s">
        <v>167</v>
      </c>
      <c r="B18" s="420" t="s">
        <v>416</v>
      </c>
      <c r="C18" s="418" t="s">
        <v>413</v>
      </c>
      <c r="D18" s="370" t="s">
        <v>153</v>
      </c>
      <c r="E18" s="334" t="s">
        <v>638</v>
      </c>
      <c r="F18" s="334" t="s">
        <v>454</v>
      </c>
      <c r="G18" s="334" t="s">
        <v>454</v>
      </c>
    </row>
    <row r="19" spans="1:7" s="333" customFormat="1" ht="105.75" customHeight="1">
      <c r="A19" s="381" t="s">
        <v>492</v>
      </c>
      <c r="B19" s="394" t="s">
        <v>412</v>
      </c>
      <c r="C19" s="379" t="s">
        <v>377</v>
      </c>
      <c r="D19" s="393"/>
      <c r="E19" s="377" t="str">
        <f>E20</f>
        <v>169,337</v>
      </c>
      <c r="F19" s="377" t="e">
        <f>#REF!</f>
        <v>#REF!</v>
      </c>
      <c r="G19" s="377" t="e">
        <f>#REF!</f>
        <v>#REF!</v>
      </c>
    </row>
    <row r="20" spans="1:7" s="333" customFormat="1" ht="18.75" customHeight="1">
      <c r="A20" s="421" t="s">
        <v>243</v>
      </c>
      <c r="B20" s="557" t="s">
        <v>493</v>
      </c>
      <c r="C20" s="558" t="s">
        <v>242</v>
      </c>
      <c r="D20" s="393"/>
      <c r="E20" s="372" t="str">
        <f>E21</f>
        <v>169,337</v>
      </c>
      <c r="F20" s="372" t="str">
        <f>F21</f>
        <v>350</v>
      </c>
      <c r="G20" s="372" t="str">
        <f>G21</f>
        <v>350</v>
      </c>
    </row>
    <row r="21" spans="1:7" s="333" customFormat="1" ht="29.25" customHeight="1">
      <c r="A21" s="374" t="s">
        <v>167</v>
      </c>
      <c r="B21" s="557" t="s">
        <v>493</v>
      </c>
      <c r="C21" s="558" t="s">
        <v>242</v>
      </c>
      <c r="D21" s="392" t="s">
        <v>153</v>
      </c>
      <c r="E21" s="395" t="s">
        <v>631</v>
      </c>
      <c r="F21" s="395" t="s">
        <v>471</v>
      </c>
      <c r="G21" s="395" t="s">
        <v>471</v>
      </c>
    </row>
    <row r="22" spans="1:7" s="352" customFormat="1" ht="120" customHeight="1">
      <c r="A22" s="550" t="s">
        <v>542</v>
      </c>
      <c r="B22" s="567" t="s">
        <v>411</v>
      </c>
      <c r="C22" s="368" t="s">
        <v>377</v>
      </c>
      <c r="D22" s="417"/>
      <c r="E22" s="416">
        <f>E23</f>
        <v>6399.6100000000015</v>
      </c>
      <c r="F22" s="416" t="e">
        <f>F23+F35</f>
        <v>#REF!</v>
      </c>
      <c r="G22" s="416" t="e">
        <f>G23+G35</f>
        <v>#REF!</v>
      </c>
    </row>
    <row r="23" spans="1:7" s="352" customFormat="1" ht="150">
      <c r="A23" s="404" t="s">
        <v>543</v>
      </c>
      <c r="B23" s="408" t="s">
        <v>406</v>
      </c>
      <c r="C23" s="407" t="s">
        <v>377</v>
      </c>
      <c r="D23" s="415"/>
      <c r="E23" s="410">
        <f>E24+E26+E28+E30+E32+E34+E38</f>
        <v>6399.6100000000015</v>
      </c>
      <c r="F23" s="410" t="e">
        <f>F24+F26+F28+F30+F32+F33+#REF!+F38</f>
        <v>#REF!</v>
      </c>
      <c r="G23" s="410" t="e">
        <f>G24+G26+G28+G30+G32+G33+#REF!+G38</f>
        <v>#REF!</v>
      </c>
    </row>
    <row r="24" spans="1:7" s="352" customFormat="1" ht="15">
      <c r="A24" s="413" t="s">
        <v>210</v>
      </c>
      <c r="B24" s="408" t="s">
        <v>406</v>
      </c>
      <c r="C24" s="407" t="s">
        <v>410</v>
      </c>
      <c r="D24" s="415"/>
      <c r="E24" s="410">
        <f>E25</f>
        <v>5616.149</v>
      </c>
      <c r="F24" s="410">
        <f>F25</f>
        <v>4818.304</v>
      </c>
      <c r="G24" s="410">
        <f>G25</f>
        <v>4818.304</v>
      </c>
    </row>
    <row r="25" spans="1:7" s="352" customFormat="1" ht="34.5" customHeight="1">
      <c r="A25" s="396" t="s">
        <v>167</v>
      </c>
      <c r="B25" s="408" t="s">
        <v>406</v>
      </c>
      <c r="C25" s="407" t="s">
        <v>410</v>
      </c>
      <c r="D25" s="354" t="s">
        <v>153</v>
      </c>
      <c r="E25" s="609">
        <v>5616.149</v>
      </c>
      <c r="F25" s="414">
        <v>4818.304</v>
      </c>
      <c r="G25" s="414">
        <v>4818.304</v>
      </c>
    </row>
    <row r="26" spans="1:7" s="352" customFormat="1" ht="15">
      <c r="A26" s="413" t="s">
        <v>208</v>
      </c>
      <c r="B26" s="388" t="s">
        <v>406</v>
      </c>
      <c r="C26" s="387" t="s">
        <v>409</v>
      </c>
      <c r="D26" s="354"/>
      <c r="E26" s="412" t="str">
        <f>E27</f>
        <v>299,997</v>
      </c>
      <c r="F26" s="412">
        <v>99</v>
      </c>
      <c r="G26" s="412">
        <v>99</v>
      </c>
    </row>
    <row r="27" spans="1:7" s="352" customFormat="1" ht="33.75" customHeight="1">
      <c r="A27" s="396" t="s">
        <v>167</v>
      </c>
      <c r="B27" s="408" t="s">
        <v>406</v>
      </c>
      <c r="C27" s="387" t="s">
        <v>409</v>
      </c>
      <c r="D27" s="354" t="s">
        <v>153</v>
      </c>
      <c r="E27" s="353" t="s">
        <v>633</v>
      </c>
      <c r="F27" s="353" t="s">
        <v>472</v>
      </c>
      <c r="G27" s="353" t="s">
        <v>472</v>
      </c>
    </row>
    <row r="28" spans="1:7" s="352" customFormat="1" ht="30">
      <c r="A28" s="411" t="s">
        <v>408</v>
      </c>
      <c r="B28" s="408" t="s">
        <v>406</v>
      </c>
      <c r="C28" s="407" t="s">
        <v>407</v>
      </c>
      <c r="D28" s="354"/>
      <c r="E28" s="608">
        <v>50.6</v>
      </c>
      <c r="F28" s="412">
        <v>50.6</v>
      </c>
      <c r="G28" s="412">
        <v>50.6</v>
      </c>
    </row>
    <row r="29" spans="1:7" s="352" customFormat="1" ht="30">
      <c r="A29" s="396" t="s">
        <v>167</v>
      </c>
      <c r="B29" s="408" t="s">
        <v>402</v>
      </c>
      <c r="C29" s="407" t="s">
        <v>407</v>
      </c>
      <c r="D29" s="354" t="s">
        <v>153</v>
      </c>
      <c r="E29" s="609">
        <v>50.6</v>
      </c>
      <c r="F29" s="353" t="s">
        <v>466</v>
      </c>
      <c r="G29" s="353" t="s">
        <v>466</v>
      </c>
    </row>
    <row r="30" spans="1:7" s="352" customFormat="1" ht="30">
      <c r="A30" s="411" t="s">
        <v>204</v>
      </c>
      <c r="B30" s="408" t="s">
        <v>406</v>
      </c>
      <c r="C30" s="407" t="s">
        <v>405</v>
      </c>
      <c r="D30" s="354"/>
      <c r="E30" s="410">
        <f>E31</f>
        <v>0</v>
      </c>
      <c r="F30" s="410">
        <v>15</v>
      </c>
      <c r="G30" s="410">
        <v>15</v>
      </c>
    </row>
    <row r="31" spans="1:7" s="352" customFormat="1" ht="42" customHeight="1">
      <c r="A31" s="396" t="s">
        <v>167</v>
      </c>
      <c r="B31" s="408" t="s">
        <v>406</v>
      </c>
      <c r="C31" s="407" t="s">
        <v>405</v>
      </c>
      <c r="D31" s="354" t="s">
        <v>153</v>
      </c>
      <c r="E31" s="516">
        <v>0</v>
      </c>
      <c r="F31" s="516" t="s">
        <v>473</v>
      </c>
      <c r="G31" s="516" t="s">
        <v>473</v>
      </c>
    </row>
    <row r="32" spans="1:7" s="352" customFormat="1" ht="30">
      <c r="A32" s="409" t="s">
        <v>370</v>
      </c>
      <c r="B32" s="408" t="s">
        <v>406</v>
      </c>
      <c r="C32" s="407" t="s">
        <v>404</v>
      </c>
      <c r="D32" s="363"/>
      <c r="E32" s="340">
        <v>47.844</v>
      </c>
      <c r="F32" s="375">
        <v>40</v>
      </c>
      <c r="G32" s="375">
        <v>40</v>
      </c>
    </row>
    <row r="33" spans="1:7" s="352" customFormat="1" ht="33.75" customHeight="1">
      <c r="A33" s="338" t="s">
        <v>403</v>
      </c>
      <c r="B33" s="388" t="s">
        <v>406</v>
      </c>
      <c r="C33" s="387" t="s">
        <v>401</v>
      </c>
      <c r="D33" s="405"/>
      <c r="E33" s="582" t="str">
        <f>E34</f>
        <v>46,920</v>
      </c>
      <c r="F33" s="403" t="s">
        <v>474</v>
      </c>
      <c r="G33" s="403" t="s">
        <v>474</v>
      </c>
    </row>
    <row r="34" spans="1:7" s="352" customFormat="1" ht="32.25" customHeight="1">
      <c r="A34" s="338" t="s">
        <v>167</v>
      </c>
      <c r="B34" s="388" t="s">
        <v>406</v>
      </c>
      <c r="C34" s="387" t="s">
        <v>401</v>
      </c>
      <c r="D34" s="405" t="s">
        <v>153</v>
      </c>
      <c r="E34" s="403" t="s">
        <v>632</v>
      </c>
      <c r="F34" s="403" t="s">
        <v>474</v>
      </c>
      <c r="G34" s="403" t="s">
        <v>474</v>
      </c>
    </row>
    <row r="35" spans="1:7" s="346" customFormat="1" ht="138" customHeight="1" hidden="1">
      <c r="A35" s="517" t="s">
        <v>188</v>
      </c>
      <c r="B35" s="518" t="s">
        <v>400</v>
      </c>
      <c r="C35" s="519" t="s">
        <v>377</v>
      </c>
      <c r="D35" s="520"/>
      <c r="E35" s="347">
        <f>E36+E43</f>
        <v>0</v>
      </c>
      <c r="F35" s="347">
        <f>F36+F43</f>
        <v>0</v>
      </c>
      <c r="G35" s="347">
        <f>G36+G43</f>
        <v>0</v>
      </c>
    </row>
    <row r="36" spans="1:7" s="346" customFormat="1" ht="30" customHeight="1" hidden="1">
      <c r="A36" s="406" t="s">
        <v>186</v>
      </c>
      <c r="B36" s="382" t="s">
        <v>400</v>
      </c>
      <c r="C36" s="339" t="s">
        <v>398</v>
      </c>
      <c r="D36" s="363"/>
      <c r="E36" s="375" t="str">
        <f>E37</f>
        <v>0</v>
      </c>
      <c r="F36" s="375" t="str">
        <f>F37</f>
        <v>0</v>
      </c>
      <c r="G36" s="375" t="str">
        <f>G37</f>
        <v>0</v>
      </c>
    </row>
    <row r="37" spans="1:7" s="346" customFormat="1" ht="21" customHeight="1" hidden="1">
      <c r="A37" s="342" t="s">
        <v>175</v>
      </c>
      <c r="B37" s="382" t="s">
        <v>399</v>
      </c>
      <c r="C37" s="339" t="s">
        <v>398</v>
      </c>
      <c r="D37" s="521" t="s">
        <v>172</v>
      </c>
      <c r="E37" s="522" t="s">
        <v>334</v>
      </c>
      <c r="F37" s="522" t="s">
        <v>334</v>
      </c>
      <c r="G37" s="522" t="s">
        <v>334</v>
      </c>
    </row>
    <row r="38" spans="1:7" s="346" customFormat="1" ht="34.5" customHeight="1">
      <c r="A38" s="338" t="s">
        <v>467</v>
      </c>
      <c r="B38" s="684" t="s">
        <v>506</v>
      </c>
      <c r="C38" s="685"/>
      <c r="D38" s="405" t="s">
        <v>172</v>
      </c>
      <c r="E38" s="403" t="s">
        <v>589</v>
      </c>
      <c r="F38" s="403" t="s">
        <v>475</v>
      </c>
      <c r="G38" s="403" t="s">
        <v>475</v>
      </c>
    </row>
    <row r="39" spans="1:7" s="346" customFormat="1" ht="103.5" customHeight="1">
      <c r="A39" s="552" t="s">
        <v>583</v>
      </c>
      <c r="B39" s="684" t="s">
        <v>593</v>
      </c>
      <c r="C39" s="685"/>
      <c r="D39" s="384" t="s">
        <v>153</v>
      </c>
      <c r="E39" s="651" t="str">
        <f>E40</f>
        <v>0</v>
      </c>
      <c r="F39" s="403"/>
      <c r="G39" s="403"/>
    </row>
    <row r="40" spans="1:7" s="346" customFormat="1" ht="30.75" customHeight="1">
      <c r="A40" s="404" t="s">
        <v>595</v>
      </c>
      <c r="B40" s="684" t="s">
        <v>594</v>
      </c>
      <c r="C40" s="685"/>
      <c r="D40" s="384" t="s">
        <v>153</v>
      </c>
      <c r="E40" s="403" t="s">
        <v>334</v>
      </c>
      <c r="F40" s="403"/>
      <c r="G40" s="403"/>
    </row>
    <row r="41" spans="1:7" s="346" customFormat="1" ht="114" customHeight="1">
      <c r="A41" s="623" t="s">
        <v>561</v>
      </c>
      <c r="B41" s="684" t="s">
        <v>566</v>
      </c>
      <c r="C41" s="685"/>
      <c r="D41" s="384" t="s">
        <v>218</v>
      </c>
      <c r="E41" s="430" t="s">
        <v>457</v>
      </c>
      <c r="F41" s="430" t="s">
        <v>368</v>
      </c>
      <c r="G41" s="430" t="s">
        <v>368</v>
      </c>
    </row>
    <row r="42" spans="1:7" s="346" customFormat="1" ht="47.25" customHeight="1">
      <c r="A42" s="624" t="s">
        <v>563</v>
      </c>
      <c r="B42" s="684" t="s">
        <v>567</v>
      </c>
      <c r="C42" s="685"/>
      <c r="D42" s="384" t="s">
        <v>218</v>
      </c>
      <c r="E42" s="403" t="s">
        <v>457</v>
      </c>
      <c r="F42" s="403" t="s">
        <v>368</v>
      </c>
      <c r="G42" s="403" t="s">
        <v>368</v>
      </c>
    </row>
    <row r="43" spans="1:7" s="346" customFormat="1" ht="42.75" hidden="1">
      <c r="A43" s="402" t="s">
        <v>215</v>
      </c>
      <c r="B43" s="686" t="s">
        <v>397</v>
      </c>
      <c r="C43" s="687"/>
      <c r="D43" s="364"/>
      <c r="E43" s="386">
        <v>0</v>
      </c>
      <c r="F43" s="386">
        <v>0</v>
      </c>
      <c r="G43" s="386">
        <v>0</v>
      </c>
    </row>
    <row r="44" spans="1:7" s="346" customFormat="1" ht="36.75" customHeight="1" hidden="1">
      <c r="A44" s="401" t="s">
        <v>167</v>
      </c>
      <c r="B44" s="400" t="s">
        <v>213</v>
      </c>
      <c r="C44" s="399" t="s">
        <v>212</v>
      </c>
      <c r="D44" s="364" t="s">
        <v>153</v>
      </c>
      <c r="E44" s="386">
        <v>0</v>
      </c>
      <c r="F44" s="386">
        <v>0</v>
      </c>
      <c r="G44" s="386">
        <v>0</v>
      </c>
    </row>
    <row r="45" spans="1:7" s="346" customFormat="1" ht="28.5">
      <c r="A45" s="332" t="s">
        <v>285</v>
      </c>
      <c r="B45" s="369" t="s">
        <v>288</v>
      </c>
      <c r="C45" s="368" t="s">
        <v>377</v>
      </c>
      <c r="D45" s="393"/>
      <c r="E45" s="652">
        <f>E46+E47+E48+E49</f>
        <v>3015.2650000000003</v>
      </c>
      <c r="F45" s="397" t="s">
        <v>476</v>
      </c>
      <c r="G45" s="397" t="s">
        <v>476</v>
      </c>
    </row>
    <row r="46" spans="1:7" s="346" customFormat="1" ht="19.5" customHeight="1">
      <c r="A46" s="338" t="s">
        <v>396</v>
      </c>
      <c r="B46" s="369" t="s">
        <v>288</v>
      </c>
      <c r="C46" s="368" t="s">
        <v>393</v>
      </c>
      <c r="D46" s="392" t="s">
        <v>159</v>
      </c>
      <c r="E46" s="334" t="s">
        <v>541</v>
      </c>
      <c r="F46" s="334" t="s">
        <v>418</v>
      </c>
      <c r="G46" s="334" t="s">
        <v>418</v>
      </c>
    </row>
    <row r="47" spans="1:7" s="346" customFormat="1" ht="22.5" customHeight="1">
      <c r="A47" s="338" t="s">
        <v>395</v>
      </c>
      <c r="B47" s="369" t="s">
        <v>288</v>
      </c>
      <c r="C47" s="368" t="s">
        <v>393</v>
      </c>
      <c r="D47" s="392" t="s">
        <v>153</v>
      </c>
      <c r="E47" s="334" t="s">
        <v>628</v>
      </c>
      <c r="F47" s="334" t="s">
        <v>477</v>
      </c>
      <c r="G47" s="334" t="s">
        <v>477</v>
      </c>
    </row>
    <row r="48" spans="1:7" s="346" customFormat="1" ht="18.75" customHeight="1">
      <c r="A48" s="338" t="s">
        <v>394</v>
      </c>
      <c r="B48" s="369" t="s">
        <v>288</v>
      </c>
      <c r="C48" s="368" t="s">
        <v>393</v>
      </c>
      <c r="D48" s="392" t="s">
        <v>193</v>
      </c>
      <c r="E48" s="424">
        <v>2.025</v>
      </c>
      <c r="F48" s="424" t="s">
        <v>478</v>
      </c>
      <c r="G48" s="424" t="s">
        <v>478</v>
      </c>
    </row>
    <row r="49" spans="1:7" s="346" customFormat="1" ht="28.5">
      <c r="A49" s="398" t="s">
        <v>392</v>
      </c>
      <c r="B49" s="369" t="s">
        <v>288</v>
      </c>
      <c r="C49" s="368" t="s">
        <v>391</v>
      </c>
      <c r="D49" s="393" t="s">
        <v>153</v>
      </c>
      <c r="E49" s="397" t="s">
        <v>630</v>
      </c>
      <c r="F49" s="397" t="s">
        <v>468</v>
      </c>
      <c r="G49" s="397" t="s">
        <v>468</v>
      </c>
    </row>
    <row r="50" spans="1:7" s="346" customFormat="1" ht="57" customHeight="1">
      <c r="A50" s="573" t="s">
        <v>520</v>
      </c>
      <c r="B50" s="369" t="s">
        <v>380</v>
      </c>
      <c r="C50" s="368" t="s">
        <v>524</v>
      </c>
      <c r="D50" s="393" t="s">
        <v>318</v>
      </c>
      <c r="E50" s="397" t="s">
        <v>578</v>
      </c>
      <c r="F50" s="397"/>
      <c r="G50" s="397"/>
    </row>
    <row r="51" spans="1:7" s="389" customFormat="1" ht="101.25" customHeight="1">
      <c r="A51" s="381" t="s">
        <v>462</v>
      </c>
      <c r="B51" s="369" t="s">
        <v>390</v>
      </c>
      <c r="C51" s="368" t="s">
        <v>384</v>
      </c>
      <c r="D51" s="393"/>
      <c r="E51" s="377">
        <f>E52+E54</f>
        <v>51.2</v>
      </c>
      <c r="F51" s="377" t="e">
        <f>#REF!+#REF!</f>
        <v>#REF!</v>
      </c>
      <c r="G51" s="377" t="e">
        <f>#REF!+#REF!</f>
        <v>#REF!</v>
      </c>
    </row>
    <row r="52" spans="1:7" s="389" customFormat="1" ht="30">
      <c r="A52" s="338" t="s">
        <v>195</v>
      </c>
      <c r="B52" s="557" t="s">
        <v>499</v>
      </c>
      <c r="C52" s="392" t="s">
        <v>169</v>
      </c>
      <c r="D52" s="392"/>
      <c r="E52" s="372" t="str">
        <f>+E53</f>
        <v>0</v>
      </c>
      <c r="F52" s="372" t="str">
        <f>+F53</f>
        <v>0,00</v>
      </c>
      <c r="G52" s="372" t="str">
        <f>+G53</f>
        <v>0,00</v>
      </c>
    </row>
    <row r="53" spans="1:7" s="352" customFormat="1" ht="30" customHeight="1">
      <c r="A53" s="396" t="s">
        <v>167</v>
      </c>
      <c r="B53" s="553" t="s">
        <v>499</v>
      </c>
      <c r="C53" s="554" t="s">
        <v>169</v>
      </c>
      <c r="D53" s="392" t="s">
        <v>153</v>
      </c>
      <c r="E53" s="395" t="s">
        <v>334</v>
      </c>
      <c r="F53" s="395" t="s">
        <v>457</v>
      </c>
      <c r="G53" s="395" t="s">
        <v>457</v>
      </c>
    </row>
    <row r="54" spans="1:7" s="352" customFormat="1" ht="77.25" customHeight="1">
      <c r="A54" s="338" t="s">
        <v>181</v>
      </c>
      <c r="B54" s="555" t="s">
        <v>501</v>
      </c>
      <c r="C54" s="556" t="s">
        <v>503</v>
      </c>
      <c r="D54" s="392"/>
      <c r="E54" s="372" t="str">
        <f>+E55</f>
        <v>51,20</v>
      </c>
      <c r="F54" s="372" t="str">
        <f>+F55</f>
        <v>300,00</v>
      </c>
      <c r="G54" s="372" t="str">
        <f>+G55</f>
        <v>300,00</v>
      </c>
    </row>
    <row r="55" spans="1:7" s="352" customFormat="1" ht="30" customHeight="1">
      <c r="A55" s="396" t="s">
        <v>167</v>
      </c>
      <c r="B55" s="553" t="s">
        <v>501</v>
      </c>
      <c r="C55" s="554" t="s">
        <v>179</v>
      </c>
      <c r="D55" s="392" t="s">
        <v>153</v>
      </c>
      <c r="E55" s="395" t="s">
        <v>639</v>
      </c>
      <c r="F55" s="395" t="s">
        <v>458</v>
      </c>
      <c r="G55" s="395" t="s">
        <v>458</v>
      </c>
    </row>
    <row r="56" spans="1:7" s="389" customFormat="1" ht="88.5" customHeight="1">
      <c r="A56" s="381" t="s">
        <v>481</v>
      </c>
      <c r="B56" s="394" t="s">
        <v>389</v>
      </c>
      <c r="C56" s="379" t="s">
        <v>377</v>
      </c>
      <c r="D56" s="393"/>
      <c r="E56" s="362">
        <f>E57</f>
        <v>18.5</v>
      </c>
      <c r="F56" s="362" t="e">
        <f>+#REF!</f>
        <v>#REF!</v>
      </c>
      <c r="G56" s="362" t="e">
        <f>+#REF!</f>
        <v>#REF!</v>
      </c>
    </row>
    <row r="57" spans="1:7" s="389" customFormat="1" ht="31.5" customHeight="1">
      <c r="A57" s="357" t="s">
        <v>302</v>
      </c>
      <c r="B57" s="549" t="s">
        <v>487</v>
      </c>
      <c r="C57" s="392" t="s">
        <v>301</v>
      </c>
      <c r="D57" s="391"/>
      <c r="E57" s="390">
        <f>E58+E59</f>
        <v>18.5</v>
      </c>
      <c r="F57" s="390" t="e">
        <f>+#REF!+F58</f>
        <v>#REF!</v>
      </c>
      <c r="G57" s="390" t="e">
        <f>+#REF!+G58</f>
        <v>#REF!</v>
      </c>
    </row>
    <row r="58" spans="1:7" s="389" customFormat="1" ht="84.75" customHeight="1">
      <c r="A58" s="523" t="s">
        <v>191</v>
      </c>
      <c r="B58" s="690" t="s">
        <v>488</v>
      </c>
      <c r="C58" s="691"/>
      <c r="D58" s="370" t="s">
        <v>159</v>
      </c>
      <c r="E58" s="390">
        <v>0</v>
      </c>
      <c r="F58" s="390">
        <v>20</v>
      </c>
      <c r="G58" s="390">
        <v>20</v>
      </c>
    </row>
    <row r="59" spans="1:7" s="389" customFormat="1" ht="35.25" customHeight="1">
      <c r="A59" s="580" t="s">
        <v>167</v>
      </c>
      <c r="B59" s="690" t="s">
        <v>488</v>
      </c>
      <c r="C59" s="691"/>
      <c r="D59" s="370" t="s">
        <v>153</v>
      </c>
      <c r="E59" s="390">
        <v>18.5</v>
      </c>
      <c r="F59" s="390"/>
      <c r="G59" s="390"/>
    </row>
    <row r="60" spans="1:7" s="333" customFormat="1" ht="106.5" customHeight="1">
      <c r="A60" s="551" t="s">
        <v>495</v>
      </c>
      <c r="B60" s="380" t="s">
        <v>428</v>
      </c>
      <c r="C60" s="379" t="s">
        <v>377</v>
      </c>
      <c r="D60" s="384"/>
      <c r="E60" s="386">
        <f>E64+E66+E62</f>
        <v>3509.36</v>
      </c>
      <c r="F60" s="386" t="e">
        <f>#REF!+F64+#REF!+F66</f>
        <v>#REF!</v>
      </c>
      <c r="G60" s="386" t="e">
        <f>#REF!+G64+#REF!+G66</f>
        <v>#REF!</v>
      </c>
    </row>
    <row r="61" spans="1:7" s="333" customFormat="1" ht="36" customHeight="1">
      <c r="A61" s="610" t="s">
        <v>262</v>
      </c>
      <c r="B61" s="371" t="s">
        <v>428</v>
      </c>
      <c r="C61" s="344" t="s">
        <v>388</v>
      </c>
      <c r="D61" s="384"/>
      <c r="E61" s="582">
        <v>0</v>
      </c>
      <c r="F61" s="386"/>
      <c r="G61" s="386"/>
    </row>
    <row r="62" spans="1:7" s="333" customFormat="1" ht="49.5" customHeight="1">
      <c r="A62" s="611" t="s">
        <v>260</v>
      </c>
      <c r="B62" s="371" t="s">
        <v>428</v>
      </c>
      <c r="C62" s="344" t="s">
        <v>388</v>
      </c>
      <c r="D62" s="384" t="s">
        <v>218</v>
      </c>
      <c r="E62" s="582">
        <v>0</v>
      </c>
      <c r="F62" s="386"/>
      <c r="G62" s="386"/>
    </row>
    <row r="63" spans="1:7" s="333" customFormat="1" ht="45">
      <c r="A63" s="373" t="s">
        <v>255</v>
      </c>
      <c r="B63" s="371" t="s">
        <v>428</v>
      </c>
      <c r="C63" s="344" t="s">
        <v>388</v>
      </c>
      <c r="D63" s="384"/>
      <c r="E63" s="582">
        <f>E64</f>
        <v>3033.228</v>
      </c>
      <c r="F63" s="524" t="str">
        <f>F64</f>
        <v>1000</v>
      </c>
      <c r="G63" s="524" t="str">
        <f>G64</f>
        <v>1000</v>
      </c>
    </row>
    <row r="64" spans="1:7" s="333" customFormat="1" ht="33" customHeight="1">
      <c r="A64" s="338" t="s">
        <v>167</v>
      </c>
      <c r="B64" s="371" t="s">
        <v>428</v>
      </c>
      <c r="C64" s="344" t="s">
        <v>388</v>
      </c>
      <c r="D64" s="384" t="s">
        <v>153</v>
      </c>
      <c r="E64" s="647">
        <v>3033.228</v>
      </c>
      <c r="F64" s="525" t="s">
        <v>479</v>
      </c>
      <c r="G64" s="525" t="s">
        <v>479</v>
      </c>
    </row>
    <row r="65" spans="1:7" s="333" customFormat="1" ht="30" customHeight="1">
      <c r="A65" s="385" t="s">
        <v>247</v>
      </c>
      <c r="B65" s="371" t="s">
        <v>428</v>
      </c>
      <c r="C65" s="344" t="s">
        <v>387</v>
      </c>
      <c r="D65" s="384"/>
      <c r="E65" s="340">
        <f>E66</f>
        <v>476.132</v>
      </c>
      <c r="F65" s="375">
        <f>F66</f>
        <v>850</v>
      </c>
      <c r="G65" s="375">
        <f>G66</f>
        <v>850</v>
      </c>
    </row>
    <row r="66" spans="1:7" s="333" customFormat="1" ht="33.75" customHeight="1">
      <c r="A66" s="338" t="s">
        <v>167</v>
      </c>
      <c r="B66" s="371" t="s">
        <v>428</v>
      </c>
      <c r="C66" s="344" t="s">
        <v>387</v>
      </c>
      <c r="D66" s="384" t="s">
        <v>153</v>
      </c>
      <c r="E66" s="340">
        <v>476.132</v>
      </c>
      <c r="F66" s="375">
        <v>850</v>
      </c>
      <c r="G66" s="375">
        <v>850</v>
      </c>
    </row>
    <row r="67" spans="1:7" s="346" customFormat="1" ht="102" customHeight="1">
      <c r="A67" s="559" t="s">
        <v>460</v>
      </c>
      <c r="B67" s="380" t="s">
        <v>386</v>
      </c>
      <c r="C67" s="379" t="s">
        <v>377</v>
      </c>
      <c r="D67" s="383"/>
      <c r="E67" s="362" t="str">
        <f>E69</f>
        <v>0</v>
      </c>
      <c r="F67" s="362" t="str">
        <f>F69</f>
        <v>150</v>
      </c>
      <c r="G67" s="362" t="str">
        <f>G69</f>
        <v>150</v>
      </c>
    </row>
    <row r="68" spans="1:7" s="333" customFormat="1" ht="44.25" customHeight="1">
      <c r="A68" s="345" t="s">
        <v>267</v>
      </c>
      <c r="B68" s="400" t="s">
        <v>504</v>
      </c>
      <c r="C68" s="384" t="s">
        <v>266</v>
      </c>
      <c r="D68" s="370"/>
      <c r="E68" s="375" t="str">
        <f>E69</f>
        <v>0</v>
      </c>
      <c r="F68" s="375" t="str">
        <f>F69</f>
        <v>150</v>
      </c>
      <c r="G68" s="375" t="str">
        <f>G69</f>
        <v>150</v>
      </c>
    </row>
    <row r="69" spans="1:7" s="333" customFormat="1" ht="32.25" customHeight="1">
      <c r="A69" s="338" t="s">
        <v>167</v>
      </c>
      <c r="B69" s="400" t="s">
        <v>504</v>
      </c>
      <c r="C69" s="384" t="s">
        <v>266</v>
      </c>
      <c r="D69" s="370" t="s">
        <v>153</v>
      </c>
      <c r="E69" s="334" t="s">
        <v>334</v>
      </c>
      <c r="F69" s="334" t="s">
        <v>369</v>
      </c>
      <c r="G69" s="334" t="s">
        <v>369</v>
      </c>
    </row>
    <row r="70" spans="1:7" s="376" customFormat="1" ht="121.5" customHeight="1">
      <c r="A70" s="381" t="s">
        <v>459</v>
      </c>
      <c r="B70" s="380" t="s">
        <v>385</v>
      </c>
      <c r="C70" s="379" t="s">
        <v>384</v>
      </c>
      <c r="D70" s="378"/>
      <c r="E70" s="377">
        <f>E71+E73</f>
        <v>158.742</v>
      </c>
      <c r="F70" s="377" t="e">
        <f>#REF!+#REF!</f>
        <v>#REF!</v>
      </c>
      <c r="G70" s="377" t="e">
        <f>#REF!+#REF!</f>
        <v>#REF!</v>
      </c>
    </row>
    <row r="71" spans="1:7" s="333" customFormat="1" ht="66" customHeight="1">
      <c r="A71" s="526" t="s">
        <v>455</v>
      </c>
      <c r="B71" s="400" t="s">
        <v>491</v>
      </c>
      <c r="C71" s="384" t="s">
        <v>274</v>
      </c>
      <c r="D71" s="370"/>
      <c r="E71" s="375" t="str">
        <f>E72</f>
        <v>39,721</v>
      </c>
      <c r="F71" s="375">
        <v>30</v>
      </c>
      <c r="G71" s="375">
        <v>30</v>
      </c>
    </row>
    <row r="72" spans="1:7" s="333" customFormat="1" ht="35.25" customHeight="1">
      <c r="A72" s="338" t="s">
        <v>167</v>
      </c>
      <c r="B72" s="400" t="s">
        <v>491</v>
      </c>
      <c r="C72" s="384" t="s">
        <v>274</v>
      </c>
      <c r="D72" s="370" t="s">
        <v>153</v>
      </c>
      <c r="E72" s="334" t="s">
        <v>637</v>
      </c>
      <c r="F72" s="334" t="s">
        <v>449</v>
      </c>
      <c r="G72" s="334" t="s">
        <v>449</v>
      </c>
    </row>
    <row r="73" spans="1:7" s="333" customFormat="1" ht="63" customHeight="1">
      <c r="A73" s="373" t="s">
        <v>272</v>
      </c>
      <c r="B73" s="694" t="s">
        <v>490</v>
      </c>
      <c r="C73" s="695"/>
      <c r="D73" s="370"/>
      <c r="E73" s="372" t="str">
        <f>E74</f>
        <v>119,021</v>
      </c>
      <c r="F73" s="372">
        <v>170</v>
      </c>
      <c r="G73" s="372">
        <v>170</v>
      </c>
    </row>
    <row r="74" spans="1:7" s="333" customFormat="1" ht="33.75" customHeight="1">
      <c r="A74" s="338" t="s">
        <v>167</v>
      </c>
      <c r="B74" s="684" t="s">
        <v>490</v>
      </c>
      <c r="C74" s="685"/>
      <c r="D74" s="370" t="s">
        <v>153</v>
      </c>
      <c r="E74" s="334" t="s">
        <v>640</v>
      </c>
      <c r="F74" s="334" t="s">
        <v>480</v>
      </c>
      <c r="G74" s="334" t="s">
        <v>480</v>
      </c>
    </row>
    <row r="75" spans="1:7" s="367" customFormat="1" ht="32.25" customHeight="1">
      <c r="A75" s="361" t="s">
        <v>343</v>
      </c>
      <c r="B75" s="369" t="s">
        <v>383</v>
      </c>
      <c r="C75" s="368" t="s">
        <v>377</v>
      </c>
      <c r="D75" s="358"/>
      <c r="E75" s="432">
        <f aca="true" t="shared" si="0" ref="E75:G77">+E76</f>
        <v>693.356</v>
      </c>
      <c r="F75" s="432">
        <f t="shared" si="0"/>
        <v>585.9</v>
      </c>
      <c r="G75" s="432">
        <f t="shared" si="0"/>
        <v>585.9</v>
      </c>
    </row>
    <row r="76" spans="1:7" s="352" customFormat="1" ht="15.75" customHeight="1">
      <c r="A76" s="357" t="s">
        <v>341</v>
      </c>
      <c r="B76" s="356" t="s">
        <v>382</v>
      </c>
      <c r="C76" s="355" t="s">
        <v>377</v>
      </c>
      <c r="D76" s="354"/>
      <c r="E76" s="431">
        <f t="shared" si="0"/>
        <v>693.356</v>
      </c>
      <c r="F76" s="431">
        <f t="shared" si="0"/>
        <v>585.9</v>
      </c>
      <c r="G76" s="431">
        <f t="shared" si="0"/>
        <v>585.9</v>
      </c>
    </row>
    <row r="77" spans="1:7" s="352" customFormat="1" ht="33" customHeight="1">
      <c r="A77" s="357" t="s">
        <v>325</v>
      </c>
      <c r="B77" s="356" t="s">
        <v>382</v>
      </c>
      <c r="C77" s="355" t="s">
        <v>379</v>
      </c>
      <c r="D77" s="354"/>
      <c r="E77" s="431">
        <f t="shared" si="0"/>
        <v>693.356</v>
      </c>
      <c r="F77" s="431">
        <f t="shared" si="0"/>
        <v>585.9</v>
      </c>
      <c r="G77" s="431">
        <f t="shared" si="0"/>
        <v>585.9</v>
      </c>
    </row>
    <row r="78" spans="1:7" s="352" customFormat="1" ht="82.5" customHeight="1">
      <c r="A78" s="345" t="s">
        <v>191</v>
      </c>
      <c r="B78" s="356" t="s">
        <v>382</v>
      </c>
      <c r="C78" s="355" t="s">
        <v>379</v>
      </c>
      <c r="D78" s="354" t="s">
        <v>159</v>
      </c>
      <c r="E78" s="414">
        <v>693.356</v>
      </c>
      <c r="F78" s="414">
        <v>585.9</v>
      </c>
      <c r="G78" s="414">
        <v>585.9</v>
      </c>
    </row>
    <row r="79" spans="1:7" s="352" customFormat="1" ht="76.5" customHeight="1">
      <c r="A79" s="366" t="s">
        <v>339</v>
      </c>
      <c r="B79" s="365"/>
      <c r="C79" s="364"/>
      <c r="D79" s="363"/>
      <c r="E79" s="386">
        <f aca="true" t="shared" si="1" ref="E79:G81">+E80</f>
        <v>2656.054</v>
      </c>
      <c r="F79" s="386">
        <f t="shared" si="1"/>
        <v>2651.7</v>
      </c>
      <c r="G79" s="386">
        <f t="shared" si="1"/>
        <v>2651.7</v>
      </c>
    </row>
    <row r="80" spans="1:7" s="352" customFormat="1" ht="28.5">
      <c r="A80" s="361" t="s">
        <v>338</v>
      </c>
      <c r="B80" s="360" t="s">
        <v>381</v>
      </c>
      <c r="C80" s="359" t="s">
        <v>377</v>
      </c>
      <c r="D80" s="358"/>
      <c r="E80" s="432">
        <f t="shared" si="1"/>
        <v>2656.054</v>
      </c>
      <c r="F80" s="432">
        <f t="shared" si="1"/>
        <v>2651.7</v>
      </c>
      <c r="G80" s="432">
        <f t="shared" si="1"/>
        <v>2651.7</v>
      </c>
    </row>
    <row r="81" spans="1:7" s="352" customFormat="1" ht="30">
      <c r="A81" s="357" t="s">
        <v>336</v>
      </c>
      <c r="B81" s="356" t="s">
        <v>380</v>
      </c>
      <c r="C81" s="355" t="s">
        <v>377</v>
      </c>
      <c r="D81" s="354"/>
      <c r="E81" s="431">
        <f t="shared" si="1"/>
        <v>2656.054</v>
      </c>
      <c r="F81" s="431">
        <f t="shared" si="1"/>
        <v>2651.7</v>
      </c>
      <c r="G81" s="431">
        <f t="shared" si="1"/>
        <v>2651.7</v>
      </c>
    </row>
    <row r="82" spans="1:7" s="352" customFormat="1" ht="30">
      <c r="A82" s="357" t="s">
        <v>325</v>
      </c>
      <c r="B82" s="356" t="s">
        <v>380</v>
      </c>
      <c r="C82" s="355" t="s">
        <v>379</v>
      </c>
      <c r="D82" s="354"/>
      <c r="E82" s="431">
        <f>E83+E84+E85</f>
        <v>2656.054</v>
      </c>
      <c r="F82" s="431">
        <f>F83+F84+F85</f>
        <v>2651.7</v>
      </c>
      <c r="G82" s="431">
        <f>G83+G84+G85</f>
        <v>2651.7</v>
      </c>
    </row>
    <row r="83" spans="1:7" s="352" customFormat="1" ht="81.75" customHeight="1">
      <c r="A83" s="345" t="s">
        <v>191</v>
      </c>
      <c r="B83" s="356" t="s">
        <v>380</v>
      </c>
      <c r="C83" s="355" t="s">
        <v>379</v>
      </c>
      <c r="D83" s="354" t="s">
        <v>159</v>
      </c>
      <c r="E83" s="353" t="s">
        <v>626</v>
      </c>
      <c r="F83" s="353" t="s">
        <v>456</v>
      </c>
      <c r="G83" s="353" t="s">
        <v>456</v>
      </c>
    </row>
    <row r="84" spans="1:7" s="352" customFormat="1" ht="28.5" customHeight="1">
      <c r="A84" s="338" t="s">
        <v>167</v>
      </c>
      <c r="B84" s="356" t="s">
        <v>380</v>
      </c>
      <c r="C84" s="355" t="s">
        <v>379</v>
      </c>
      <c r="D84" s="354" t="s">
        <v>153</v>
      </c>
      <c r="E84" s="353" t="s">
        <v>641</v>
      </c>
      <c r="F84" s="353" t="s">
        <v>469</v>
      </c>
      <c r="G84" s="353" t="s">
        <v>469</v>
      </c>
    </row>
    <row r="85" spans="1:7" s="352" customFormat="1" ht="24" customHeight="1">
      <c r="A85" s="338" t="s">
        <v>194</v>
      </c>
      <c r="B85" s="356" t="s">
        <v>380</v>
      </c>
      <c r="C85" s="355" t="s">
        <v>379</v>
      </c>
      <c r="D85" s="354" t="s">
        <v>193</v>
      </c>
      <c r="E85" s="353" t="s">
        <v>334</v>
      </c>
      <c r="F85" s="353" t="s">
        <v>334</v>
      </c>
      <c r="G85" s="353" t="s">
        <v>334</v>
      </c>
    </row>
    <row r="86" spans="1:7" s="346" customFormat="1" ht="46.5" customHeight="1">
      <c r="A86" s="351" t="s">
        <v>300</v>
      </c>
      <c r="B86" s="350" t="s">
        <v>378</v>
      </c>
      <c r="C86" s="349" t="s">
        <v>377</v>
      </c>
      <c r="D86" s="348"/>
      <c r="E86" s="347">
        <f>+E87</f>
        <v>1505.136</v>
      </c>
      <c r="F86" s="347">
        <f>+F87</f>
        <v>2500</v>
      </c>
      <c r="G86" s="347">
        <f>+G87</f>
        <v>2500</v>
      </c>
    </row>
    <row r="87" spans="1:7" s="333" customFormat="1" ht="30" customHeight="1">
      <c r="A87" s="345" t="s">
        <v>298</v>
      </c>
      <c r="B87" s="337" t="s">
        <v>376</v>
      </c>
      <c r="C87" s="344" t="s">
        <v>377</v>
      </c>
      <c r="D87" s="343"/>
      <c r="E87" s="340">
        <f>E88</f>
        <v>1505.136</v>
      </c>
      <c r="F87" s="340">
        <f>F88</f>
        <v>2500</v>
      </c>
      <c r="G87" s="340">
        <f>G88</f>
        <v>2500</v>
      </c>
    </row>
    <row r="88" spans="1:7" s="333" customFormat="1" ht="30">
      <c r="A88" s="338" t="s">
        <v>297</v>
      </c>
      <c r="B88" s="337" t="s">
        <v>376</v>
      </c>
      <c r="C88" s="344" t="s">
        <v>375</v>
      </c>
      <c r="D88" s="341"/>
      <c r="E88" s="340">
        <f>E89+E90+E91</f>
        <v>1505.136</v>
      </c>
      <c r="F88" s="340">
        <f>F89+F91</f>
        <v>2500</v>
      </c>
      <c r="G88" s="340">
        <f>G89+G91</f>
        <v>2500</v>
      </c>
    </row>
    <row r="89" spans="1:7" s="333" customFormat="1" ht="39" customHeight="1">
      <c r="A89" s="338" t="s">
        <v>167</v>
      </c>
      <c r="B89" s="337" t="s">
        <v>376</v>
      </c>
      <c r="C89" s="339" t="s">
        <v>375</v>
      </c>
      <c r="D89" s="335" t="s">
        <v>153</v>
      </c>
      <c r="E89" s="334" t="s">
        <v>627</v>
      </c>
      <c r="F89" s="334" t="s">
        <v>353</v>
      </c>
      <c r="G89" s="334" t="s">
        <v>353</v>
      </c>
    </row>
    <row r="90" spans="1:7" s="333" customFormat="1" ht="20.25" customHeight="1">
      <c r="A90" s="338" t="s">
        <v>175</v>
      </c>
      <c r="B90" s="337" t="s">
        <v>376</v>
      </c>
      <c r="C90" s="339" t="s">
        <v>375</v>
      </c>
      <c r="D90" s="341" t="s">
        <v>172</v>
      </c>
      <c r="E90" s="424">
        <v>22</v>
      </c>
      <c r="F90" s="334"/>
      <c r="G90" s="334"/>
    </row>
    <row r="91" spans="1:7" s="333" customFormat="1" ht="21.75" customHeight="1">
      <c r="A91" s="338" t="s">
        <v>194</v>
      </c>
      <c r="B91" s="337" t="s">
        <v>376</v>
      </c>
      <c r="C91" s="336" t="s">
        <v>375</v>
      </c>
      <c r="D91" s="335" t="s">
        <v>193</v>
      </c>
      <c r="E91" s="334" t="s">
        <v>642</v>
      </c>
      <c r="F91" s="334" t="s">
        <v>419</v>
      </c>
      <c r="G91" s="334" t="s">
        <v>419</v>
      </c>
    </row>
    <row r="92" spans="1:7" ht="73.5" customHeight="1">
      <c r="A92" s="433" t="s">
        <v>550</v>
      </c>
      <c r="B92" s="682" t="s">
        <v>470</v>
      </c>
      <c r="C92" s="683"/>
      <c r="D92" s="331"/>
      <c r="E92" s="527">
        <f>+E93+E95+E97+E99</f>
        <v>3732.133</v>
      </c>
      <c r="F92" s="527" t="e">
        <f>#REF!+#REF!+#REF!+#REF!</f>
        <v>#REF!</v>
      </c>
      <c r="G92" s="527" t="e">
        <f>#REF!+#REF!+#REF!+#REF!</f>
        <v>#REF!</v>
      </c>
    </row>
    <row r="93" spans="1:7" ht="33" customHeight="1">
      <c r="A93" s="572" t="s">
        <v>447</v>
      </c>
      <c r="B93" s="688" t="s">
        <v>525</v>
      </c>
      <c r="C93" s="689"/>
      <c r="D93" s="330"/>
      <c r="E93" s="528">
        <f>E94</f>
        <v>2165.325</v>
      </c>
      <c r="F93" s="527"/>
      <c r="G93" s="527"/>
    </row>
    <row r="94" spans="1:7" ht="33" customHeight="1">
      <c r="A94" s="338" t="s">
        <v>167</v>
      </c>
      <c r="B94" s="688" t="s">
        <v>525</v>
      </c>
      <c r="C94" s="689"/>
      <c r="D94" s="330">
        <v>200</v>
      </c>
      <c r="E94" s="528">
        <v>2165.325</v>
      </c>
      <c r="F94" s="527"/>
      <c r="G94" s="527"/>
    </row>
    <row r="95" spans="1:7" ht="33" customHeight="1">
      <c r="A95" s="640" t="s">
        <v>591</v>
      </c>
      <c r="B95" s="688" t="s">
        <v>592</v>
      </c>
      <c r="C95" s="689"/>
      <c r="D95" s="529"/>
      <c r="E95" s="528">
        <f>E96</f>
        <v>1236.093</v>
      </c>
      <c r="F95" s="527"/>
      <c r="G95" s="527"/>
    </row>
    <row r="96" spans="1:7" ht="33" customHeight="1">
      <c r="A96" s="338" t="s">
        <v>167</v>
      </c>
      <c r="B96" s="688" t="s">
        <v>592</v>
      </c>
      <c r="C96" s="689"/>
      <c r="D96" s="529">
        <v>200</v>
      </c>
      <c r="E96" s="528">
        <v>1236.093</v>
      </c>
      <c r="F96" s="527"/>
      <c r="G96" s="527"/>
    </row>
    <row r="97" spans="1:7" ht="48.75" customHeight="1">
      <c r="A97" s="644" t="s">
        <v>611</v>
      </c>
      <c r="B97" s="688" t="s">
        <v>617</v>
      </c>
      <c r="C97" s="689"/>
      <c r="D97" s="529"/>
      <c r="E97" s="528">
        <f>E98</f>
        <v>330.715</v>
      </c>
      <c r="F97" s="527"/>
      <c r="G97" s="527"/>
    </row>
    <row r="98" spans="1:7" ht="33" customHeight="1">
      <c r="A98" s="338" t="s">
        <v>167</v>
      </c>
      <c r="B98" s="688" t="s">
        <v>617</v>
      </c>
      <c r="C98" s="689"/>
      <c r="D98" s="529">
        <v>200</v>
      </c>
      <c r="E98" s="528">
        <v>330.715</v>
      </c>
      <c r="F98" s="527"/>
      <c r="G98" s="527"/>
    </row>
    <row r="99" spans="1:7" ht="64.5" customHeight="1">
      <c r="A99" s="644" t="s">
        <v>612</v>
      </c>
      <c r="B99" s="688" t="s">
        <v>616</v>
      </c>
      <c r="C99" s="689"/>
      <c r="D99" s="529"/>
      <c r="E99" s="528">
        <f>E100</f>
        <v>0</v>
      </c>
      <c r="F99" s="527"/>
      <c r="G99" s="527"/>
    </row>
    <row r="100" spans="1:7" ht="26.25" customHeight="1">
      <c r="A100" s="338" t="s">
        <v>167</v>
      </c>
      <c r="B100" s="688" t="s">
        <v>616</v>
      </c>
      <c r="C100" s="689"/>
      <c r="D100" s="529">
        <v>200</v>
      </c>
      <c r="E100" s="528">
        <v>0</v>
      </c>
      <c r="F100" s="527"/>
      <c r="G100" s="527"/>
    </row>
    <row r="101" spans="1:7" ht="115.5" customHeight="1">
      <c r="A101" s="552" t="s">
        <v>544</v>
      </c>
      <c r="B101" s="682" t="s">
        <v>429</v>
      </c>
      <c r="C101" s="683"/>
      <c r="D101" s="331"/>
      <c r="E101" s="527">
        <f>+E102</f>
        <v>117.941</v>
      </c>
      <c r="F101" s="530" t="e">
        <f>#REF!+#REF!+#REF!+F102</f>
        <v>#REF!</v>
      </c>
      <c r="G101" s="530" t="e">
        <f>#REF!+#REF!+#REF!+G102</f>
        <v>#REF!</v>
      </c>
    </row>
    <row r="102" spans="1:7" ht="15">
      <c r="A102" s="418" t="s">
        <v>424</v>
      </c>
      <c r="B102" s="688" t="s">
        <v>430</v>
      </c>
      <c r="C102" s="689"/>
      <c r="D102" s="529">
        <v>200</v>
      </c>
      <c r="E102" s="528">
        <v>117.941</v>
      </c>
      <c r="F102" s="531">
        <v>3800</v>
      </c>
      <c r="G102" s="531">
        <v>3800</v>
      </c>
    </row>
    <row r="103" spans="1:7" ht="15">
      <c r="A103" s="331" t="s">
        <v>431</v>
      </c>
      <c r="B103" s="682" t="s">
        <v>432</v>
      </c>
      <c r="C103" s="683"/>
      <c r="D103" s="532">
        <v>800</v>
      </c>
      <c r="E103" s="530">
        <f>E104</f>
        <v>50</v>
      </c>
      <c r="F103" s="530">
        <v>50</v>
      </c>
      <c r="G103" s="530">
        <v>50</v>
      </c>
    </row>
    <row r="104" spans="1:7" ht="15.75">
      <c r="A104" s="493" t="s">
        <v>307</v>
      </c>
      <c r="B104" s="688" t="s">
        <v>432</v>
      </c>
      <c r="C104" s="689"/>
      <c r="D104" s="529">
        <v>800</v>
      </c>
      <c r="E104" s="531">
        <v>50</v>
      </c>
      <c r="F104" s="531">
        <v>50</v>
      </c>
      <c r="G104" s="531">
        <v>50</v>
      </c>
    </row>
    <row r="105" spans="1:7" ht="28.5">
      <c r="A105" s="381" t="s">
        <v>283</v>
      </c>
      <c r="B105" s="686" t="s">
        <v>451</v>
      </c>
      <c r="C105" s="687"/>
      <c r="D105" s="533"/>
      <c r="E105" s="527">
        <f>E106</f>
        <v>12.592</v>
      </c>
      <c r="F105" s="530">
        <v>15</v>
      </c>
      <c r="G105" s="530">
        <v>15</v>
      </c>
    </row>
    <row r="106" spans="1:7" ht="30">
      <c r="A106" s="534" t="s">
        <v>176</v>
      </c>
      <c r="B106" s="684" t="s">
        <v>450</v>
      </c>
      <c r="C106" s="685"/>
      <c r="D106" s="535"/>
      <c r="E106" s="528">
        <f>E107</f>
        <v>12.592</v>
      </c>
      <c r="F106" s="531">
        <v>15</v>
      </c>
      <c r="G106" s="531">
        <v>15</v>
      </c>
    </row>
    <row r="107" spans="1:7" ht="30">
      <c r="A107" s="536" t="s">
        <v>175</v>
      </c>
      <c r="B107" s="684" t="s">
        <v>450</v>
      </c>
      <c r="C107" s="685"/>
      <c r="D107" s="535">
        <v>300</v>
      </c>
      <c r="E107" s="528">
        <v>12.592</v>
      </c>
      <c r="F107" s="531">
        <v>15</v>
      </c>
      <c r="G107" s="531">
        <v>15</v>
      </c>
    </row>
    <row r="108" spans="1:5" ht="28.5">
      <c r="A108" s="381" t="s">
        <v>283</v>
      </c>
      <c r="B108" s="686" t="s">
        <v>451</v>
      </c>
      <c r="C108" s="687"/>
      <c r="D108" s="562"/>
      <c r="E108" s="565">
        <f>E109</f>
        <v>900</v>
      </c>
    </row>
    <row r="109" spans="1:5" ht="26.25" customHeight="1">
      <c r="A109" s="515" t="s">
        <v>508</v>
      </c>
      <c r="B109" s="684" t="s">
        <v>510</v>
      </c>
      <c r="C109" s="685"/>
      <c r="D109" s="563" t="s">
        <v>153</v>
      </c>
      <c r="E109" s="564">
        <v>900</v>
      </c>
    </row>
  </sheetData>
  <sheetProtection/>
  <mergeCells count="36">
    <mergeCell ref="B5:H5"/>
    <mergeCell ref="B2:H2"/>
    <mergeCell ref="B3:H3"/>
    <mergeCell ref="B4:H4"/>
    <mergeCell ref="B6:H6"/>
    <mergeCell ref="B73:C73"/>
    <mergeCell ref="A8:G8"/>
    <mergeCell ref="B59:C59"/>
    <mergeCell ref="B7:H7"/>
    <mergeCell ref="B10:C10"/>
    <mergeCell ref="B42:C42"/>
    <mergeCell ref="B58:C58"/>
    <mergeCell ref="B38:C38"/>
    <mergeCell ref="B41:C41"/>
    <mergeCell ref="B104:C104"/>
    <mergeCell ref="B103:C103"/>
    <mergeCell ref="B95:C95"/>
    <mergeCell ref="B96:C96"/>
    <mergeCell ref="B39:C39"/>
    <mergeCell ref="B40:C40"/>
    <mergeCell ref="B109:C109"/>
    <mergeCell ref="B102:C102"/>
    <mergeCell ref="B105:C105"/>
    <mergeCell ref="B106:C106"/>
    <mergeCell ref="B107:C107"/>
    <mergeCell ref="B108:C108"/>
    <mergeCell ref="B101:C101"/>
    <mergeCell ref="B74:C74"/>
    <mergeCell ref="B92:C92"/>
    <mergeCell ref="B43:C43"/>
    <mergeCell ref="B94:C94"/>
    <mergeCell ref="B93:C93"/>
    <mergeCell ref="B97:C97"/>
    <mergeCell ref="B98:C98"/>
    <mergeCell ref="B99:C99"/>
    <mergeCell ref="B100:C100"/>
  </mergeCells>
  <printOptions/>
  <pageMargins left="0.3937007874015748" right="0.3937007874015748" top="0" bottom="0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2020-12-24T14:23:28Z</cp:lastPrinted>
  <dcterms:created xsi:type="dcterms:W3CDTF">2014-10-25T07:35:49Z</dcterms:created>
  <dcterms:modified xsi:type="dcterms:W3CDTF">2020-12-25T12:29:16Z</dcterms:modified>
  <cp:category/>
  <cp:version/>
  <cp:contentType/>
  <cp:contentStatus/>
</cp:coreProperties>
</file>