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5480" windowHeight="9435" tabRatio="225" activeTab="3"/>
  </bookViews>
  <sheets>
    <sheet name="прил. 5" sheetId="1" r:id="rId1"/>
    <sheet name="прил.7 " sheetId="2" r:id="rId2"/>
    <sheet name="прил.9" sheetId="3" r:id="rId3"/>
    <sheet name="прил11" sheetId="4" r:id="rId4"/>
  </sheets>
  <definedNames>
    <definedName name="_xlnm.Print_Titles" localSheetId="2">'прил.9'!$11:$11</definedName>
    <definedName name="_xlnm.Print_Area" localSheetId="2">'прил.9'!$A$1:$H$243</definedName>
  </definedNames>
  <calcPr fullCalcOnLoad="1"/>
</workbook>
</file>

<file path=xl/sharedStrings.xml><?xml version="1.0" encoding="utf-8"?>
<sst xmlns="http://schemas.openxmlformats.org/spreadsheetml/2006/main" count="3309" uniqueCount="636">
  <si>
    <t>001</t>
  </si>
  <si>
    <t>Наименование</t>
  </si>
  <si>
    <t xml:space="preserve">к решению Собрания депутатов поселка Глушково </t>
  </si>
  <si>
    <t>"поселок Глушково" Глушковского района Курской области</t>
  </si>
  <si>
    <t>к решению Собрания депутатов поселка Глушково</t>
  </si>
  <si>
    <t>Администрация поселка Глушково Глушковского района Курской области</t>
  </si>
  <si>
    <t>ВСЕГО ДОХОДОВ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</si>
  <si>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</si>
  <si>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 xml:space="preserve"> 2 02 04012 10 0000 151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</si>
  <si>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</si>
  <si>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2 02 04012 00 0000 151</t>
  </si>
  <si>
    <t>Иные межбюджетные трансферты</t>
  </si>
  <si>
    <t xml:space="preserve"> 2 02 04000 00 0000 151</t>
  </si>
  <si>
    <t>2 02 03999 10 0000 151</t>
  </si>
  <si>
    <t>Субвенция на содержание работников</t>
  </si>
  <si>
    <t>Субвенция на  предоставление  гражданам субсидий на оплату ЖКУ</t>
  </si>
  <si>
    <t>в том числе</t>
  </si>
  <si>
    <t>Прочие субвенции бюджетам поселений</t>
  </si>
  <si>
    <t>Прочие субвенции</t>
  </si>
  <si>
    <t xml:space="preserve"> 2 02 03999 00 0000 151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</si>
  <si>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</si>
  <si>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 xml:space="preserve"> 2 02 03015 10 0000 151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</si>
  <si>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</si>
  <si>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 2 02 03015 00 0000 151</t>
  </si>
  <si>
    <t xml:space="preserve">Субвенции бюджетам субъектов Российской Федерации и муниципальных образований </t>
  </si>
  <si>
    <t xml:space="preserve"> 2 02 03000 00 0000 151</t>
  </si>
  <si>
    <t xml:space="preserve"> 2 02 02999 10 0000 151</t>
  </si>
  <si>
    <t>Прочие субсидии бюджетам поселений</t>
  </si>
  <si>
    <t>Прочие субсидии</t>
  </si>
  <si>
    <t xml:space="preserve"> 2 02 02999 00 0000 151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</si>
  <si>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</si>
  <si>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 xml:space="preserve"> 2 02 02077 10 0000 151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</si>
  <si>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</si>
  <si>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 xml:space="preserve"> 2 02 02077 00 0000 151</t>
  </si>
  <si>
    <t>Субсидии бюджетам поселений на реализацию федеральных целевых программ</t>
  </si>
  <si>
    <t xml:space="preserve"> 2 02 02051 10 0000 151</t>
  </si>
  <si>
    <t>Субсидии бюджетам на реализацию федеральных целевых программ</t>
  </si>
  <si>
    <t xml:space="preserve"> 2 02 02051 00 0000 151</t>
  </si>
  <si>
    <t>Субсидии бюджетам субъектов Российской Федерации и муниципальных образований (межбюджетные субсидии)</t>
  </si>
  <si>
    <t xml:space="preserve"> 2 02 02000 00 0000 151</t>
  </si>
  <si>
    <t>Дотации бюджетам городскких поселений на выравнивание бюджетной обеспеченности</t>
  </si>
  <si>
    <t xml:space="preserve"> 2 02 15001 13 0000 151</t>
  </si>
  <si>
    <t>Дотации на выравнивание бюджетной обеспеченности</t>
  </si>
  <si>
    <t xml:space="preserve"> 2 02 15001 00 0000 151</t>
  </si>
  <si>
    <t>Дотации бюджетам поселений на выравнивание бюджетной обеспеченности</t>
  </si>
  <si>
    <t xml:space="preserve"> 2 02 01001 10 0000 151</t>
  </si>
  <si>
    <t xml:space="preserve"> 2 02 01001 00 0000 151</t>
  </si>
  <si>
    <t>Дотации бюджетам субъектов Российской Федерации и муниципальных образований</t>
  </si>
  <si>
    <t>БЕЗВОЗМЕЗДНЫЕ ПОСТУПЛЕНИЯ ОТ ДРУГИХ БЮДЖЕТОВ БЮДЖЕТНОЙ СИСТЕМЫ РОССИЙСКОЙ ФЕДЕРАЦИИ</t>
  </si>
  <si>
    <t xml:space="preserve"> 2 02 00000 00 0000 000</t>
  </si>
  <si>
    <t>БЕЗВОЗМЕЗДНЫЕ ПОСТУПЛЕНИЯ</t>
  </si>
  <si>
    <t xml:space="preserve"> 2 00 00000 00 0000 000</t>
  </si>
  <si>
    <t>Невыясненные поступления, зачисляемые в бюджеты поселений</t>
  </si>
  <si>
    <t xml:space="preserve"> 1 17 01050 10 0000 180</t>
  </si>
  <si>
    <t>Невыясненные поступления</t>
  </si>
  <si>
    <t xml:space="preserve"> 1 17 01000 00 0000 180</t>
  </si>
  <si>
    <t>ПРОЧИЕ НЕНАЛОГОВЫЕ ДОХОДЫ</t>
  </si>
  <si>
    <t xml:space="preserve"> 1 17 00000 00 0000 000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</si>
  <si>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</si>
  <si>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 xml:space="preserve"> 1 14 06025 10 0000 430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</si>
  <si>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</si>
  <si>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1 14 06020 00 0000 430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</si>
  <si>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</si>
  <si>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1 14 06013 13 0000 430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</si>
  <si>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</si>
  <si>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 xml:space="preserve"> 1 14 06010 00 0000 430</t>
  </si>
  <si>
    <t xml:space="preserve"> Доходы    от    продажи    земельных    участков, находящихся в государственной и муниципальной собственности</t>
  </si>
  <si>
    <t xml:space="preserve"> 1 14 06000 00 0000 430</t>
  </si>
  <si>
    <t>ДОХОДЫ ОТ ПРОДАЖИ МАТЕРИАЛЬНЫХ И НЕМАТЕРИАЛЬНЫХ АКТИВОВ</t>
  </si>
  <si>
    <t xml:space="preserve"> 1 14 00000 00 0000 000</t>
  </si>
  <si>
    <t>Прочие доходы от оказания платных услуг (работ) получателями средств бюджетов поселений</t>
  </si>
  <si>
    <t xml:space="preserve"> 1 13 01995 10 0000 130</t>
  </si>
  <si>
    <t>Прочие доходы от оказания платных услуг (работ)</t>
  </si>
  <si>
    <t xml:space="preserve"> 1 13 01995 00 0000 130</t>
  </si>
  <si>
    <t>ДОХОДЫ ОТ ОКАЗАНИЯ ПЛАТНЫХ УСЛУГ И КОМПЕНСАЦИИ ЗАТРАТ ГОСУДАРСТВА</t>
  </si>
  <si>
    <t>1 13 00000 00 0000 000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</si>
  <si>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</si>
  <si>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 xml:space="preserve"> 1 11 05035 13 0000 120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</si>
  <si>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</si>
  <si>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1 11 05030 00 0000 120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</si>
  <si>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</si>
  <si>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 1 11 05025 10 0000 120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</si>
  <si>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</si>
  <si>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1 11 05020 00 0000 120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</si>
  <si>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</si>
  <si>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1 11 05013 13 0000 120</t>
  </si>
  <si>
    <t xml:space="preserve"> 1 11 05010 00 0000 120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</si>
  <si>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</si>
  <si>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1 11 05000 00 0000 120</t>
  </si>
  <si>
    <t>ДОХОДЫ ОТ ИСПОЛЬЗОВАНИЯ ИМУЩЕСТВА, НАХОДЯЩЕГОСЯ В ГОСУДАРСТВЕННОЙ И МУНИЦИПАЛЬНОЙ СОБСТВЕННОСТИ</t>
  </si>
  <si>
    <t xml:space="preserve"> 1 11 00000 00 0000 000</t>
  </si>
  <si>
    <t>Земельный налог (по обязательствам, возникшим до        1 января 2006 года), мобилизуемый на территориях поселений</t>
  </si>
  <si>
    <t xml:space="preserve"> 1 09 04050 10 0000 110</t>
  </si>
  <si>
    <t>Земельный налог (по обязательствам, возникшим до        1 января 2006 года)</t>
  </si>
  <si>
    <t xml:space="preserve"> 1 09 04050 00 0000 110</t>
  </si>
  <si>
    <t>Налоги на имущество</t>
  </si>
  <si>
    <t xml:space="preserve"> 1 09 04000 00 0000 110</t>
  </si>
  <si>
    <t>ЗАДОЛЖЕННОСТЬ И ПЕРЕРАСЧЕТЫ ПО ОТМЕНЕННЫМ НАЛОГАМ, СБОРАМ И ИНЫМ ОБЯЗАТЕЛЬНЫМ ПЛАТЕЖАМ</t>
  </si>
  <si>
    <t xml:space="preserve"> 1 09 00000 00 0000 000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</si>
  <si>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</si>
  <si>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1 08 04020 01 0000 110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</si>
  <si>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</si>
  <si>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1 08 04000 01 0000 110</t>
  </si>
  <si>
    <t>ГОСУДАРСТВЕННАЯ ПОШЛИНА</t>
  </si>
  <si>
    <t>1 08 00000 00 0000 000</t>
  </si>
  <si>
    <t>Земельный налог с физических, обладающих земельным участком, расположенным в границах  городских  поселений</t>
  </si>
  <si>
    <t xml:space="preserve"> 1 06 06043 13 0000 110</t>
  </si>
  <si>
    <t>Земельный налог с физических лиц</t>
  </si>
  <si>
    <t xml:space="preserve"> 1 06 06040 00 0000 110</t>
  </si>
  <si>
    <t>Земельный налог с организаций, обладающих земельным участком, расположенным в границах городских  поселений</t>
  </si>
  <si>
    <t xml:space="preserve"> 1 06 06033 13 0000 110</t>
  </si>
  <si>
    <t xml:space="preserve">Земельный налог с организаций </t>
  </si>
  <si>
    <t xml:space="preserve"> 1 06 06030 00 0000 110</t>
  </si>
  <si>
    <t>Земельный налог</t>
  </si>
  <si>
    <t xml:space="preserve"> 1 06 06000 00 0000 110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</si>
  <si>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</si>
  <si>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 1 06 01030 13 0000 110</t>
  </si>
  <si>
    <t>Налог на имущество физических лиц</t>
  </si>
  <si>
    <t xml:space="preserve"> 1 06 01000 00 0000 110</t>
  </si>
  <si>
    <t>НАЛОГИ НА ИМУЩЕСТВО</t>
  </si>
  <si>
    <t xml:space="preserve"> 1 06 00000 00 0000 000</t>
  </si>
  <si>
    <t>Единый сельскохозяйственный налог (за налоговые периоды, истекшие до 1 января 2011 года)</t>
  </si>
  <si>
    <t xml:space="preserve"> 1 05 03020 01 0000 110</t>
  </si>
  <si>
    <t>Единый сельскохозяйственный налог</t>
  </si>
  <si>
    <t xml:space="preserve"> 1 05 03010 01 0000 110</t>
  </si>
  <si>
    <t xml:space="preserve"> 1 05 03000 00 0000 110</t>
  </si>
  <si>
    <t>НАЛОГИ НА СОВОКУПНЫЙ ДОХОД</t>
  </si>
  <si>
    <t xml:space="preserve"> 1 05 00000 00 0000 000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</si>
  <si>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</si>
  <si>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1 03 02260 01 0000 110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</si>
  <si>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</si>
  <si>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</si>
  <si>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</si>
  <si>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1 03 02240 01 0000 110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</si>
  <si>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</si>
  <si>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1 03 02230 01 0000 110</t>
  </si>
  <si>
    <t>Акцизы по подакцизным товарам (продукции), производимым на территории Российской Федерации</t>
  </si>
  <si>
    <t xml:space="preserve"> 1 03 02000 01 0000 110</t>
  </si>
  <si>
    <t>НАЛОГИ НА ТОВАРЫ (РАБОТЫ, УСЛУГИ) РЕАЛИЗУЕМЫЕ НА ТЕРРИТОРИИ РОССИЙСКОЙ ФЕДЕРАЦИИ</t>
  </si>
  <si>
    <t xml:space="preserve"> 1 03 00000 00 0000 000</t>
  </si>
  <si>
    <t xml:space="preserve"> 1 01 02030 01 0000 110</t>
  </si>
  <si>
    <t xml:space="preserve"> 1 01 02020 01 0000 110</t>
  </si>
  <si>
    <t xml:space="preserve"> 1 01 02010 01 0000 110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</si>
  <si>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</si>
  <si>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Налог на доходы физических лиц</t>
  </si>
  <si>
    <t xml:space="preserve"> 1 01 02000 01 0000 110</t>
  </si>
  <si>
    <t>НАЛОГИ НА ПРИБЫЛЬ, ДОХОДЫ</t>
  </si>
  <si>
    <t xml:space="preserve"> 1 01 00000 00 0000 000</t>
  </si>
  <si>
    <t xml:space="preserve"> НАЛОГОВЫЕ И НЕНАЛОГОВЫЕ ДОХОДЫ</t>
  </si>
  <si>
    <t xml:space="preserve"> 1 00 00000 00 0000 000</t>
  </si>
  <si>
    <t>Наименование доходов</t>
  </si>
  <si>
    <t>Код бюджетной классификации Российской Федероации</t>
  </si>
  <si>
    <t xml:space="preserve">                                                                Приложение №5</t>
  </si>
  <si>
    <t>200</t>
  </si>
  <si>
    <t>C1442</t>
  </si>
  <si>
    <t>01 2 02</t>
  </si>
  <si>
    <t>01</t>
  </si>
  <si>
    <t>08</t>
  </si>
  <si>
    <t>Подпрограмма «Социальная поддержка отдельных категорий граждан»  муниципальной программы _____________кого сельсовета «Социальная поддержка граждан в муниципальном образовании «_____________кий сельсовет» Глушковского района Курской области на 2014 – 2016 годы</t>
  </si>
  <si>
    <t>100</t>
  </si>
  <si>
    <t>Муниципальная программа _____________кого сельсовета  Глушковского района Курской области «Социальная поддержка граждан в _____________ком сельсовете  Глушковского района Курской области на 2014-2016 годы»</t>
  </si>
  <si>
    <t>C1401</t>
  </si>
  <si>
    <t>Пенсионное обеспечение</t>
  </si>
  <si>
    <t>00000</t>
  </si>
  <si>
    <t>01 2 00</t>
  </si>
  <si>
    <t>СОЦИАЛЬНАЯ ПОЛИТИКА</t>
  </si>
  <si>
    <t>01 0 00</t>
  </si>
  <si>
    <t>Закупка товаров, работ и услуг для государственных (муниципальных) нужд</t>
  </si>
  <si>
    <t xml:space="preserve">Создание условий для организации досуга и обеспечения жителей поселения услугами организаций культуры </t>
  </si>
  <si>
    <t>C1414</t>
  </si>
  <si>
    <t>08 1  01</t>
  </si>
  <si>
    <t>07</t>
  </si>
  <si>
    <t>300</t>
  </si>
  <si>
    <t>1445</t>
  </si>
  <si>
    <t>02 1</t>
  </si>
  <si>
    <t>Социальное обеспечение и иные выплаты населению</t>
  </si>
  <si>
    <t>Выплата пенсий за выслугу лет и доплат к пенсиям муниципальных служащих</t>
  </si>
  <si>
    <t>0000</t>
  </si>
  <si>
    <t>02 0</t>
  </si>
  <si>
    <t>C1406</t>
  </si>
  <si>
    <t>11</t>
  </si>
  <si>
    <t>Создание условий, обеспечивающих повышение мотивации жителей поселка Глушково Глушковского района Курской области к регулярным занятиям физической культурой и спортом и ведению здорового образа жизни</t>
  </si>
  <si>
    <t>08 0 00</t>
  </si>
  <si>
    <t>ФИЗИЧЕСКАЯ КУЛЬТУРА И СПОРТ</t>
  </si>
  <si>
    <t>03</t>
  </si>
  <si>
    <t>10</t>
  </si>
  <si>
    <t>Государственная поддержка молодых семей в улучшении жилищных условий</t>
  </si>
  <si>
    <t>07 2 00</t>
  </si>
  <si>
    <t>Подпрограмма "Создание условий для обеспечения доступным и комфортным жильем граждан в поселке Глушково Глушковского района Курской области"  муниципальной программы «Обеспечение доступным и комфортным жильем и коммунальными услугами граждан в поселке Глушково Глушковского района Курской области»</t>
  </si>
  <si>
    <t>07 0 00</t>
  </si>
  <si>
    <t>Социальное обеспечение населения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</si>
  <si>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</si>
  <si>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Создание условий для обеспечения поселений, входящих в состав муниципального района, услугами по организации досуга и услугами организаций культуры</t>
  </si>
  <si>
    <t>800</t>
  </si>
  <si>
    <t>Иные бюджетные ассигнования</t>
  </si>
  <si>
    <t>Реализация мероприятий в сфере молодежной политики</t>
  </si>
  <si>
    <t>Молодежная политика и оздоровление детей</t>
  </si>
  <si>
    <t>ОБРАЗОВАНИЕ</t>
  </si>
  <si>
    <t>C1433</t>
  </si>
  <si>
    <t>071 03</t>
  </si>
  <si>
    <t>05</t>
  </si>
  <si>
    <t>07 1 00</t>
  </si>
  <si>
    <t>C1457</t>
  </si>
  <si>
    <t>07 1 01</t>
  </si>
  <si>
    <t>Мероприятия по сбору и удалению твердых и жидких бытовых отходов</t>
  </si>
  <si>
    <t>C1456</t>
  </si>
  <si>
    <t>Мероприятия по содержанию мемориальных комплексов</t>
  </si>
  <si>
    <t>07 1 05</t>
  </si>
  <si>
    <t>Озеленение</t>
  </si>
  <si>
    <t>07 1 03</t>
  </si>
  <si>
    <t>Мероприятия по благоустройству</t>
  </si>
  <si>
    <t>Благоустройство</t>
  </si>
  <si>
    <t>С1417</t>
  </si>
  <si>
    <t>07 2 03</t>
  </si>
  <si>
    <t>02</t>
  </si>
  <si>
    <t>Проведение текущего ремонта объектов водоснабжения муниципальной собственности</t>
  </si>
  <si>
    <t>С1431</t>
  </si>
  <si>
    <t>Коммунальное хозяйство</t>
  </si>
  <si>
    <t>400</t>
  </si>
  <si>
    <t>С1430</t>
  </si>
  <si>
    <t>07 1 07</t>
  </si>
  <si>
    <t>Основное мероприятие "Капитальный ремонт многоквартирных домов поселка Глушково"</t>
  </si>
  <si>
    <t>Жилищное хозяйство</t>
  </si>
  <si>
    <t>ЖИЛИЩНО-КОММУНАЛЬНОЕ ХОЯЙСТВО</t>
  </si>
  <si>
    <t>C1468</t>
  </si>
  <si>
    <t>12</t>
  </si>
  <si>
    <t>04</t>
  </si>
  <si>
    <t>Мероприятия в области земельных отношений (межевание земельных участков, проведение кадастровых работ)</t>
  </si>
  <si>
    <t>C1416</t>
  </si>
  <si>
    <t>Мероприятия по разработке документов территориального планирования и градостроительного зонирования</t>
  </si>
  <si>
    <t>1405</t>
  </si>
  <si>
    <t>15 2</t>
  </si>
  <si>
    <t>Обеспечение условий для развития малого и среднего предпринимательства на территории муниципального образования</t>
  </si>
  <si>
    <t>1196</t>
  </si>
  <si>
    <t>Обеспечение условий для развития малого и среднего предпринимательства на территории Курской области</t>
  </si>
  <si>
    <t>Подпрограмма «Содействие развитию малого и среднего предпринимательства» муниципальной программы «Развитие экономики муниципального образования»</t>
  </si>
  <si>
    <t>1480</t>
  </si>
  <si>
    <t>15 1</t>
  </si>
  <si>
    <t>Создание благоприятных условий для привлечения инвестиций в экономику МО и формирование благоприятного инвестиционного климата</t>
  </si>
  <si>
    <t>Подпрограмма «Создание благоприятных условий для привлечения инвестиций в экономику муниципального района» муниципальной программы «Развитие экономики муниципального образования»</t>
  </si>
  <si>
    <t>15 0</t>
  </si>
  <si>
    <t>Муниципальная программа «Развитие экономики муниципального образования»</t>
  </si>
  <si>
    <t>C1434</t>
  </si>
  <si>
    <t>Мероприятия в области энергосбережения</t>
  </si>
  <si>
    <t>05 0 00</t>
  </si>
  <si>
    <t>Другие вопросы в области национальной экономики</t>
  </si>
  <si>
    <t>09</t>
  </si>
  <si>
    <t>Обеспечение безопасности дорожного движения на автомобильных дорогах местного значения</t>
  </si>
  <si>
    <t>11 2 03</t>
  </si>
  <si>
    <t>Основное мероприятие "Повышение безопасности дорожного движения и снижение дорожно-транспортного травматизма на территории муниципального образования"</t>
  </si>
  <si>
    <t>11 2 03 00000</t>
  </si>
  <si>
    <t>Подпрограмма «Повышение безопасности дорожного движения поселка Глушково Глушковского района Курской области муниципальной программы "Содержание, ремонт и капитальный ремонт автомобильных дорог на 2014-2016 годы"</t>
  </si>
  <si>
    <t>1160</t>
  </si>
  <si>
    <t>C1424</t>
  </si>
  <si>
    <t>11 1 02</t>
  </si>
  <si>
    <t xml:space="preserve">Капитальный ремонт, ремонт и содержание автомобильных дорог общего пользования местного значения </t>
  </si>
  <si>
    <t>Основное мероприятие "Капитальный ремонт, ремонт и содержание автомобильных дорог общего пользования  местного  значения"</t>
  </si>
  <si>
    <t>4897,431</t>
  </si>
  <si>
    <t>C1423</t>
  </si>
  <si>
    <t>11 1 01</t>
  </si>
  <si>
    <t>Капитальные вложения в объекты недвижимого имущества государственной (муниципальной) собственности</t>
  </si>
  <si>
    <t xml:space="preserve">Бюджетные инвестиции </t>
  </si>
  <si>
    <t xml:space="preserve">Строительство (реконструкция) автомобильных дорог общего пользования местного значения </t>
  </si>
  <si>
    <t>Основное мероприятие "Строительство и (или) реконструкция автомобильных дорог общего пользования местного значения"</t>
  </si>
  <si>
    <t>Дорожное хозяйство (дорожные фонды)</t>
  </si>
  <si>
    <t>НАЦИОНАЛЬНАЯ ЭКОНОМИКА</t>
  </si>
  <si>
    <t>С1435</t>
  </si>
  <si>
    <t>Реализация мероприятий направленных на обеспечение правопорядка на территории муниципального образования</t>
  </si>
  <si>
    <t>14</t>
  </si>
  <si>
    <t>Основное мероприятие "Снижение уровня правонарушений на территории муниципального образования"</t>
  </si>
  <si>
    <t>12 0 00</t>
  </si>
  <si>
    <t>Другие вопросы в области национальной безопасности и правоохранительной деятельности</t>
  </si>
  <si>
    <t>Отдельные мероприятия в области гражданской обороны, защиты населения и территорий от чрезвычайных ситуаций, безопасности людей на водных объектах</t>
  </si>
  <si>
    <t>Основное мероприятие "Обеспечение эффективного функционирования системы гражданской обороны, защиты населения и территорий от чрезвычайных ситуаций, безопасности людей на водных объектах"</t>
  </si>
  <si>
    <t>С1415</t>
  </si>
  <si>
    <t>13 0 00</t>
  </si>
  <si>
    <t>Обеспечение пожарной безопасности</t>
  </si>
  <si>
    <t>НАЦИОНАЛЬНАЯ БЕЗОПАСНОСТЬ И ПРАВООХРАНИТЕЛЬНАЯ ДЕЯТЕЛЬНОСТЬ</t>
  </si>
  <si>
    <t>С1439</t>
  </si>
  <si>
    <t>77 2 00</t>
  </si>
  <si>
    <t>Реализация мероприятий по распространению официальной информации</t>
  </si>
  <si>
    <t>С1401</t>
  </si>
  <si>
    <t>13</t>
  </si>
  <si>
    <t>Непрограммные расходы органов местного самоуправления</t>
  </si>
  <si>
    <t>77 0 00</t>
  </si>
  <si>
    <t>Непрограммная деятельность органов местного самоуправления</t>
  </si>
  <si>
    <t>76 1 00 С1404</t>
  </si>
  <si>
    <t>5918</t>
  </si>
  <si>
    <t>77 2</t>
  </si>
  <si>
    <t>Осуществление первичного воинского учета на территориях, где отсутствуют военные комиссариаты</t>
  </si>
  <si>
    <t>П1490</t>
  </si>
  <si>
    <t>73 1 00</t>
  </si>
  <si>
    <t>Мобилизационная и вневойсковая подготовка</t>
  </si>
  <si>
    <t>НАЦИОНАЛЬНАЯ ОБОРОНА</t>
  </si>
  <si>
    <t>Расходы на обеспечение деятельности (оказание услуг) муниципальных учреждений</t>
  </si>
  <si>
    <t>С1404</t>
  </si>
  <si>
    <t>76 1 00</t>
  </si>
  <si>
    <t>Выполнение других (прочих) обязательств органа местного самоуправления</t>
  </si>
  <si>
    <t>Выполнение других обязательств Курской области</t>
  </si>
  <si>
    <t>76 0 00</t>
  </si>
  <si>
    <t>Реализация государственных функций, связанных с общегосударственным управлением</t>
  </si>
  <si>
    <t>С1437</t>
  </si>
  <si>
    <t>Мероприятия, направленные на развитие муниципальной службы</t>
  </si>
  <si>
    <t>Основное мероприятие "Внедрение современных технологий,повышение профессиональной компетентности муниципальных служащих,обеспечение условий для их результативной профессиональной служебной деятельности"</t>
  </si>
  <si>
    <t>09 0 00</t>
  </si>
  <si>
    <t>Другие общегосударственные вопросы</t>
  </si>
  <si>
    <t>78 1</t>
  </si>
  <si>
    <t>Резервный фонд местной администрации</t>
  </si>
  <si>
    <t xml:space="preserve">Резервные фонды </t>
  </si>
  <si>
    <t>78 0</t>
  </si>
  <si>
    <t>Резервные фонды органов местного самоуправления</t>
  </si>
  <si>
    <t>Резервные фонды</t>
  </si>
  <si>
    <t>1441</t>
  </si>
  <si>
    <t>77 3</t>
  </si>
  <si>
    <t>Подготовка и проведение выборов</t>
  </si>
  <si>
    <t>Организация и проведение выборов и референдумов</t>
  </si>
  <si>
    <t>77 0</t>
  </si>
  <si>
    <t>Обеспечение проведения выборов и референдумов</t>
  </si>
  <si>
    <t>500</t>
  </si>
  <si>
    <t>1467</t>
  </si>
  <si>
    <t>74 3</t>
  </si>
  <si>
    <t>06</t>
  </si>
  <si>
    <t>Межбюджетные трансферты</t>
  </si>
  <si>
    <t>Осуществление переданных полномочий от поселений муниципальному району в сфере внешнего муниципального финансового контроля</t>
  </si>
  <si>
    <t>1402</t>
  </si>
  <si>
    <t>Обеспечение деятельности и выполнение функций органов местного самоуправления</t>
  </si>
  <si>
    <t>Аппарат контрольно-счетного органа муниципального образования</t>
  </si>
  <si>
    <t>74 2</t>
  </si>
  <si>
    <t>Аудиторы контрольно-счетного органа муниципального образования</t>
  </si>
  <si>
    <t>74 1</t>
  </si>
  <si>
    <t>Руководитель контрольно-счетного органа муниципального образования</t>
  </si>
  <si>
    <t>74 0</t>
  </si>
  <si>
    <t>Обеспечение деятельности контрольно-счетных органов муниципального образования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</si>
  <si>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</si>
  <si>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</t>
  </si>
  <si>
    <t>С1402</t>
  </si>
  <si>
    <t>Обеспечение деятельности администрации муниципального образования</t>
  </si>
  <si>
    <t>73 0 00</t>
  </si>
  <si>
    <t>Обеспечение функционирования местных администраций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</si>
  <si>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</si>
  <si>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71 1 00</t>
  </si>
  <si>
    <t>Глава муниципального образования</t>
  </si>
  <si>
    <t>71 0 00</t>
  </si>
  <si>
    <t>Обеспечение функционирования главы муниципального образования</t>
  </si>
  <si>
    <t>ГРБС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</si>
  <si>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</si>
  <si>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</si>
  <si>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В С Е Г О</t>
  </si>
  <si>
    <t>ВР</t>
  </si>
  <si>
    <t>ЦСР</t>
  </si>
  <si>
    <t>ПР</t>
  </si>
  <si>
    <t>Рз</t>
  </si>
  <si>
    <t>Приложение №7</t>
  </si>
  <si>
    <t>700</t>
  </si>
  <si>
    <t>14 1 1465</t>
  </si>
  <si>
    <t>Обслуживание  государственного (муниципального ) долга</t>
  </si>
  <si>
    <t>Обслуживание муниципального долга</t>
  </si>
  <si>
    <t>14 1 0000</t>
  </si>
  <si>
    <t>Подпрограмма «Управление муниципальным долгом» муниципальной программы __________________________ сельсовета Глушковского района Курской области «Повышение эффективности управления муниципальными финансами _____________________ сельсовете  Глушковского района Курской области на 2014 – 2018 годы»</t>
  </si>
  <si>
    <t>14 0 0000</t>
  </si>
  <si>
    <t>Муниципальная программа __________________________ сельсовета Глушковского района Курской области «Повышение эффективности  управления финансами в _____________________ сельсовете  Глушковского района Курской области на 2014 – 2018 годы»</t>
  </si>
  <si>
    <t>1407</t>
  </si>
  <si>
    <t xml:space="preserve">08 2 </t>
  </si>
  <si>
    <t>Создание условий для успешного выступления спортсменов поселка Глушково Глушковского района Курской области на спортивных соревнованиях и развития спортивного резерва</t>
  </si>
  <si>
    <t>1444</t>
  </si>
  <si>
    <t>01 1</t>
  </si>
  <si>
    <t>1443</t>
  </si>
  <si>
    <t>07 1 06</t>
  </si>
  <si>
    <t>600</t>
  </si>
  <si>
    <t>Мероприятия по строительству очистных сооружений</t>
  </si>
  <si>
    <t>150</t>
  </si>
  <si>
    <t>Мероприятия по капитальному ремонту муниципального жилищного фонда</t>
  </si>
  <si>
    <t>Мероприятия  по разработке документов территориального планирования и градостроительного зонирования</t>
  </si>
  <si>
    <t>Основное мероприятие "Реализация комплекса мер по пожарной безопасности "</t>
  </si>
  <si>
    <t>Закупка товаров, работ и услуг для обеспечения государственных (муниципальных) нужд</t>
  </si>
  <si>
    <t>Приложение №9</t>
  </si>
  <si>
    <t>00 C1404</t>
  </si>
  <si>
    <t>76 1</t>
  </si>
  <si>
    <t>00 00000</t>
  </si>
  <si>
    <t>76 0</t>
  </si>
  <si>
    <t>00 C1402</t>
  </si>
  <si>
    <t>73 1</t>
  </si>
  <si>
    <t>73 0</t>
  </si>
  <si>
    <t>71 1</t>
  </si>
  <si>
    <t>71 0</t>
  </si>
  <si>
    <t>0000000</t>
  </si>
  <si>
    <t>13 0</t>
  </si>
  <si>
    <t>12 0</t>
  </si>
  <si>
    <t>03 C1459</t>
  </si>
  <si>
    <t>01 C1424</t>
  </si>
  <si>
    <t>09 0</t>
  </si>
  <si>
    <t xml:space="preserve">08 0 </t>
  </si>
  <si>
    <t>00 C1439</t>
  </si>
  <si>
    <t>Мероприятия по распространению официальной информации</t>
  </si>
  <si>
    <t>00 C1401</t>
  </si>
  <si>
    <t>ОХО налоги</t>
  </si>
  <si>
    <t>ОХО закупки</t>
  </si>
  <si>
    <t>ОХО (зарплата с начислениями)</t>
  </si>
  <si>
    <t>07 2 03 С 1417</t>
  </si>
  <si>
    <t>01 L0200</t>
  </si>
  <si>
    <t>072</t>
  </si>
  <si>
    <t>07 2</t>
  </si>
  <si>
    <t>08 С1431</t>
  </si>
  <si>
    <t>071</t>
  </si>
  <si>
    <t>Обеспечение мероприятий по модернизации систем коммунальной инфраструктуры</t>
  </si>
  <si>
    <t>07 С1430</t>
  </si>
  <si>
    <t>01 C1457</t>
  </si>
  <si>
    <t>07 1</t>
  </si>
  <si>
    <t>01 C1456</t>
  </si>
  <si>
    <t>Мероприятия по по содержанию мемориальных комплексов</t>
  </si>
  <si>
    <t>05 C1433</t>
  </si>
  <si>
    <t>03 C1433</t>
  </si>
  <si>
    <t xml:space="preserve">07 0 </t>
  </si>
  <si>
    <t>05 0</t>
  </si>
  <si>
    <t>01 С1468</t>
  </si>
  <si>
    <t>01 С1416</t>
  </si>
  <si>
    <t>Повышение эффективности управления муниципальным имуществом</t>
  </si>
  <si>
    <t>04 0</t>
  </si>
  <si>
    <t>1630,049</t>
  </si>
  <si>
    <t>1800</t>
  </si>
  <si>
    <t>20 0 00</t>
  </si>
  <si>
    <t>20 0 01</t>
  </si>
  <si>
    <t>20 0 03</t>
  </si>
  <si>
    <t>20 0 03 С1459</t>
  </si>
  <si>
    <t>18 0 02</t>
  </si>
  <si>
    <t>Мероприятия по сбору и вывозу ТБО</t>
  </si>
  <si>
    <t>19 0 04</t>
  </si>
  <si>
    <t>С1457</t>
  </si>
  <si>
    <t>Муниципальная программа муниципального образования "поселок Глушково" Глушковского района Курской области «Формирование современной городской среды в поселке Глушково Глушковского района Курской области на 2018-2022 годы»</t>
  </si>
  <si>
    <t>18 0 00 00000</t>
  </si>
  <si>
    <t>18 0 02 С1417</t>
  </si>
  <si>
    <t>20 0</t>
  </si>
  <si>
    <t>19 0 01 00000</t>
  </si>
  <si>
    <t>19 0 04 C1457</t>
  </si>
  <si>
    <t>Резервный фонд</t>
  </si>
  <si>
    <t>78 1 00 С1403</t>
  </si>
  <si>
    <t>78 0 00</t>
  </si>
  <si>
    <t>78 1 00</t>
  </si>
  <si>
    <t>С1403</t>
  </si>
  <si>
    <t>Основное мероприятие "Проведение муниципальной политики в области имущественных и земельных отношений"</t>
  </si>
  <si>
    <t>Мероприятия в области имущественных отношений</t>
  </si>
  <si>
    <t>Основное мероприятие "Обеспечение мероприятий по проектированию и строительству очистных сооружений"</t>
  </si>
  <si>
    <t xml:space="preserve">Создание условий для развития социальной и инженерной инфраструктуры муниципальных образований </t>
  </si>
  <si>
    <t>Капитальные вложения в объекты государственной (муниципальной) собственности</t>
  </si>
  <si>
    <t>Мероприятия в области коммунального хозяйства</t>
  </si>
  <si>
    <t>Основное мероприятие " Обеспечение мероприятий по по сбору и вывозу ТБО объектов социальной сферы"</t>
  </si>
  <si>
    <t>Мероприятия по сбору и транспортированию твердых  отходов</t>
  </si>
  <si>
    <t>Основное мероприятие "Поддержание в чистоте территории муниципального образования"</t>
  </si>
  <si>
    <t>Основное мероприятие "Уличное освещение"</t>
  </si>
  <si>
    <t xml:space="preserve">  07 1 03</t>
  </si>
  <si>
    <t>Основное мероприятие "Озеленение"</t>
  </si>
  <si>
    <t>Основное мероприятие "Мероприятия по ремонту мемориальных комплексов"</t>
  </si>
  <si>
    <t>17 0 02</t>
  </si>
  <si>
    <t>Реализация мероприятий по формированию современной городской среды</t>
  </si>
  <si>
    <t>18 0 00</t>
  </si>
  <si>
    <t>19 0 00</t>
  </si>
  <si>
    <t>30,0</t>
  </si>
  <si>
    <t xml:space="preserve"> 1 16 00000 00 0000 000</t>
  </si>
  <si>
    <t>ШТРАФЫ, САНКЦИИ, ВОЗМЕЩЕНИЕ УЩЕРБА</t>
  </si>
  <si>
    <t xml:space="preserve"> 1 16 90050 13 0000 140</t>
  </si>
  <si>
    <t xml:space="preserve"> 1 17 05050 13 0000 180</t>
  </si>
  <si>
    <t>Прочие неналоговые доходы бюджетов городских поселений</t>
  </si>
  <si>
    <t xml:space="preserve">     77 2 00 С1445</t>
  </si>
  <si>
    <t xml:space="preserve">     77 2 00 00000</t>
  </si>
  <si>
    <t>07 1 08</t>
  </si>
  <si>
    <t>Основное мероприятие "Обеспечение мероприятий по модернизации систем коммунальной инфраструктуры"</t>
  </si>
  <si>
    <t>200,00</t>
  </si>
  <si>
    <t>Расходы муниципального образования на обеспечение первичных  мер пожарной безопасности на территории муниципального образования</t>
  </si>
  <si>
    <t>2518,359</t>
  </si>
  <si>
    <t>50,0</t>
  </si>
  <si>
    <t>0,00</t>
  </si>
  <si>
    <t>300,00</t>
  </si>
  <si>
    <t xml:space="preserve">Муниципальная программа поселка Глушково Глушковского района Курской области «Защита населения и территории от чрезвычайных ситуаций, обеспечение пожарной безопасности и безопасности людей на водных объектах поселка Глушково Глушковского района Курской области  на 2019-2023 годы"  </t>
  </si>
  <si>
    <t>Муниципальная программа поселка Глушково  Глушковского района Курской области"Профилактика преступлений и иных правонарушений в поселке Глушково Глушковского района Курской области  на 2019-2023 годы"</t>
  </si>
  <si>
    <t>Муниципальная программа поселка Глушково Глушковского района Курской области «Управление муниципальным имуществом и земельными ресурсами муниципального образования "поселок Глушково" Глушковского района Курской области на 2019-2023 годы»</t>
  </si>
  <si>
    <t>Муниципальная программа поселка Глушково Глушковского района Курской области «Повышение эффективности работы с молодежью, развитие физической культуры и спорта в поселке Глушково Глушковского района Курской области на 2019– 2023 годы»</t>
  </si>
  <si>
    <t>Муниципальная программа поселка Глушково Глушковского района Курской области «Повышение эффективности работы с молодежью, развитие физической культуры и спорта в поселке Глушково Глушковского района Курской области на 2019 – 2023 годы»</t>
  </si>
  <si>
    <t>01 С1467</t>
  </si>
  <si>
    <t>Проведение муниципальной политики в области земельных отношений</t>
  </si>
  <si>
    <t>50,600</t>
  </si>
  <si>
    <t>Социальное обеспечение и иные выплаты населению (молодые семьи)</t>
  </si>
  <si>
    <t>90,00</t>
  </si>
  <si>
    <t>133,341</t>
  </si>
  <si>
    <t>17 0 00 00000</t>
  </si>
  <si>
    <t>350</t>
  </si>
  <si>
    <t>99</t>
  </si>
  <si>
    <t>15</t>
  </si>
  <si>
    <t>50</t>
  </si>
  <si>
    <t>495</t>
  </si>
  <si>
    <t>2566,049</t>
  </si>
  <si>
    <t>930,0</t>
  </si>
  <si>
    <t>6,00</t>
  </si>
  <si>
    <t>1000</t>
  </si>
  <si>
    <t>170</t>
  </si>
  <si>
    <t>Муниципальная программа  поселка Глушково  Глушковского района Курской области «Развитие муниципальной службы в муниципальном образовании "поселок Глушково"  Глушковского района  Курской области на 2019-2023 годы»</t>
  </si>
  <si>
    <t>Основное мероприятие "Реализация мероприятий в сфере молодежной политики"</t>
  </si>
  <si>
    <t>Основное мероприятие "Создание условий, обеспечивающих повышение мотивации жителей поселка Глушково Глушковского района Курской области к регулярным занятиям физической культурой и спортом и ведению здорового образа жизни"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</si>
  <si>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 xml:space="preserve"> и 228 Налогового кодекса Российской Федерации</t>
    </r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</si>
  <si>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</si>
  <si>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</si>
  <si>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</si>
  <si>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 xml:space="preserve"> 2 02 15000 00 0000 150</t>
  </si>
  <si>
    <t xml:space="preserve"> 2 02 15001 00 0000 150</t>
  </si>
  <si>
    <t xml:space="preserve"> 2 02 15001 13 0000 150</t>
  </si>
  <si>
    <t>09 0 01</t>
  </si>
  <si>
    <t xml:space="preserve">      09 0 01 С1437</t>
  </si>
  <si>
    <t xml:space="preserve">       13 0 01</t>
  </si>
  <si>
    <t>13 0 01 С1460</t>
  </si>
  <si>
    <t>13 0 02</t>
  </si>
  <si>
    <t>Муниципальная программа поселка Глушково Глушковского района Курской области «Энергосбережение и повышение энергетической эффективности на территории муниципального образования  "поселок Глушково" Глушковского района Курской области на  2019– 2023 годы»</t>
  </si>
  <si>
    <t>05 0 01</t>
  </si>
  <si>
    <t xml:space="preserve">Муниципальная программа поселка Глушково Глушковского района Курской области "Программа комплексного развития систем коммунальной инфраструктуры муниципального образования «поселок Глушково» Глушковского района Курской области на 2019-2023 годы"
комплексного развития социальной инфраструктуры муниципального образования «поселок Глушково» Глушковского района
</t>
  </si>
  <si>
    <t>Муниципальная программа поселка Глушково  Глушковского района Курской области "Программа комплексного развития транспортной инфраструктуры муниципального образования «поселок Глушково» Глушковского района Курской области на 2018-2037 годы"</t>
  </si>
  <si>
    <t>04 0 01</t>
  </si>
  <si>
    <t xml:space="preserve">        04 0 01 С1467</t>
  </si>
  <si>
    <t>17 0 00</t>
  </si>
  <si>
    <t>08 0  01</t>
  </si>
  <si>
    <t>07 2 04</t>
  </si>
  <si>
    <t>08 0 02</t>
  </si>
  <si>
    <t>Создание условий, обеспечивающих повышение мотивации жителей муниципального образования к регулярным занятиям физической культурой и спортом и ведению здорового образа жизни</t>
  </si>
  <si>
    <t>С1406</t>
  </si>
  <si>
    <t xml:space="preserve">Муниципальная программа поселка Глушково Глушковского района Курской области "Программа комплексного развития социальной инфраструктуры муниципального образования «поселок Глушково» Глушковского района  Курской области на 2018- 2032 годы
комплексного развития социальной инфраструктуры муниципального образования «поселок Глушково» Глушковского района
 Курской области на 2018- 2032 годы
</t>
  </si>
  <si>
    <t xml:space="preserve">Муниципальная программа поселка Глушково Глушковского района Курской области "Программа комплексного развития социальной инфраструктуры муниципального образования «поселок Глушково» Глушковского района  Курской области на 2018- 2032 годы"
</t>
  </si>
  <si>
    <t>12 0 01</t>
  </si>
  <si>
    <t>L4970</t>
  </si>
  <si>
    <t>07 2 04 L4970</t>
  </si>
  <si>
    <t>Основное мероприятие "Энергосбережение и повышение энергетической эффективности в бюджетной сфере"</t>
  </si>
  <si>
    <t>Мероприятия по обеспечению охраны окружающей среды</t>
  </si>
  <si>
    <t>С1469</t>
  </si>
  <si>
    <t xml:space="preserve">     77 2 00 С1469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</si>
  <si>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</si>
  <si>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1 03 02231 01 0000 110</t>
  </si>
  <si>
    <t xml:space="preserve">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</si>
  <si>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</si>
  <si>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</si>
  <si>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</si>
  <si>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</si>
  <si>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</si>
  <si>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1 16 90000 00 0000 140</t>
  </si>
  <si>
    <t xml:space="preserve"> 1 17 05000 00 0000 180</t>
  </si>
  <si>
    <t>Прочие неналоговые доходы</t>
  </si>
  <si>
    <t>Прочие поступления от денежных взысканий (штрафов) и иных сумм в возмещение ущерба</t>
  </si>
  <si>
    <t>П1485</t>
  </si>
  <si>
    <t>Осуществление переданных полномочий от поселений муниципальному району в сфере внутреннего муниципального финансового контроля</t>
  </si>
  <si>
    <t>Региональный проект "Формирование комфортной городской среды"</t>
  </si>
  <si>
    <t>17 0 F2</t>
  </si>
  <si>
    <t>55550</t>
  </si>
  <si>
    <t>C5550</t>
  </si>
  <si>
    <t>00 C1485</t>
  </si>
  <si>
    <t>17 0 F2 55550</t>
  </si>
  <si>
    <t>Основное мероприятие "Содействие в реализации малых проектов в сфере благоустройства территории муниципального образования «поселок Глушково»</t>
  </si>
  <si>
    <t>07 1 09</t>
  </si>
  <si>
    <t>S0090</t>
  </si>
  <si>
    <t>Реализация малых проектов в сфере благоустройства территории муниципального образования «поселок Глушково»</t>
  </si>
  <si>
    <t>Муниципальная программа поселка Глушково  Глушковского района Курской области "Программа комплексного развития транспортной инфраструктуры муниципального образования «поселок Глушково»
Глушковского района Курской области на 2018-2037 годы"</t>
  </si>
  <si>
    <t>Муниципальная программа поселка Глушково Глушковского района Курской области "Обеспечение доступным и комфортным жильем, коммунальными услугами граждан в муниципальном образовании "поселок Глушково" Глушковского района Курской области на 2019-2020 годы"</t>
  </si>
  <si>
    <t>Подпрограмма«Обеспечение качественными услугами ЖКХ населения поселка Глушково Глушковского района Курской области муниципальной программы"Обеспечение доступным и комфортным жильем, коммунальными услугами граждан в муниципальном образовании "поселок Глушково" Глушковского района Курской области на 2019-2020 годы"</t>
  </si>
  <si>
    <t>Подпрограмма "Создание условий для обеспечения доступным и комфортным жильем граждан в муниципальном образвании "поселок Глушково" Глушковского района Курской области"  муниципальной программы «Обеспечение доступным и комфортным жильем, коммунальными услугами граждан в муниципальном образовании "поселок Глушково" Глушковского района Курской области на 2019-2020 годы»</t>
  </si>
  <si>
    <t>10090</t>
  </si>
  <si>
    <t>(тыс. руб.)</t>
  </si>
  <si>
    <t>Сумма на 2021 год</t>
  </si>
  <si>
    <t>2021</t>
  </si>
  <si>
    <t>тыс. руб.</t>
  </si>
  <si>
    <t>Физическая культура</t>
  </si>
  <si>
    <t>Реализация мероприятий по обеспечению жильем молодых семей</t>
  </si>
  <si>
    <t>20 0 02</t>
  </si>
  <si>
    <t>20</t>
  </si>
  <si>
    <t>100,00</t>
  </si>
  <si>
    <t>Муниципальная программа поселка Глушково Глушковского района Курской области "Обеспечение доступным и комфортным жильем, коммунальными услугами граждан в муниципальном образовании "поселок Глушково" Глушковского района Курской области на 2020-2025 годы"</t>
  </si>
  <si>
    <t>Подпрограмма«Обеспечение качественными услугами ЖКХ населения поселка Глушково Глушковского района Курской области муниципальной программы"Обеспечение доступным и комфортным жильем, коммунальными услугами граждан в муниципальном образовании "поселок Глушково" Глушковского района Курской области на 2020-2025 годы"</t>
  </si>
  <si>
    <t xml:space="preserve">Муниципальная программа поселка Глушково Глушковского района Курской области "Программа комплексного развития систем коммунальной инфраструктуры муниципального образования «поселок Глушково» Глушковского района Курской области на 2019-2022 годы"
комплексного развития социальной инфраструктуры муниципального образования «поселок Глушково» Глушковского района
</t>
  </si>
  <si>
    <t>Подпрограмма «Обеспечение качественными услугами ЖКХ населения поселка Глушково Глушковского района муниципальной  программы "Обеспечение доступным и комфортным жильем, коммунальными услугами граждан в муниципальном образовании "поселок Глушково" Глушковского района Курской области на 2020-2025 годы"</t>
  </si>
  <si>
    <t>Муниципальная программа муниципального образования "поселок Глушково" Глушковского района Курской области «Формирование современной городской среды в поселке Глушково Глушковского района Курской области на 2018-2024 годы»</t>
  </si>
  <si>
    <t>20,0</t>
  </si>
  <si>
    <t>Подпрограмма "Создание условий для обеспечения доступным и комфортным жильем граждан в поселке Глушково Глушковского района Курской области"  муниципальной программы «Обеспечение доступным и комфортным жильем, коммунальными услугами граждан в муниципальном образовании "поселок Глушково" Глушковского района Курской области на 2020-2025 годы»</t>
  </si>
  <si>
    <t>150,00</t>
  </si>
  <si>
    <t>50,00</t>
  </si>
  <si>
    <t>Муниципальная программа «Формирование современной городской среды в поселке Глушково Глушковского района Курской области  на 2018-2024 годы»</t>
  </si>
  <si>
    <t>Другие вопросы в области охраны окружающей среды</t>
  </si>
  <si>
    <t>Охрана окружающей среды</t>
  </si>
  <si>
    <t>на 2021 год и плановый период 2022 и 2023 годов"</t>
  </si>
  <si>
    <t>Поступления доходов  в  бюджет муниципального образования "поселок Глушково" Глушковского района Курской области на 2021 год</t>
  </si>
  <si>
    <t>Распределение расходов бюджета муниципального образования "поселок Глушково" на 2021 год по разделам и подразделам, целевым статьям и видам расходов классификации расходов бюджета                                                                                                                                                                                                                                                                               (тыс. руб.)</t>
  </si>
  <si>
    <t>Ведомственная структура расходов бюджета поселка Глушково  Глушковского района Курской области на 2021 год</t>
  </si>
  <si>
    <t>Распределение бюджетных ассигнований по целевым статьям (муниципальных программам поселка Глушково Глушковского района Курской области и непрограммным направлениям деятельности), группам видов расходов на  2021 год</t>
  </si>
  <si>
    <t xml:space="preserve"> 2 02 20000 00 0000 150</t>
  </si>
  <si>
    <t>Субсидии бюджетам бюджетной системы Российской Федерации (межбюджетные субсидии)</t>
  </si>
  <si>
    <t xml:space="preserve"> 2 02 25555 00 0000 150</t>
  </si>
  <si>
    <t>Субсидии бюджетам на реализацию программ формирования современной городской среды</t>
  </si>
  <si>
    <t xml:space="preserve"> 2 02 25555 13 0000 150</t>
  </si>
  <si>
    <t>Субсидии бюджетам городских поселений на реализацию программ формирования современной городской среды</t>
  </si>
  <si>
    <t>93,489</t>
  </si>
  <si>
    <t>1200,00</t>
  </si>
  <si>
    <t>17 0 02 C5550</t>
  </si>
  <si>
    <t>Муниципальная программа поселка Глушково Глушковского района Курской области «Развитие малого и среднего предпринимательства  в муниципальном образовании "поселок Глушково" Глушковского района Курской области на 2021– 2025 годы»</t>
  </si>
  <si>
    <t>Основное мероприятие "Компенсация затрат субъектам малого и среднего предпринимательства, связанных с оплатой за обучение работников по охране труда, за повышение квалификации работников"</t>
  </si>
  <si>
    <t>21001С1405</t>
  </si>
  <si>
    <t xml:space="preserve">21 001 С1405 </t>
  </si>
  <si>
    <t>21 001 С1405</t>
  </si>
  <si>
    <t xml:space="preserve">      76 1 00 С1404</t>
  </si>
  <si>
    <t>Основное мероприятие "Осуществление мероприятий по благоустройству общественных территорий"</t>
  </si>
  <si>
    <t>Реализация мероприятий по формированию современной городской среды за счет средств бюджета муниципального образования</t>
  </si>
  <si>
    <t>"О  бюджета муниципального образования</t>
  </si>
  <si>
    <t xml:space="preserve">"О  бюджета муниципального образования </t>
  </si>
  <si>
    <t xml:space="preserve">"О бюджета муниципального образования </t>
  </si>
  <si>
    <t xml:space="preserve"> Глушковского района Курской области  от 24 декабря 2020г. №40</t>
  </si>
  <si>
    <t>"О бюджета муниципального образования</t>
  </si>
  <si>
    <t xml:space="preserve"> 2 02 25497 00 0000 150</t>
  </si>
  <si>
    <t>Субсидии бюджетам на реализацию мероприятий по обеспечению жильем молодых семей</t>
  </si>
  <si>
    <t xml:space="preserve"> 2 02 25497 13 0000 150</t>
  </si>
  <si>
    <t>Субсидии бюджетам городских поселений на реализацию мероприятий по обеспечению жильем молодых семей</t>
  </si>
  <si>
    <t>Субсидии местным бюджетам на строительство (реконструкцию), капитальный ремонт, ремонт и содержание автомобильных дорог общего пользования местного значения</t>
  </si>
  <si>
    <t>S3390</t>
  </si>
  <si>
    <t>957,600</t>
  </si>
  <si>
    <t>1918,524</t>
  </si>
  <si>
    <t>7,000</t>
  </si>
  <si>
    <t>405,000</t>
  </si>
  <si>
    <t>305,000</t>
  </si>
  <si>
    <t>300,000</t>
  </si>
  <si>
    <t>600,000</t>
  </si>
  <si>
    <t>590,000</t>
  </si>
  <si>
    <t>1446,476</t>
  </si>
  <si>
    <t>5972,986</t>
  </si>
  <si>
    <t>2667,151</t>
  </si>
  <si>
    <t>70,000</t>
  </si>
  <si>
    <t xml:space="preserve">01 </t>
  </si>
  <si>
    <t>1186,000</t>
  </si>
  <si>
    <t>135,000</t>
  </si>
  <si>
    <t>13390</t>
  </si>
  <si>
    <t xml:space="preserve">            20 0 01 13390</t>
  </si>
  <si>
    <t xml:space="preserve">      20 0 01 S3390</t>
  </si>
  <si>
    <t xml:space="preserve">                                                           Приложение №11</t>
  </si>
  <si>
    <t>в редакции решения собрания депутатов от 29 января 2021г.№5</t>
  </si>
  <si>
    <t xml:space="preserve">            Глушковского района Курской области  от 24 декабря 2020г. №40</t>
  </si>
  <si>
    <t>в редакции решения от 29 января 2021г. №5</t>
  </si>
  <si>
    <t>2 02 29999 13 0000 150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</si>
</sst>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0"/>
    <numFmt numFmtId="187" formatCode="0.000"/>
    <numFmt numFmtId="188" formatCode="0000000"/>
  </numFmts>
  <fonts count="6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3"/>
      <name val="Times New Roman"/>
      <family val="1"/>
    </font>
    <font>
      <sz val="10"/>
      <name val="Arial Cyr"/>
      <family val="0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0"/>
      <name val="Arial Cyr"/>
      <family val="0"/>
    </font>
    <font>
      <sz val="10"/>
      <color indexed="8"/>
      <name val="Times New Roman"/>
      <family val="1"/>
    </font>
    <font>
      <b/>
      <sz val="10"/>
      <name val="Helv"/>
      <family val="0"/>
    </font>
    <font>
      <b/>
      <sz val="8"/>
      <name val="Arial Cyr"/>
      <family val="0"/>
    </font>
    <font>
      <b/>
      <sz val="12"/>
      <name val="Times New Roman"/>
      <family val="1"/>
    </font>
    <font>
      <sz val="12"/>
      <name val="Arial Cyr"/>
      <family val="2"/>
    </font>
    <font>
      <sz val="14"/>
      <color indexed="8"/>
      <name val="Calibri"/>
      <family val="2"/>
    </font>
    <font>
      <sz val="14"/>
      <name val="Helv"/>
      <family val="0"/>
    </font>
    <font>
      <i/>
      <sz val="14"/>
      <color indexed="8"/>
      <name val="Times New Roman"/>
      <family val="1"/>
    </font>
    <font>
      <b/>
      <sz val="14"/>
      <color indexed="8"/>
      <name val="Calibri"/>
      <family val="2"/>
    </font>
    <font>
      <sz val="12"/>
      <color indexed="8"/>
      <name val="Arial Cyr"/>
      <family val="2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Helv"/>
      <family val="0"/>
    </font>
    <font>
      <i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8"/>
      <name val="Arial Cyr"/>
      <family val="0"/>
    </font>
    <font>
      <b/>
      <sz val="10"/>
      <color indexed="8"/>
      <name val="Times New Roman"/>
      <family val="1"/>
    </font>
    <font>
      <i/>
      <sz val="14"/>
      <name val="Times New Roman"/>
      <family val="1"/>
    </font>
    <font>
      <b/>
      <sz val="16"/>
      <color indexed="8"/>
      <name val="Times New Roman"/>
      <family val="1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4"/>
      <color rgb="FF000000"/>
      <name val="Times New Roman"/>
      <family val="1"/>
    </font>
    <font>
      <b/>
      <sz val="10"/>
      <color theme="1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/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56" fillId="0" borderId="0">
      <alignment/>
      <protection/>
    </xf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57" fillId="0" borderId="0">
      <alignment/>
      <protection/>
    </xf>
    <xf numFmtId="0" fontId="27" fillId="0" borderId="0">
      <alignment/>
      <protection/>
    </xf>
    <xf numFmtId="0" fontId="40" fillId="0" borderId="0">
      <alignment/>
      <protection/>
    </xf>
    <xf numFmtId="0" fontId="27" fillId="0" borderId="0">
      <alignment/>
      <protection/>
    </xf>
    <xf numFmtId="0" fontId="40" fillId="0" borderId="0">
      <alignment/>
      <protection/>
    </xf>
    <xf numFmtId="0" fontId="29" fillId="0" borderId="0">
      <alignment/>
      <protection/>
    </xf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>
      <alignment/>
      <protection/>
    </xf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699">
    <xf numFmtId="0" fontId="0" fillId="0" borderId="0" xfId="0" applyAlignment="1">
      <alignment/>
    </xf>
    <xf numFmtId="0" fontId="23" fillId="0" borderId="0" xfId="0" applyFont="1" applyFill="1" applyAlignment="1">
      <alignment/>
    </xf>
    <xf numFmtId="0" fontId="28" fillId="0" borderId="0" xfId="57" applyFont="1" applyFill="1" applyAlignment="1">
      <alignment vertical="top"/>
      <protection/>
    </xf>
    <xf numFmtId="49" fontId="26" fillId="0" borderId="0" xfId="0" applyNumberFormat="1" applyFont="1" applyFill="1" applyBorder="1" applyAlignment="1">
      <alignment vertical="center" wrapText="1"/>
    </xf>
    <xf numFmtId="0" fontId="26" fillId="0" borderId="0" xfId="0" applyFont="1" applyBorder="1" applyAlignment="1">
      <alignment vertical="center" wrapText="1"/>
    </xf>
    <xf numFmtId="0" fontId="26" fillId="0" borderId="0" xfId="0" applyFont="1" applyBorder="1" applyAlignment="1">
      <alignment horizontal="right" vertical="center" wrapText="1"/>
    </xf>
    <xf numFmtId="0" fontId="17" fillId="0" borderId="0" xfId="0" applyFont="1" applyAlignment="1">
      <alignment/>
    </xf>
    <xf numFmtId="0" fontId="17" fillId="0" borderId="0" xfId="0" applyFont="1" applyAlignment="1">
      <alignment/>
    </xf>
    <xf numFmtId="187" fontId="33" fillId="24" borderId="10" xfId="0" applyNumberFormat="1" applyFont="1" applyFill="1" applyBorder="1" applyAlignment="1">
      <alignment horizontal="right"/>
    </xf>
    <xf numFmtId="0" fontId="34" fillId="24" borderId="10" xfId="0" applyFont="1" applyFill="1" applyBorder="1" applyAlignment="1">
      <alignment horizontal="center" wrapText="1"/>
    </xf>
    <xf numFmtId="0" fontId="33" fillId="24" borderId="10" xfId="0" applyFont="1" applyFill="1" applyBorder="1" applyAlignment="1">
      <alignment/>
    </xf>
    <xf numFmtId="4" fontId="17" fillId="0" borderId="10" xfId="0" applyNumberFormat="1" applyFont="1" applyBorder="1" applyAlignment="1">
      <alignment/>
    </xf>
    <xf numFmtId="0" fontId="32" fillId="24" borderId="10" xfId="0" applyNumberFormat="1" applyFont="1" applyFill="1" applyBorder="1" applyAlignment="1">
      <alignment horizontal="left" vertical="top" wrapText="1"/>
    </xf>
    <xf numFmtId="49" fontId="32" fillId="24" borderId="10" xfId="0" applyNumberFormat="1" applyFont="1" applyFill="1" applyBorder="1" applyAlignment="1">
      <alignment horizontal="center" vertical="center"/>
    </xf>
    <xf numFmtId="0" fontId="33" fillId="24" borderId="10" xfId="0" applyNumberFormat="1" applyFont="1" applyFill="1" applyBorder="1" applyAlignment="1">
      <alignment horizontal="left" vertical="top" wrapText="1"/>
    </xf>
    <xf numFmtId="49" fontId="33" fillId="24" borderId="10" xfId="0" applyNumberFormat="1" applyFont="1" applyFill="1" applyBorder="1" applyAlignment="1">
      <alignment horizontal="center" vertical="center"/>
    </xf>
    <xf numFmtId="187" fontId="32" fillId="24" borderId="10" xfId="0" applyNumberFormat="1" applyFont="1" applyFill="1" applyBorder="1" applyAlignment="1">
      <alignment horizontal="right"/>
    </xf>
    <xf numFmtId="0" fontId="32" fillId="0" borderId="10" xfId="0" applyFont="1" applyFill="1" applyBorder="1" applyAlignment="1">
      <alignment horizontal="left" vertical="center" wrapText="1"/>
    </xf>
    <xf numFmtId="4" fontId="33" fillId="24" borderId="10" xfId="0" applyNumberFormat="1" applyFont="1" applyFill="1" applyBorder="1" applyAlignment="1">
      <alignment horizontal="right"/>
    </xf>
    <xf numFmtId="0" fontId="35" fillId="0" borderId="0" xfId="0" applyFont="1" applyAlignment="1">
      <alignment/>
    </xf>
    <xf numFmtId="4" fontId="35" fillId="0" borderId="10" xfId="0" applyNumberFormat="1" applyFont="1" applyBorder="1" applyAlignment="1">
      <alignment/>
    </xf>
    <xf numFmtId="186" fontId="17" fillId="0" borderId="10" xfId="0" applyNumberFormat="1" applyFont="1" applyBorder="1" applyAlignment="1">
      <alignment/>
    </xf>
    <xf numFmtId="0" fontId="36" fillId="24" borderId="10" xfId="0" applyFont="1" applyFill="1" applyBorder="1" applyAlignment="1">
      <alignment horizontal="left" vertical="center" wrapText="1"/>
    </xf>
    <xf numFmtId="186" fontId="32" fillId="24" borderId="10" xfId="0" applyNumberFormat="1" applyFont="1" applyFill="1" applyBorder="1" applyAlignment="1">
      <alignment horizontal="right"/>
    </xf>
    <xf numFmtId="186" fontId="33" fillId="24" borderId="10" xfId="0" applyNumberFormat="1" applyFont="1" applyFill="1" applyBorder="1" applyAlignment="1">
      <alignment horizontal="right"/>
    </xf>
    <xf numFmtId="0" fontId="34" fillId="24" borderId="10" xfId="0" applyNumberFormat="1" applyFont="1" applyFill="1" applyBorder="1" applyAlignment="1">
      <alignment horizontal="left" vertical="top" wrapText="1"/>
    </xf>
    <xf numFmtId="0" fontId="32" fillId="0" borderId="10" xfId="0" applyFont="1" applyBorder="1" applyAlignment="1">
      <alignment vertical="top" wrapText="1"/>
    </xf>
    <xf numFmtId="4" fontId="32" fillId="24" borderId="10" xfId="0" applyNumberFormat="1" applyFont="1" applyFill="1" applyBorder="1" applyAlignment="1">
      <alignment horizontal="right"/>
    </xf>
    <xf numFmtId="0" fontId="32" fillId="0" borderId="10" xfId="0" applyFont="1" applyBorder="1" applyAlignment="1">
      <alignment/>
    </xf>
    <xf numFmtId="4" fontId="33" fillId="24" borderId="10" xfId="0" applyNumberFormat="1" applyFont="1" applyFill="1" applyBorder="1" applyAlignment="1">
      <alignment horizontal="right" vertical="center"/>
    </xf>
    <xf numFmtId="187" fontId="33" fillId="24" borderId="10" xfId="0" applyNumberFormat="1" applyFont="1" applyFill="1" applyBorder="1" applyAlignment="1">
      <alignment horizontal="right" vertical="center"/>
    </xf>
    <xf numFmtId="187" fontId="32" fillId="0" borderId="10" xfId="0" applyNumberFormat="1" applyFont="1" applyFill="1" applyBorder="1" applyAlignment="1">
      <alignment horizontal="right"/>
    </xf>
    <xf numFmtId="0" fontId="37" fillId="0" borderId="0" xfId="0" applyFont="1" applyAlignment="1">
      <alignment/>
    </xf>
    <xf numFmtId="0" fontId="32" fillId="24" borderId="10" xfId="0" applyFont="1" applyFill="1" applyBorder="1" applyAlignment="1">
      <alignment horizontal="center" wrapText="1"/>
    </xf>
    <xf numFmtId="49" fontId="32" fillId="24" borderId="10" xfId="0" applyNumberFormat="1" applyFont="1" applyFill="1" applyBorder="1" applyAlignment="1">
      <alignment horizontal="center" vertical="center" wrapText="1"/>
    </xf>
    <xf numFmtId="0" fontId="32" fillId="24" borderId="10" xfId="0" applyFont="1" applyFill="1" applyBorder="1" applyAlignment="1">
      <alignment horizontal="center" vertical="center"/>
    </xf>
    <xf numFmtId="0" fontId="32" fillId="0" borderId="10" xfId="0" applyFont="1" applyBorder="1" applyAlignment="1">
      <alignment horizontal="center" vertical="center" wrapText="1"/>
    </xf>
    <xf numFmtId="0" fontId="38" fillId="0" borderId="0" xfId="0" applyFont="1" applyAlignment="1">
      <alignment/>
    </xf>
    <xf numFmtId="0" fontId="32" fillId="24" borderId="0" xfId="0" applyFont="1" applyFill="1" applyBorder="1" applyAlignment="1">
      <alignment horizontal="center"/>
    </xf>
    <xf numFmtId="0" fontId="32" fillId="24" borderId="0" xfId="0" applyFont="1" applyFill="1" applyAlignment="1">
      <alignment/>
    </xf>
    <xf numFmtId="0" fontId="32" fillId="24" borderId="0" xfId="0" applyFont="1" applyFill="1" applyAlignment="1">
      <alignment horizontal="left"/>
    </xf>
    <xf numFmtId="0" fontId="29" fillId="0" borderId="0" xfId="59">
      <alignment/>
      <protection/>
    </xf>
    <xf numFmtId="0" fontId="32" fillId="0" borderId="0" xfId="0" applyFont="1" applyBorder="1" applyAlignment="1">
      <alignment horizontal="right" vertical="center" wrapText="1"/>
    </xf>
    <xf numFmtId="0" fontId="32" fillId="0" borderId="0" xfId="0" applyFont="1" applyAlignment="1">
      <alignment/>
    </xf>
    <xf numFmtId="0" fontId="0" fillId="0" borderId="0" xfId="0" applyFill="1" applyAlignment="1">
      <alignment/>
    </xf>
    <xf numFmtId="49" fontId="20" fillId="0" borderId="0" xfId="0" applyNumberFormat="1" applyFont="1" applyFill="1" applyAlignment="1">
      <alignment horizontal="center"/>
    </xf>
    <xf numFmtId="49" fontId="20" fillId="0" borderId="0" xfId="0" applyNumberFormat="1" applyFont="1" applyAlignment="1">
      <alignment vertical="center"/>
    </xf>
    <xf numFmtId="49" fontId="20" fillId="0" borderId="0" xfId="0" applyNumberFormat="1" applyFont="1" applyAlignment="1">
      <alignment horizontal="right" vertical="center"/>
    </xf>
    <xf numFmtId="49" fontId="20" fillId="0" borderId="0" xfId="0" applyNumberFormat="1" applyFont="1" applyAlignment="1">
      <alignment horizontal="center"/>
    </xf>
    <xf numFmtId="49" fontId="20" fillId="0" borderId="0" xfId="0" applyNumberFormat="1" applyFont="1" applyFill="1" applyAlignment="1">
      <alignment horizontal="center" vertical="center" wrapText="1"/>
    </xf>
    <xf numFmtId="2" fontId="20" fillId="0" borderId="0" xfId="0" applyNumberFormat="1" applyFont="1" applyAlignment="1">
      <alignment vertical="center" wrapText="1"/>
    </xf>
    <xf numFmtId="0" fontId="41" fillId="0" borderId="0" xfId="0" applyFont="1" applyAlignment="1">
      <alignment vertical="center" wrapText="1"/>
    </xf>
    <xf numFmtId="0" fontId="41" fillId="0" borderId="0" xfId="0" applyFont="1" applyFill="1" applyAlignment="1">
      <alignment vertical="center" wrapText="1"/>
    </xf>
    <xf numFmtId="49" fontId="20" fillId="0" borderId="0" xfId="0" applyNumberFormat="1" applyFont="1" applyAlignment="1">
      <alignment vertical="center" wrapText="1"/>
    </xf>
    <xf numFmtId="49" fontId="20" fillId="0" borderId="0" xfId="0" applyNumberFormat="1" applyFont="1" applyAlignment="1">
      <alignment horizontal="right" vertical="center" wrapText="1"/>
    </xf>
    <xf numFmtId="49" fontId="20" fillId="0" borderId="0" xfId="0" applyNumberFormat="1" applyFont="1" applyAlignment="1">
      <alignment horizontal="center" vertical="center" wrapText="1"/>
    </xf>
    <xf numFmtId="49" fontId="20" fillId="24" borderId="10" xfId="0" applyNumberFormat="1" applyFont="1" applyFill="1" applyBorder="1" applyAlignment="1">
      <alignment horizontal="right" vertical="center" wrapText="1"/>
    </xf>
    <xf numFmtId="49" fontId="20" fillId="24" borderId="10" xfId="0" applyNumberFormat="1" applyFont="1" applyFill="1" applyBorder="1" applyAlignment="1">
      <alignment horizontal="center" vertical="center" wrapText="1"/>
    </xf>
    <xf numFmtId="49" fontId="20" fillId="24" borderId="11" xfId="0" applyNumberFormat="1" applyFont="1" applyFill="1" applyBorder="1" applyAlignment="1">
      <alignment horizontal="left" vertical="center" wrapText="1"/>
    </xf>
    <xf numFmtId="49" fontId="20" fillId="25" borderId="12" xfId="0" applyNumberFormat="1" applyFont="1" applyFill="1" applyBorder="1" applyAlignment="1">
      <alignment horizontal="right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0" fontId="22" fillId="24" borderId="0" xfId="0" applyFont="1" applyFill="1" applyAlignment="1">
      <alignment horizontal="left" vertical="center" wrapText="1"/>
    </xf>
    <xf numFmtId="0" fontId="21" fillId="25" borderId="13" xfId="0" applyFont="1" applyFill="1" applyBorder="1" applyAlignment="1">
      <alignment horizontal="left" vertical="center" wrapText="1"/>
    </xf>
    <xf numFmtId="181" fontId="20" fillId="25" borderId="10" xfId="0" applyNumberFormat="1" applyFont="1" applyFill="1" applyBorder="1" applyAlignment="1">
      <alignment horizontal="right" vertical="center" wrapText="1"/>
    </xf>
    <xf numFmtId="49" fontId="20" fillId="24" borderId="11" xfId="0" applyNumberFormat="1" applyFont="1" applyFill="1" applyBorder="1" applyAlignment="1">
      <alignment horizontal="center" vertical="center" wrapText="1"/>
    </xf>
    <xf numFmtId="49" fontId="20" fillId="24" borderId="12" xfId="0" applyNumberFormat="1" applyFont="1" applyFill="1" applyBorder="1" applyAlignment="1">
      <alignment horizontal="center" vertical="center" wrapText="1"/>
    </xf>
    <xf numFmtId="0" fontId="21" fillId="25" borderId="10" xfId="0" applyFont="1" applyFill="1" applyBorder="1" applyAlignment="1">
      <alignment horizontal="left" vertical="center" wrapText="1"/>
    </xf>
    <xf numFmtId="49" fontId="20" fillId="25" borderId="14" xfId="0" applyNumberFormat="1" applyFont="1" applyFill="1" applyBorder="1" applyAlignment="1">
      <alignment horizontal="left" vertical="center" wrapText="1"/>
    </xf>
    <xf numFmtId="49" fontId="20" fillId="25" borderId="15" xfId="0" applyNumberFormat="1" applyFont="1" applyFill="1" applyBorder="1" applyAlignment="1">
      <alignment horizontal="right" vertical="center" wrapText="1"/>
    </xf>
    <xf numFmtId="181" fontId="21" fillId="25" borderId="10" xfId="0" applyNumberFormat="1" applyFont="1" applyFill="1" applyBorder="1" applyAlignment="1">
      <alignment horizontal="right" vertical="center" wrapText="1"/>
    </xf>
    <xf numFmtId="49" fontId="21" fillId="25" borderId="10" xfId="0" applyNumberFormat="1" applyFont="1" applyFill="1" applyBorder="1" applyAlignment="1">
      <alignment horizontal="center" vertical="center" wrapText="1"/>
    </xf>
    <xf numFmtId="49" fontId="21" fillId="25" borderId="11" xfId="0" applyNumberFormat="1" applyFont="1" applyFill="1" applyBorder="1" applyAlignment="1">
      <alignment horizontal="left" vertical="center" wrapText="1"/>
    </xf>
    <xf numFmtId="49" fontId="21" fillId="25" borderId="12" xfId="0" applyNumberFormat="1" applyFont="1" applyFill="1" applyBorder="1" applyAlignment="1">
      <alignment horizontal="right" vertical="center" wrapText="1"/>
    </xf>
    <xf numFmtId="49" fontId="21" fillId="24" borderId="10" xfId="0" applyNumberFormat="1" applyFont="1" applyFill="1" applyBorder="1" applyAlignment="1">
      <alignment horizontal="center" vertical="center" wrapText="1"/>
    </xf>
    <xf numFmtId="0" fontId="20" fillId="24" borderId="13" xfId="0" applyFont="1" applyFill="1" applyBorder="1" applyAlignment="1">
      <alignment horizontal="left" vertical="center" wrapText="1"/>
    </xf>
    <xf numFmtId="0" fontId="21" fillId="25" borderId="11" xfId="0" applyFont="1" applyFill="1" applyBorder="1" applyAlignment="1">
      <alignment horizontal="center" vertical="center" wrapText="1"/>
    </xf>
    <xf numFmtId="0" fontId="21" fillId="25" borderId="12" xfId="0" applyFont="1" applyFill="1" applyBorder="1" applyAlignment="1">
      <alignment horizontal="center" vertical="center" wrapText="1"/>
    </xf>
    <xf numFmtId="2" fontId="20" fillId="24" borderId="16" xfId="66" applyNumberFormat="1" applyFont="1" applyFill="1" applyBorder="1" applyAlignment="1">
      <alignment horizontal="left" vertical="center" wrapText="1"/>
      <protection/>
    </xf>
    <xf numFmtId="0" fontId="21" fillId="25" borderId="14" xfId="0" applyFont="1" applyFill="1" applyBorder="1" applyAlignment="1">
      <alignment horizontal="center" vertical="center" wrapText="1"/>
    </xf>
    <xf numFmtId="0" fontId="21" fillId="25" borderId="15" xfId="0" applyFont="1" applyFill="1" applyBorder="1" applyAlignment="1">
      <alignment horizontal="center" vertical="center" wrapText="1"/>
    </xf>
    <xf numFmtId="49" fontId="20" fillId="24" borderId="11" xfId="0" applyNumberFormat="1" applyFont="1" applyFill="1" applyBorder="1" applyAlignment="1">
      <alignment horizontal="right" vertical="center" wrapText="1"/>
    </xf>
    <xf numFmtId="49" fontId="20" fillId="24" borderId="17" xfId="0" applyNumberFormat="1" applyFont="1" applyFill="1" applyBorder="1" applyAlignment="1">
      <alignment vertical="center" wrapText="1"/>
    </xf>
    <xf numFmtId="0" fontId="20" fillId="24" borderId="18" xfId="0" applyFont="1" applyFill="1" applyBorder="1" applyAlignment="1">
      <alignment horizontal="right" vertical="center" wrapText="1"/>
    </xf>
    <xf numFmtId="0" fontId="22" fillId="0" borderId="0" xfId="58" applyFont="1" applyFill="1" applyAlignment="1">
      <alignment vertical="center" wrapText="1"/>
      <protection/>
    </xf>
    <xf numFmtId="49" fontId="20" fillId="24" borderId="0" xfId="0" applyNumberFormat="1" applyFont="1" applyFill="1" applyBorder="1" applyAlignment="1">
      <alignment horizontal="center" vertical="center" wrapText="1"/>
    </xf>
    <xf numFmtId="49" fontId="20" fillId="24" borderId="19" xfId="0" applyNumberFormat="1" applyFont="1" applyFill="1" applyBorder="1" applyAlignment="1">
      <alignment horizontal="center" vertical="center" wrapText="1"/>
    </xf>
    <xf numFmtId="49" fontId="20" fillId="24" borderId="20" xfId="0" applyNumberFormat="1" applyFont="1" applyFill="1" applyBorder="1" applyAlignment="1">
      <alignment horizontal="center" vertical="center" wrapText="1"/>
    </xf>
    <xf numFmtId="0" fontId="20" fillId="24" borderId="13" xfId="0" applyFont="1" applyFill="1" applyBorder="1" applyAlignment="1">
      <alignment horizontal="center" vertical="center" wrapText="1"/>
    </xf>
    <xf numFmtId="49" fontId="20" fillId="24" borderId="10" xfId="66" applyNumberFormat="1" applyFont="1" applyFill="1" applyBorder="1" applyAlignment="1">
      <alignment horizontal="center" vertical="center" wrapText="1"/>
      <protection/>
    </xf>
    <xf numFmtId="0" fontId="20" fillId="24" borderId="10" xfId="0" applyFont="1" applyFill="1" applyBorder="1" applyAlignment="1">
      <alignment horizontal="left" vertical="center" wrapText="1"/>
    </xf>
    <xf numFmtId="0" fontId="20" fillId="24" borderId="21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vertical="center" wrapText="1"/>
    </xf>
    <xf numFmtId="49" fontId="21" fillId="24" borderId="10" xfId="0" applyNumberFormat="1" applyFont="1" applyFill="1" applyBorder="1" applyAlignment="1">
      <alignment horizontal="right" vertical="center" wrapText="1"/>
    </xf>
    <xf numFmtId="49" fontId="21" fillId="24" borderId="0" xfId="0" applyNumberFormat="1" applyFont="1" applyFill="1" applyBorder="1" applyAlignment="1">
      <alignment horizontal="center" vertical="center" wrapText="1"/>
    </xf>
    <xf numFmtId="49" fontId="21" fillId="24" borderId="19" xfId="0" applyNumberFormat="1" applyFont="1" applyFill="1" applyBorder="1" applyAlignment="1">
      <alignment horizontal="center" vertical="center" wrapText="1"/>
    </xf>
    <xf numFmtId="49" fontId="21" fillId="25" borderId="10" xfId="0" applyNumberFormat="1" applyFont="1" applyFill="1" applyBorder="1" applyAlignment="1">
      <alignment horizontal="right" vertical="center" wrapText="1"/>
    </xf>
    <xf numFmtId="49" fontId="21" fillId="25" borderId="0" xfId="0" applyNumberFormat="1" applyFont="1" applyFill="1" applyBorder="1" applyAlignment="1">
      <alignment horizontal="center" vertical="center" wrapText="1"/>
    </xf>
    <xf numFmtId="49" fontId="21" fillId="25" borderId="19" xfId="0" applyNumberFormat="1" applyFont="1" applyFill="1" applyBorder="1" applyAlignment="1">
      <alignment horizontal="center" vertical="center" wrapText="1"/>
    </xf>
    <xf numFmtId="49" fontId="21" fillId="25" borderId="20" xfId="0" applyNumberFormat="1" applyFont="1" applyFill="1" applyBorder="1" applyAlignment="1">
      <alignment horizontal="center" vertical="center" wrapText="1"/>
    </xf>
    <xf numFmtId="0" fontId="21" fillId="25" borderId="13" xfId="0" applyFont="1" applyFill="1" applyBorder="1" applyAlignment="1">
      <alignment horizontal="center" vertical="center" wrapText="1"/>
    </xf>
    <xf numFmtId="49" fontId="21" fillId="24" borderId="10" xfId="66" applyNumberFormat="1" applyFont="1" applyFill="1" applyBorder="1" applyAlignment="1">
      <alignment horizontal="center" vertical="center" wrapText="1"/>
      <protection/>
    </xf>
    <xf numFmtId="49" fontId="24" fillId="25" borderId="10" xfId="0" applyNumberFormat="1" applyFont="1" applyFill="1" applyBorder="1" applyAlignment="1">
      <alignment horizontal="right" vertical="center" wrapText="1"/>
    </xf>
    <xf numFmtId="49" fontId="24" fillId="25" borderId="10" xfId="0" applyNumberFormat="1" applyFont="1" applyFill="1" applyBorder="1" applyAlignment="1">
      <alignment horizontal="center" vertical="center" wrapText="1"/>
    </xf>
    <xf numFmtId="0" fontId="24" fillId="25" borderId="10" xfId="0" applyFont="1" applyFill="1" applyBorder="1" applyAlignment="1">
      <alignment horizontal="center" vertical="center" wrapText="1"/>
    </xf>
    <xf numFmtId="49" fontId="24" fillId="24" borderId="0" xfId="58" applyNumberFormat="1" applyFont="1" applyFill="1" applyAlignment="1">
      <alignment horizontal="center" vertical="center" wrapText="1"/>
      <protection/>
    </xf>
    <xf numFmtId="0" fontId="42" fillId="0" borderId="0" xfId="66" applyFont="1" applyAlignment="1">
      <alignment vertical="center" wrapText="1"/>
      <protection/>
    </xf>
    <xf numFmtId="0" fontId="42" fillId="0" borderId="0" xfId="66" applyFont="1" applyFill="1" applyAlignment="1">
      <alignment vertical="center" wrapText="1"/>
      <protection/>
    </xf>
    <xf numFmtId="181" fontId="20" fillId="24" borderId="10" xfId="0" applyNumberFormat="1" applyFont="1" applyFill="1" applyBorder="1" applyAlignment="1">
      <alignment horizontal="right" vertical="center" wrapText="1"/>
    </xf>
    <xf numFmtId="49" fontId="20" fillId="24" borderId="0" xfId="66" applyNumberFormat="1" applyFont="1" applyFill="1" applyBorder="1" applyAlignment="1">
      <alignment horizontal="center" vertical="center" wrapText="1"/>
      <protection/>
    </xf>
    <xf numFmtId="0" fontId="20" fillId="24" borderId="10" xfId="0" applyFont="1" applyFill="1" applyBorder="1" applyAlignment="1">
      <alignment vertical="center" wrapText="1"/>
    </xf>
    <xf numFmtId="181" fontId="21" fillId="24" borderId="10" xfId="0" applyNumberFormat="1" applyFont="1" applyFill="1" applyBorder="1" applyAlignment="1">
      <alignment horizontal="right" vertical="center" wrapText="1"/>
    </xf>
    <xf numFmtId="49" fontId="21" fillId="24" borderId="17" xfId="0" applyNumberFormat="1" applyFont="1" applyFill="1" applyBorder="1" applyAlignment="1">
      <alignment vertical="center" wrapText="1"/>
    </xf>
    <xf numFmtId="0" fontId="21" fillId="24" borderId="18" xfId="0" applyFont="1" applyFill="1" applyBorder="1" applyAlignment="1">
      <alignment horizontal="right" vertical="center" wrapText="1"/>
    </xf>
    <xf numFmtId="49" fontId="21" fillId="24" borderId="12" xfId="0" applyNumberFormat="1" applyFont="1" applyFill="1" applyBorder="1" applyAlignment="1">
      <alignment horizontal="center" vertical="center" wrapText="1"/>
    </xf>
    <xf numFmtId="0" fontId="21" fillId="24" borderId="12" xfId="0" applyFont="1" applyFill="1" applyBorder="1" applyAlignment="1">
      <alignment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vertical="center" wrapText="1"/>
    </xf>
    <xf numFmtId="49" fontId="20" fillId="24" borderId="11" xfId="0" applyNumberFormat="1" applyFont="1" applyFill="1" applyBorder="1" applyAlignment="1">
      <alignment vertical="center" wrapText="1"/>
    </xf>
    <xf numFmtId="49" fontId="20" fillId="24" borderId="12" xfId="0" applyNumberFormat="1" applyFont="1" applyFill="1" applyBorder="1" applyAlignment="1">
      <alignment horizontal="right" vertical="center" wrapText="1"/>
    </xf>
    <xf numFmtId="49" fontId="20" fillId="25" borderId="10" xfId="0" applyNumberFormat="1" applyFont="1" applyFill="1" applyBorder="1" applyAlignment="1">
      <alignment horizontal="right" vertical="center" wrapText="1"/>
    </xf>
    <xf numFmtId="49" fontId="20" fillId="25" borderId="10" xfId="0" applyNumberFormat="1" applyFont="1" applyFill="1" applyBorder="1" applyAlignment="1">
      <alignment horizontal="center" vertical="center" wrapText="1"/>
    </xf>
    <xf numFmtId="49" fontId="20" fillId="24" borderId="22" xfId="56" applyNumberFormat="1" applyFont="1" applyFill="1" applyBorder="1" applyAlignment="1">
      <alignment horizontal="center" vertical="center" wrapText="1"/>
      <protection/>
    </xf>
    <xf numFmtId="49" fontId="20" fillId="24" borderId="23" xfId="56" applyNumberFormat="1" applyFont="1" applyFill="1" applyBorder="1" applyAlignment="1">
      <alignment horizontal="center" vertical="center" wrapText="1"/>
      <protection/>
    </xf>
    <xf numFmtId="0" fontId="20" fillId="24" borderId="0" xfId="0" applyFont="1" applyFill="1" applyAlignment="1">
      <alignment/>
    </xf>
    <xf numFmtId="186" fontId="20" fillId="25" borderId="10" xfId="0" applyNumberFormat="1" applyFont="1" applyFill="1" applyBorder="1" applyAlignment="1">
      <alignment horizontal="right" vertical="center" wrapText="1"/>
    </xf>
    <xf numFmtId="49" fontId="20" fillId="24" borderId="13" xfId="56" applyNumberFormat="1" applyFont="1" applyFill="1" applyBorder="1" applyAlignment="1">
      <alignment horizontal="center" vertical="center" wrapText="1"/>
      <protection/>
    </xf>
    <xf numFmtId="49" fontId="20" fillId="24" borderId="21" xfId="56" applyNumberFormat="1" applyFont="1" applyFill="1" applyBorder="1" applyAlignment="1">
      <alignment horizontal="center" vertical="center" wrapText="1"/>
      <protection/>
    </xf>
    <xf numFmtId="0" fontId="20" fillId="24" borderId="10" xfId="43" applyFont="1" applyFill="1" applyBorder="1" applyAlignment="1" applyProtection="1">
      <alignment horizontal="left" wrapText="1"/>
      <protection/>
    </xf>
    <xf numFmtId="49" fontId="24" fillId="24" borderId="10" xfId="66" applyNumberFormat="1" applyFont="1" applyFill="1" applyBorder="1" applyAlignment="1">
      <alignment horizontal="center" vertical="center" wrapText="1"/>
      <protection/>
    </xf>
    <xf numFmtId="49" fontId="21" fillId="25" borderId="13" xfId="0" applyNumberFormat="1" applyFont="1" applyFill="1" applyBorder="1" applyAlignment="1">
      <alignment horizontal="center" vertical="center" wrapText="1"/>
    </xf>
    <xf numFmtId="49" fontId="21" fillId="24" borderId="14" xfId="0" applyNumberFormat="1" applyFont="1" applyFill="1" applyBorder="1" applyAlignment="1">
      <alignment vertical="center" wrapText="1"/>
    </xf>
    <xf numFmtId="49" fontId="21" fillId="24" borderId="15" xfId="0" applyNumberFormat="1" applyFont="1" applyFill="1" applyBorder="1" applyAlignment="1">
      <alignment horizontal="right" vertical="center" wrapText="1"/>
    </xf>
    <xf numFmtId="0" fontId="21" fillId="25" borderId="13" xfId="0" applyNumberFormat="1" applyFont="1" applyFill="1" applyBorder="1" applyAlignment="1">
      <alignment horizontal="left" vertical="center" wrapText="1"/>
    </xf>
    <xf numFmtId="49" fontId="20" fillId="24" borderId="16" xfId="66" applyNumberFormat="1" applyFont="1" applyFill="1" applyBorder="1" applyAlignment="1">
      <alignment horizontal="center" vertical="center" wrapText="1"/>
      <protection/>
    </xf>
    <xf numFmtId="0" fontId="21" fillId="25" borderId="10" xfId="0" applyFont="1" applyFill="1" applyBorder="1" applyAlignment="1">
      <alignment horizontal="center" vertical="center" wrapText="1"/>
    </xf>
    <xf numFmtId="49" fontId="20" fillId="24" borderId="14" xfId="0" applyNumberFormat="1" applyFont="1" applyFill="1" applyBorder="1" applyAlignment="1">
      <alignment horizontal="left" vertical="center" wrapText="1"/>
    </xf>
    <xf numFmtId="186" fontId="21" fillId="25" borderId="10" xfId="0" applyNumberFormat="1" applyFont="1" applyFill="1" applyBorder="1" applyAlignment="1">
      <alignment horizontal="right" vertical="center" wrapText="1"/>
    </xf>
    <xf numFmtId="0" fontId="21" fillId="24" borderId="10" xfId="0" applyFont="1" applyFill="1" applyBorder="1" applyAlignment="1">
      <alignment horizontal="left" vertical="center" wrapText="1"/>
    </xf>
    <xf numFmtId="0" fontId="20" fillId="24" borderId="24" xfId="0" applyFont="1" applyFill="1" applyBorder="1" applyAlignment="1">
      <alignment horizontal="left" vertical="center" wrapText="1"/>
    </xf>
    <xf numFmtId="0" fontId="20" fillId="24" borderId="12" xfId="0" applyFont="1" applyFill="1" applyBorder="1" applyAlignment="1">
      <alignment horizontal="left" vertical="center" wrapText="1"/>
    </xf>
    <xf numFmtId="49" fontId="21" fillId="24" borderId="11" xfId="0" applyNumberFormat="1" applyFont="1" applyFill="1" applyBorder="1" applyAlignment="1">
      <alignment horizontal="center" vertical="center" wrapText="1"/>
    </xf>
    <xf numFmtId="49" fontId="21" fillId="24" borderId="18" xfId="0" applyNumberFormat="1" applyFont="1" applyFill="1" applyBorder="1" applyAlignment="1">
      <alignment horizontal="right" vertical="center" wrapText="1"/>
    </xf>
    <xf numFmtId="49" fontId="21" fillId="24" borderId="11" xfId="0" applyNumberFormat="1" applyFont="1" applyFill="1" applyBorder="1" applyAlignment="1">
      <alignment vertical="center" wrapText="1"/>
    </xf>
    <xf numFmtId="0" fontId="21" fillId="24" borderId="12" xfId="0" applyFont="1" applyFill="1" applyBorder="1" applyAlignment="1">
      <alignment horizontal="right" vertical="center" wrapText="1"/>
    </xf>
    <xf numFmtId="49" fontId="20" fillId="24" borderId="11" xfId="66" applyNumberFormat="1" applyFont="1" applyFill="1" applyBorder="1" applyAlignment="1">
      <alignment horizontal="right" vertical="center" wrapText="1"/>
      <protection/>
    </xf>
    <xf numFmtId="49" fontId="20" fillId="24" borderId="11" xfId="66" applyNumberFormat="1" applyFont="1" applyFill="1" applyBorder="1" applyAlignment="1">
      <alignment horizontal="center" vertical="center" wrapText="1"/>
      <protection/>
    </xf>
    <xf numFmtId="49" fontId="20" fillId="24" borderId="14" xfId="0" applyNumberFormat="1" applyFont="1" applyFill="1" applyBorder="1" applyAlignment="1">
      <alignment vertical="center" wrapText="1"/>
    </xf>
    <xf numFmtId="49" fontId="20" fillId="24" borderId="15" xfId="0" applyNumberFormat="1" applyFont="1" applyFill="1" applyBorder="1" applyAlignment="1">
      <alignment horizontal="right" vertical="center" wrapText="1"/>
    </xf>
    <xf numFmtId="49" fontId="20" fillId="24" borderId="12" xfId="66" applyNumberFormat="1" applyFont="1" applyFill="1" applyBorder="1" applyAlignment="1">
      <alignment horizontal="center" vertical="center" wrapText="1"/>
      <protection/>
    </xf>
    <xf numFmtId="181" fontId="20" fillId="24" borderId="10" xfId="66" applyNumberFormat="1" applyFont="1" applyFill="1" applyBorder="1" applyAlignment="1">
      <alignment horizontal="right" vertical="center" wrapText="1"/>
      <protection/>
    </xf>
    <xf numFmtId="49" fontId="21" fillId="24" borderId="12" xfId="66" applyNumberFormat="1" applyFont="1" applyFill="1" applyBorder="1" applyAlignment="1">
      <alignment horizontal="center" vertical="center" wrapText="1"/>
      <protection/>
    </xf>
    <xf numFmtId="2" fontId="20" fillId="24" borderId="12" xfId="66" applyNumberFormat="1" applyFont="1" applyFill="1" applyBorder="1" applyAlignment="1">
      <alignment horizontal="left" vertical="center" wrapText="1"/>
      <protection/>
    </xf>
    <xf numFmtId="2" fontId="43" fillId="24" borderId="12" xfId="66" applyNumberFormat="1" applyFont="1" applyFill="1" applyBorder="1" applyAlignment="1">
      <alignment horizontal="left" vertical="center" wrapText="1"/>
      <protection/>
    </xf>
    <xf numFmtId="186" fontId="20" fillId="24" borderId="11" xfId="66" applyNumberFormat="1" applyFont="1" applyFill="1" applyBorder="1" applyAlignment="1">
      <alignment horizontal="right" vertical="center" wrapText="1"/>
      <protection/>
    </xf>
    <xf numFmtId="186" fontId="20" fillId="24" borderId="10" xfId="66" applyNumberFormat="1" applyFont="1" applyFill="1" applyBorder="1" applyAlignment="1">
      <alignment horizontal="right" vertical="center" wrapText="1"/>
      <protection/>
    </xf>
    <xf numFmtId="49" fontId="21" fillId="25" borderId="11" xfId="0" applyNumberFormat="1" applyFont="1" applyFill="1" applyBorder="1" applyAlignment="1">
      <alignment horizontal="center" vertical="center" wrapText="1"/>
    </xf>
    <xf numFmtId="49" fontId="21" fillId="25" borderId="12" xfId="0" applyNumberFormat="1" applyFont="1" applyFill="1" applyBorder="1" applyAlignment="1">
      <alignment horizontal="center" vertical="center" wrapText="1"/>
    </xf>
    <xf numFmtId="0" fontId="21" fillId="25" borderId="13" xfId="0" applyFont="1" applyFill="1" applyBorder="1" applyAlignment="1">
      <alignment vertical="center" wrapText="1"/>
    </xf>
    <xf numFmtId="0" fontId="21" fillId="25" borderId="10" xfId="0" applyFont="1" applyFill="1" applyBorder="1" applyAlignment="1">
      <alignment vertical="center" wrapText="1"/>
    </xf>
    <xf numFmtId="49" fontId="22" fillId="25" borderId="10" xfId="0" applyNumberFormat="1" applyFont="1" applyFill="1" applyBorder="1" applyAlignment="1">
      <alignment horizontal="center" vertical="center" wrapText="1"/>
    </xf>
    <xf numFmtId="0" fontId="20" fillId="24" borderId="25" xfId="0" applyFont="1" applyFill="1" applyBorder="1" applyAlignment="1">
      <alignment horizontal="left" vertical="center" wrapText="1"/>
    </xf>
    <xf numFmtId="49" fontId="22" fillId="24" borderId="10" xfId="58" applyNumberFormat="1" applyFont="1" applyFill="1" applyBorder="1" applyAlignment="1">
      <alignment horizontal="center" vertical="center" wrapText="1"/>
      <protection/>
    </xf>
    <xf numFmtId="0" fontId="24" fillId="25" borderId="10" xfId="0" applyFont="1" applyFill="1" applyBorder="1" applyAlignment="1">
      <alignment vertical="center" wrapText="1"/>
    </xf>
    <xf numFmtId="0" fontId="20" fillId="24" borderId="0" xfId="0" applyFont="1" applyFill="1" applyAlignment="1">
      <alignment horizontal="justify"/>
    </xf>
    <xf numFmtId="0" fontId="20" fillId="25" borderId="10" xfId="0" applyFont="1" applyFill="1" applyBorder="1" applyAlignment="1">
      <alignment vertical="center" wrapText="1"/>
    </xf>
    <xf numFmtId="49" fontId="20" fillId="24" borderId="11" xfId="58" applyNumberFormat="1" applyFont="1" applyFill="1" applyBorder="1" applyAlignment="1">
      <alignment horizontal="right" vertical="center" wrapText="1"/>
      <protection/>
    </xf>
    <xf numFmtId="49" fontId="20" fillId="25" borderId="11" xfId="0" applyNumberFormat="1" applyFont="1" applyFill="1" applyBorder="1" applyAlignment="1">
      <alignment horizontal="center" vertical="center" wrapText="1"/>
    </xf>
    <xf numFmtId="49" fontId="20" fillId="25" borderId="11" xfId="0" applyNumberFormat="1" applyFont="1" applyFill="1" applyBorder="1" applyAlignment="1">
      <alignment horizontal="left" vertical="center" wrapText="1"/>
    </xf>
    <xf numFmtId="49" fontId="22" fillId="24" borderId="11" xfId="58" applyNumberFormat="1" applyFont="1" applyFill="1" applyBorder="1" applyAlignment="1">
      <alignment horizontal="center" vertical="center" wrapText="1"/>
      <protection/>
    </xf>
    <xf numFmtId="0" fontId="20" fillId="24" borderId="11" xfId="0" applyFont="1" applyFill="1" applyBorder="1" applyAlignment="1">
      <alignment wrapText="1"/>
    </xf>
    <xf numFmtId="0" fontId="20" fillId="25" borderId="10" xfId="0" applyFont="1" applyFill="1" applyBorder="1" applyAlignment="1">
      <alignment horizontal="left" vertical="center" wrapText="1"/>
    </xf>
    <xf numFmtId="49" fontId="22" fillId="24" borderId="11" xfId="58" applyNumberFormat="1" applyFont="1" applyFill="1" applyBorder="1" applyAlignment="1">
      <alignment horizontal="right" vertical="center" wrapText="1"/>
      <protection/>
    </xf>
    <xf numFmtId="49" fontId="22" fillId="24" borderId="17" xfId="0" applyNumberFormat="1" applyFont="1" applyFill="1" applyBorder="1" applyAlignment="1">
      <alignment vertical="center" wrapText="1"/>
    </xf>
    <xf numFmtId="49" fontId="22" fillId="24" borderId="18" xfId="0" applyNumberFormat="1" applyFont="1" applyFill="1" applyBorder="1" applyAlignment="1">
      <alignment horizontal="right" vertical="center" wrapText="1"/>
    </xf>
    <xf numFmtId="49" fontId="22" fillId="24" borderId="12" xfId="66" applyNumberFormat="1" applyFont="1" applyFill="1" applyBorder="1" applyAlignment="1">
      <alignment horizontal="center" vertical="center" wrapText="1"/>
      <protection/>
    </xf>
    <xf numFmtId="49" fontId="22" fillId="24" borderId="10" xfId="66" applyNumberFormat="1" applyFont="1" applyFill="1" applyBorder="1" applyAlignment="1">
      <alignment horizontal="center" vertical="center" wrapText="1"/>
      <protection/>
    </xf>
    <xf numFmtId="49" fontId="22" fillId="24" borderId="11" xfId="66" applyNumberFormat="1" applyFont="1" applyFill="1" applyBorder="1" applyAlignment="1">
      <alignment horizontal="right" vertical="center" wrapText="1"/>
      <protection/>
    </xf>
    <xf numFmtId="49" fontId="22" fillId="24" borderId="11" xfId="66" applyNumberFormat="1" applyFont="1" applyFill="1" applyBorder="1" applyAlignment="1">
      <alignment horizontal="center" vertical="center" wrapText="1"/>
      <protection/>
    </xf>
    <xf numFmtId="2" fontId="22" fillId="24" borderId="12" xfId="66" applyNumberFormat="1" applyFont="1" applyFill="1" applyBorder="1" applyAlignment="1">
      <alignment horizontal="left" vertical="center" wrapText="1"/>
      <protection/>
    </xf>
    <xf numFmtId="49" fontId="24" fillId="24" borderId="11" xfId="58" applyNumberFormat="1" applyFont="1" applyFill="1" applyBorder="1" applyAlignment="1">
      <alignment horizontal="right" vertical="center" wrapText="1"/>
      <protection/>
    </xf>
    <xf numFmtId="49" fontId="24" fillId="24" borderId="11" xfId="58" applyNumberFormat="1" applyFont="1" applyFill="1" applyBorder="1" applyAlignment="1">
      <alignment horizontal="center" vertical="center" wrapText="1"/>
      <protection/>
    </xf>
    <xf numFmtId="49" fontId="24" fillId="24" borderId="11" xfId="66" applyNumberFormat="1" applyFont="1" applyFill="1" applyBorder="1" applyAlignment="1">
      <alignment horizontal="right" vertical="center" wrapText="1"/>
      <protection/>
    </xf>
    <xf numFmtId="49" fontId="24" fillId="24" borderId="11" xfId="66" applyNumberFormat="1" applyFont="1" applyFill="1" applyBorder="1" applyAlignment="1">
      <alignment horizontal="center" vertical="center" wrapText="1"/>
      <protection/>
    </xf>
    <xf numFmtId="49" fontId="21" fillId="24" borderId="12" xfId="0" applyNumberFormat="1" applyFont="1" applyFill="1" applyBorder="1" applyAlignment="1">
      <alignment horizontal="right" vertical="center" wrapText="1"/>
    </xf>
    <xf numFmtId="49" fontId="24" fillId="24" borderId="12" xfId="66" applyNumberFormat="1" applyFont="1" applyFill="1" applyBorder="1" applyAlignment="1">
      <alignment horizontal="center" vertical="center" wrapText="1"/>
      <protection/>
    </xf>
    <xf numFmtId="2" fontId="21" fillId="24" borderId="12" xfId="66" applyNumberFormat="1" applyFont="1" applyFill="1" applyBorder="1" applyAlignment="1">
      <alignment horizontal="left" vertical="center" wrapText="1"/>
      <protection/>
    </xf>
    <xf numFmtId="0" fontId="24" fillId="0" borderId="0" xfId="58" applyFont="1" applyFill="1" applyAlignment="1">
      <alignment vertical="center" wrapText="1"/>
      <protection/>
    </xf>
    <xf numFmtId="0" fontId="20" fillId="24" borderId="11" xfId="0" applyFont="1" applyFill="1" applyBorder="1" applyAlignment="1">
      <alignment horizontal="left" vertical="center" wrapText="1"/>
    </xf>
    <xf numFmtId="0" fontId="20" fillId="24" borderId="12" xfId="0" applyFont="1" applyFill="1" applyBorder="1" applyAlignment="1">
      <alignment horizontal="right" vertical="center" wrapText="1"/>
    </xf>
    <xf numFmtId="0" fontId="20" fillId="24" borderId="20" xfId="0" applyFont="1" applyFill="1" applyBorder="1" applyAlignment="1">
      <alignment horizontal="left" vertical="center" wrapText="1"/>
    </xf>
    <xf numFmtId="49" fontId="24" fillId="24" borderId="10" xfId="58" applyNumberFormat="1" applyFont="1" applyFill="1" applyBorder="1" applyAlignment="1">
      <alignment horizontal="center" vertical="center" wrapText="1"/>
      <protection/>
    </xf>
    <xf numFmtId="0" fontId="20" fillId="24" borderId="0" xfId="0" applyFont="1" applyFill="1" applyAlignment="1">
      <alignment vertical="center" wrapText="1"/>
    </xf>
    <xf numFmtId="0" fontId="20" fillId="24" borderId="15" xfId="0" applyFont="1" applyFill="1" applyBorder="1" applyAlignment="1">
      <alignment horizontal="right" vertical="center" wrapText="1"/>
    </xf>
    <xf numFmtId="186" fontId="21" fillId="24" borderId="10" xfId="0" applyNumberFormat="1" applyFont="1" applyFill="1" applyBorder="1" applyAlignment="1">
      <alignment horizontal="right" vertical="center" wrapText="1"/>
    </xf>
    <xf numFmtId="0" fontId="20" fillId="24" borderId="10" xfId="0" applyFont="1" applyFill="1" applyBorder="1" applyAlignment="1">
      <alignment horizontal="justify"/>
    </xf>
    <xf numFmtId="0" fontId="22" fillId="0" borderId="0" xfId="66" applyFont="1" applyAlignment="1">
      <alignment vertical="center" wrapText="1"/>
      <protection/>
    </xf>
    <xf numFmtId="0" fontId="22" fillId="0" borderId="0" xfId="66" applyFont="1" applyFill="1" applyAlignment="1">
      <alignment vertical="center" wrapText="1"/>
      <protection/>
    </xf>
    <xf numFmtId="187" fontId="20" fillId="25" borderId="11" xfId="0" applyNumberFormat="1" applyFont="1" applyFill="1" applyBorder="1" applyAlignment="1">
      <alignment horizontal="right" vertical="center" wrapText="1"/>
    </xf>
    <xf numFmtId="0" fontId="42" fillId="24" borderId="0" xfId="66" applyFont="1" applyFill="1" applyAlignment="1">
      <alignment vertical="center" wrapText="1"/>
      <protection/>
    </xf>
    <xf numFmtId="0" fontId="24" fillId="24" borderId="0" xfId="58" applyFont="1" applyFill="1" applyAlignment="1">
      <alignment vertical="center" wrapText="1"/>
      <protection/>
    </xf>
    <xf numFmtId="187" fontId="20" fillId="25" borderId="10" xfId="0" applyNumberFormat="1" applyFont="1" applyFill="1" applyBorder="1" applyAlignment="1">
      <alignment horizontal="right" vertical="center" wrapText="1"/>
    </xf>
    <xf numFmtId="0" fontId="21" fillId="24" borderId="10" xfId="0" applyFont="1" applyFill="1" applyBorder="1" applyAlignment="1">
      <alignment vertical="top" wrapText="1"/>
    </xf>
    <xf numFmtId="49" fontId="20" fillId="25" borderId="11" xfId="0" applyNumberFormat="1" applyFont="1" applyFill="1" applyBorder="1" applyAlignment="1">
      <alignment horizontal="right" vertical="center" wrapText="1"/>
    </xf>
    <xf numFmtId="0" fontId="20" fillId="24" borderId="13" xfId="0" applyFont="1" applyFill="1" applyBorder="1" applyAlignment="1">
      <alignment horizontal="left" wrapText="1"/>
    </xf>
    <xf numFmtId="186" fontId="20" fillId="25" borderId="11" xfId="0" applyNumberFormat="1" applyFont="1" applyFill="1" applyBorder="1" applyAlignment="1">
      <alignment horizontal="right" vertical="center" wrapText="1"/>
    </xf>
    <xf numFmtId="0" fontId="20" fillId="25" borderId="0" xfId="0" applyFont="1" applyFill="1" applyBorder="1" applyAlignment="1">
      <alignment horizontal="left" vertical="center" wrapText="1"/>
    </xf>
    <xf numFmtId="0" fontId="21" fillId="25" borderId="26" xfId="0" applyFont="1" applyFill="1" applyBorder="1" applyAlignment="1">
      <alignment horizontal="center" vertical="center" wrapText="1"/>
    </xf>
    <xf numFmtId="0" fontId="21" fillId="25" borderId="27" xfId="0" applyFont="1" applyFill="1" applyBorder="1" applyAlignment="1">
      <alignment horizontal="center" vertical="center" wrapText="1"/>
    </xf>
    <xf numFmtId="49" fontId="20" fillId="25" borderId="12" xfId="0" applyNumberFormat="1" applyFont="1" applyFill="1" applyBorder="1" applyAlignment="1">
      <alignment horizontal="center" vertical="center" wrapText="1"/>
    </xf>
    <xf numFmtId="49" fontId="20" fillId="24" borderId="10" xfId="57" applyNumberFormat="1" applyFont="1" applyFill="1" applyBorder="1" applyAlignment="1">
      <alignment horizontal="center" vertical="center" wrapText="1"/>
      <protection/>
    </xf>
    <xf numFmtId="0" fontId="21" fillId="24" borderId="0" xfId="0" applyFont="1" applyFill="1" applyAlignment="1">
      <alignment/>
    </xf>
    <xf numFmtId="49" fontId="21" fillId="25" borderId="10" xfId="57" applyNumberFormat="1" applyFont="1" applyFill="1" applyBorder="1" applyAlignment="1">
      <alignment horizontal="center" vertical="center" wrapText="1"/>
      <protection/>
    </xf>
    <xf numFmtId="181" fontId="21" fillId="25" borderId="10" xfId="57" applyNumberFormat="1" applyFont="1" applyFill="1" applyBorder="1" applyAlignment="1">
      <alignment horizontal="right" vertical="center" wrapText="1"/>
      <protection/>
    </xf>
    <xf numFmtId="0" fontId="24" fillId="25" borderId="11" xfId="0" applyFont="1" applyFill="1" applyBorder="1" applyAlignment="1">
      <alignment horizontal="center" vertical="center" wrapText="1"/>
    </xf>
    <xf numFmtId="0" fontId="24" fillId="25" borderId="12" xfId="0" applyFont="1" applyFill="1" applyBorder="1" applyAlignment="1">
      <alignment horizontal="center" vertical="center" wrapText="1"/>
    </xf>
    <xf numFmtId="49" fontId="21" fillId="24" borderId="14" xfId="0" applyNumberFormat="1" applyFont="1" applyFill="1" applyBorder="1" applyAlignment="1">
      <alignment horizontal="left" vertical="center" wrapText="1"/>
    </xf>
    <xf numFmtId="0" fontId="21" fillId="24" borderId="15" xfId="0" applyFont="1" applyFill="1" applyBorder="1" applyAlignment="1">
      <alignment horizontal="right" vertical="center" wrapText="1"/>
    </xf>
    <xf numFmtId="0" fontId="22" fillId="0" borderId="0" xfId="58" applyFont="1" applyFill="1" applyAlignment="1">
      <alignment horizontal="center" vertical="center" wrapText="1"/>
      <protection/>
    </xf>
    <xf numFmtId="49" fontId="21" fillId="25" borderId="28" xfId="0" applyNumberFormat="1" applyFont="1" applyFill="1" applyBorder="1" applyAlignment="1">
      <alignment horizontal="center" vertical="center" wrapText="1"/>
    </xf>
    <xf numFmtId="0" fontId="24" fillId="0" borderId="0" xfId="58" applyFont="1" applyFill="1" applyAlignment="1">
      <alignment horizontal="center" vertical="center" wrapText="1"/>
      <protection/>
    </xf>
    <xf numFmtId="186" fontId="21" fillId="25" borderId="29" xfId="0" applyNumberFormat="1" applyFont="1" applyFill="1" applyBorder="1" applyAlignment="1">
      <alignment horizontal="right" vertical="center" wrapText="1"/>
    </xf>
    <xf numFmtId="49" fontId="20" fillId="25" borderId="28" xfId="0" applyNumberFormat="1" applyFont="1" applyFill="1" applyBorder="1" applyAlignment="1">
      <alignment horizontal="center" vertical="center" wrapText="1"/>
    </xf>
    <xf numFmtId="49" fontId="21" fillId="25" borderId="30" xfId="0" applyNumberFormat="1" applyFont="1" applyFill="1" applyBorder="1" applyAlignment="1">
      <alignment horizontal="center" vertical="center" wrapText="1"/>
    </xf>
    <xf numFmtId="49" fontId="21" fillId="25" borderId="31" xfId="0" applyNumberFormat="1" applyFont="1" applyFill="1" applyBorder="1" applyAlignment="1">
      <alignment horizontal="center" vertical="center" wrapText="1"/>
    </xf>
    <xf numFmtId="49" fontId="20" fillId="24" borderId="32" xfId="0" applyNumberFormat="1" applyFont="1" applyFill="1" applyBorder="1" applyAlignment="1">
      <alignment horizontal="center" vertical="center" wrapText="1"/>
    </xf>
    <xf numFmtId="0" fontId="20" fillId="24" borderId="33" xfId="0" applyFont="1" applyFill="1" applyBorder="1" applyAlignment="1">
      <alignment horizontal="center" vertical="center" wrapText="1"/>
    </xf>
    <xf numFmtId="49" fontId="20" fillId="24" borderId="33" xfId="0" applyNumberFormat="1" applyFont="1" applyFill="1" applyBorder="1" applyAlignment="1">
      <alignment horizontal="center" vertical="center" wrapText="1"/>
    </xf>
    <xf numFmtId="49" fontId="22" fillId="24" borderId="10" xfId="0" applyNumberFormat="1" applyFont="1" applyFill="1" applyBorder="1" applyAlignment="1">
      <alignment horizontal="right" vertical="center" wrapText="1"/>
    </xf>
    <xf numFmtId="49" fontId="22" fillId="24" borderId="10" xfId="0" applyNumberFormat="1" applyFont="1" applyFill="1" applyBorder="1" applyAlignment="1">
      <alignment horizontal="center" vertical="center" wrapText="1"/>
    </xf>
    <xf numFmtId="49" fontId="20" fillId="0" borderId="11" xfId="0" applyNumberFormat="1" applyFont="1" applyFill="1" applyBorder="1" applyAlignment="1">
      <alignment horizontal="center" vertical="center" wrapText="1"/>
    </xf>
    <xf numFmtId="49" fontId="20" fillId="0" borderId="14" xfId="0" applyNumberFormat="1" applyFont="1" applyFill="1" applyBorder="1" applyAlignment="1">
      <alignment horizontal="left" vertical="center" wrapText="1"/>
    </xf>
    <xf numFmtId="0" fontId="20" fillId="0" borderId="15" xfId="0" applyFont="1" applyFill="1" applyBorder="1" applyAlignment="1">
      <alignment horizontal="right" vertical="center" wrapText="1"/>
    </xf>
    <xf numFmtId="49" fontId="20" fillId="0" borderId="12" xfId="0" applyNumberFormat="1" applyFont="1" applyFill="1" applyBorder="1" applyAlignment="1">
      <alignment horizontal="center" vertical="center" wrapText="1"/>
    </xf>
    <xf numFmtId="0" fontId="24" fillId="24" borderId="12" xfId="0" applyFont="1" applyFill="1" applyBorder="1" applyAlignment="1">
      <alignment vertical="center" wrapText="1"/>
    </xf>
    <xf numFmtId="49" fontId="24" fillId="25" borderId="11" xfId="0" applyNumberFormat="1" applyFont="1" applyFill="1" applyBorder="1" applyAlignment="1">
      <alignment horizontal="right" vertical="center" wrapText="1"/>
    </xf>
    <xf numFmtId="0" fontId="20" fillId="0" borderId="0" xfId="0" applyFont="1" applyAlignment="1">
      <alignment vertical="center" wrapText="1"/>
    </xf>
    <xf numFmtId="0" fontId="42" fillId="0" borderId="0" xfId="0" applyFont="1" applyAlignment="1">
      <alignment vertical="center" wrapText="1"/>
    </xf>
    <xf numFmtId="49" fontId="20" fillId="23" borderId="32" xfId="0" applyNumberFormat="1" applyFont="1" applyFill="1" applyBorder="1" applyAlignment="1">
      <alignment horizontal="center" vertical="center" wrapText="1"/>
    </xf>
    <xf numFmtId="0" fontId="20" fillId="23" borderId="33" xfId="0" applyFont="1" applyFill="1" applyBorder="1" applyAlignment="1">
      <alignment horizontal="center" vertical="center" wrapText="1"/>
    </xf>
    <xf numFmtId="49" fontId="20" fillId="23" borderId="33" xfId="0" applyNumberFormat="1" applyFont="1" applyFill="1" applyBorder="1" applyAlignment="1">
      <alignment horizontal="center" vertical="center" wrapText="1"/>
    </xf>
    <xf numFmtId="49" fontId="20" fillId="24" borderId="34" xfId="0" applyNumberFormat="1" applyFont="1" applyFill="1" applyBorder="1" applyAlignment="1">
      <alignment horizontal="center" vertical="center" wrapText="1"/>
    </xf>
    <xf numFmtId="0" fontId="20" fillId="25" borderId="15" xfId="0" applyFont="1" applyFill="1" applyBorder="1" applyAlignment="1">
      <alignment horizontal="right" vertical="center" wrapText="1"/>
    </xf>
    <xf numFmtId="0" fontId="20" fillId="24" borderId="35" xfId="0" applyFont="1" applyFill="1" applyBorder="1" applyAlignment="1">
      <alignment horizontal="center" vertical="center" wrapText="1"/>
    </xf>
    <xf numFmtId="49" fontId="20" fillId="24" borderId="36" xfId="0" applyNumberFormat="1" applyFont="1" applyFill="1" applyBorder="1" applyAlignment="1">
      <alignment horizontal="center" vertical="center" wrapText="1"/>
    </xf>
    <xf numFmtId="49" fontId="20" fillId="24" borderId="21" xfId="0" applyNumberFormat="1" applyFont="1" applyFill="1" applyBorder="1" applyAlignment="1">
      <alignment horizontal="center" vertical="center" wrapText="1"/>
    </xf>
    <xf numFmtId="0" fontId="20" fillId="25" borderId="12" xfId="0" applyFont="1" applyFill="1" applyBorder="1" applyAlignment="1">
      <alignment horizontal="right" vertical="center" wrapText="1"/>
    </xf>
    <xf numFmtId="49" fontId="20" fillId="24" borderId="13" xfId="0" applyNumberFormat="1" applyFont="1" applyFill="1" applyBorder="1" applyAlignment="1">
      <alignment horizontal="center" vertical="center" wrapText="1"/>
    </xf>
    <xf numFmtId="49" fontId="21" fillId="25" borderId="23" xfId="0" applyNumberFormat="1" applyFont="1" applyFill="1" applyBorder="1" applyAlignment="1">
      <alignment horizontal="center" vertical="center" wrapText="1"/>
    </xf>
    <xf numFmtId="49" fontId="21" fillId="25" borderId="17" xfId="0" applyNumberFormat="1" applyFont="1" applyFill="1" applyBorder="1" applyAlignment="1">
      <alignment horizontal="left" vertical="center" wrapText="1"/>
    </xf>
    <xf numFmtId="0" fontId="21" fillId="25" borderId="18" xfId="0" applyFont="1" applyFill="1" applyBorder="1" applyAlignment="1">
      <alignment horizontal="right" vertical="center" wrapText="1"/>
    </xf>
    <xf numFmtId="0" fontId="21" fillId="25" borderId="37" xfId="0" applyFont="1" applyFill="1" applyBorder="1" applyAlignment="1">
      <alignment horizontal="center" vertical="center" wrapText="1"/>
    </xf>
    <xf numFmtId="49" fontId="21" fillId="25" borderId="32" xfId="0" applyNumberFormat="1" applyFont="1" applyFill="1" applyBorder="1" applyAlignment="1">
      <alignment horizontal="center" vertical="center" wrapText="1"/>
    </xf>
    <xf numFmtId="0" fontId="21" fillId="24" borderId="29" xfId="0" applyFont="1" applyFill="1" applyBorder="1" applyAlignment="1">
      <alignment vertical="center" wrapText="1"/>
    </xf>
    <xf numFmtId="181" fontId="20" fillId="24" borderId="10" xfId="58" applyNumberFormat="1" applyFont="1" applyFill="1" applyBorder="1" applyAlignment="1">
      <alignment horizontal="right" vertical="center" wrapText="1"/>
      <protection/>
    </xf>
    <xf numFmtId="0" fontId="20" fillId="24" borderId="0" xfId="0" applyFont="1" applyFill="1" applyAlignment="1">
      <alignment wrapText="1"/>
    </xf>
    <xf numFmtId="49" fontId="20" fillId="24" borderId="16" xfId="0" applyNumberFormat="1" applyFont="1" applyFill="1" applyBorder="1" applyAlignment="1">
      <alignment horizontal="right" vertical="center" wrapText="1"/>
    </xf>
    <xf numFmtId="49" fontId="20" fillId="24" borderId="16" xfId="0" applyNumberFormat="1" applyFont="1" applyFill="1" applyBorder="1" applyAlignment="1">
      <alignment horizontal="center" vertical="center" wrapText="1"/>
    </xf>
    <xf numFmtId="0" fontId="20" fillId="24" borderId="14" xfId="0" applyFont="1" applyFill="1" applyBorder="1" applyAlignment="1">
      <alignment horizontal="left" vertical="center" wrapText="1"/>
    </xf>
    <xf numFmtId="49" fontId="20" fillId="24" borderId="17" xfId="0" applyNumberFormat="1" applyFont="1" applyFill="1" applyBorder="1" applyAlignment="1">
      <alignment horizontal="right" vertical="center" wrapText="1"/>
    </xf>
    <xf numFmtId="49" fontId="20" fillId="24" borderId="17" xfId="0" applyNumberFormat="1" applyFont="1" applyFill="1" applyBorder="1" applyAlignment="1">
      <alignment horizontal="center" vertical="center" wrapText="1"/>
    </xf>
    <xf numFmtId="49" fontId="20" fillId="24" borderId="18" xfId="0" applyNumberFormat="1" applyFont="1" applyFill="1" applyBorder="1" applyAlignment="1">
      <alignment horizontal="center" vertical="center" wrapText="1"/>
    </xf>
    <xf numFmtId="49" fontId="20" fillId="24" borderId="29" xfId="0" applyNumberFormat="1" applyFont="1" applyFill="1" applyBorder="1" applyAlignment="1">
      <alignment horizontal="center" vertical="center" wrapText="1"/>
    </xf>
    <xf numFmtId="0" fontId="22" fillId="24" borderId="0" xfId="0" applyFont="1" applyFill="1" applyAlignment="1">
      <alignment vertical="center" wrapText="1"/>
    </xf>
    <xf numFmtId="49" fontId="21" fillId="24" borderId="11" xfId="0" applyNumberFormat="1" applyFont="1" applyFill="1" applyBorder="1" applyAlignment="1">
      <alignment horizontal="right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center" vertical="center" wrapText="1"/>
    </xf>
    <xf numFmtId="49" fontId="21" fillId="25" borderId="14" xfId="0" applyNumberFormat="1" applyFont="1" applyFill="1" applyBorder="1" applyAlignment="1">
      <alignment horizontal="center" vertical="center" wrapText="1"/>
    </xf>
    <xf numFmtId="49" fontId="21" fillId="25" borderId="15" xfId="0" applyNumberFormat="1" applyFont="1" applyFill="1" applyBorder="1" applyAlignment="1">
      <alignment horizontal="center" vertical="center" wrapText="1"/>
    </xf>
    <xf numFmtId="0" fontId="20" fillId="25" borderId="20" xfId="0" applyFont="1" applyFill="1" applyBorder="1" applyAlignment="1">
      <alignment horizontal="left" vertical="center" wrapText="1"/>
    </xf>
    <xf numFmtId="49" fontId="21" fillId="25" borderId="0" xfId="0" applyNumberFormat="1" applyFont="1" applyFill="1" applyBorder="1" applyAlignment="1">
      <alignment horizontal="right" vertical="center" wrapText="1"/>
    </xf>
    <xf numFmtId="49" fontId="21" fillId="25" borderId="21" xfId="0" applyNumberFormat="1" applyFont="1" applyFill="1" applyBorder="1" applyAlignment="1">
      <alignment horizontal="center" vertical="center" wrapText="1"/>
    </xf>
    <xf numFmtId="49" fontId="21" fillId="25" borderId="14" xfId="0" applyNumberFormat="1" applyFont="1" applyFill="1" applyBorder="1" applyAlignment="1">
      <alignment horizontal="left" vertical="center" wrapText="1"/>
    </xf>
    <xf numFmtId="49" fontId="21" fillId="25" borderId="15" xfId="0" applyNumberFormat="1" applyFont="1" applyFill="1" applyBorder="1" applyAlignment="1">
      <alignment horizontal="right" vertical="center" wrapText="1"/>
    </xf>
    <xf numFmtId="0" fontId="24" fillId="24" borderId="0" xfId="0" applyFont="1" applyFill="1" applyAlignment="1">
      <alignment vertical="center" wrapText="1"/>
    </xf>
    <xf numFmtId="0" fontId="21" fillId="25" borderId="12" xfId="0" applyFont="1" applyFill="1" applyBorder="1" applyAlignment="1">
      <alignment horizontal="left" vertical="center" wrapText="1"/>
    </xf>
    <xf numFmtId="49" fontId="20" fillId="24" borderId="18" xfId="0" applyNumberFormat="1" applyFont="1" applyFill="1" applyBorder="1" applyAlignment="1">
      <alignment horizontal="right" vertical="center" wrapText="1"/>
    </xf>
    <xf numFmtId="49" fontId="21" fillId="24" borderId="11" xfId="0" applyNumberFormat="1" applyFont="1" applyFill="1" applyBorder="1" applyAlignment="1">
      <alignment horizontal="left" vertical="center" wrapText="1"/>
    </xf>
    <xf numFmtId="49" fontId="21" fillId="24" borderId="11" xfId="66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49" fontId="21" fillId="0" borderId="16" xfId="0" applyNumberFormat="1" applyFont="1" applyFill="1" applyBorder="1" applyAlignment="1">
      <alignment horizontal="center" vertical="center" wrapText="1"/>
    </xf>
    <xf numFmtId="0" fontId="23" fillId="0" borderId="0" xfId="58" applyFont="1" applyFill="1">
      <alignment/>
      <protection/>
    </xf>
    <xf numFmtId="0" fontId="25" fillId="0" borderId="0" xfId="0" applyFont="1" applyAlignment="1">
      <alignment horizontal="center" vertical="center"/>
    </xf>
    <xf numFmtId="0" fontId="21" fillId="25" borderId="15" xfId="0" applyFont="1" applyFill="1" applyBorder="1" applyAlignment="1">
      <alignment horizontal="right" vertical="center" wrapText="1"/>
    </xf>
    <xf numFmtId="49" fontId="21" fillId="24" borderId="16" xfId="0" applyNumberFormat="1" applyFont="1" applyFill="1" applyBorder="1" applyAlignment="1">
      <alignment horizontal="center" vertical="center" wrapText="1"/>
    </xf>
    <xf numFmtId="0" fontId="21" fillId="25" borderId="25" xfId="0" applyFont="1" applyFill="1" applyBorder="1" applyAlignment="1">
      <alignment horizontal="center" vertical="center" wrapText="1"/>
    </xf>
    <xf numFmtId="0" fontId="40" fillId="0" borderId="0" xfId="0" applyFont="1" applyBorder="1" applyAlignment="1">
      <alignment horizontal="right" vertical="center" wrapText="1"/>
    </xf>
    <xf numFmtId="49" fontId="20" fillId="0" borderId="11" xfId="0" applyNumberFormat="1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2" fontId="20" fillId="0" borderId="10" xfId="0" applyNumberFormat="1" applyFont="1" applyBorder="1" applyAlignment="1">
      <alignment vertical="center" wrapText="1"/>
    </xf>
    <xf numFmtId="0" fontId="20" fillId="0" borderId="38" xfId="0" applyFont="1" applyFill="1" applyBorder="1" applyAlignment="1">
      <alignment horizontal="left" vertical="center" wrapText="1"/>
    </xf>
    <xf numFmtId="181" fontId="20" fillId="24" borderId="10" xfId="0" applyNumberFormat="1" applyFont="1" applyFill="1" applyBorder="1" applyAlignment="1">
      <alignment horizontal="center" vertical="center" wrapText="1"/>
    </xf>
    <xf numFmtId="0" fontId="44" fillId="0" borderId="0" xfId="0" applyFont="1" applyAlignment="1">
      <alignment vertical="center" wrapText="1"/>
    </xf>
    <xf numFmtId="0" fontId="44" fillId="0" borderId="0" xfId="0" applyFont="1" applyFill="1" applyAlignment="1">
      <alignment vertical="center" wrapText="1"/>
    </xf>
    <xf numFmtId="181" fontId="21" fillId="24" borderId="10" xfId="0" applyNumberFormat="1" applyFont="1" applyFill="1" applyBorder="1" applyAlignment="1">
      <alignment horizontal="center" vertical="center" wrapText="1"/>
    </xf>
    <xf numFmtId="49" fontId="21" fillId="24" borderId="0" xfId="58" applyNumberFormat="1" applyFont="1" applyFill="1" applyAlignment="1">
      <alignment horizontal="center" vertical="center" wrapText="1"/>
      <protection/>
    </xf>
    <xf numFmtId="0" fontId="21" fillId="0" borderId="0" xfId="0" applyFont="1" applyAlignment="1">
      <alignment vertical="center" wrapText="1"/>
    </xf>
    <xf numFmtId="0" fontId="21" fillId="0" borderId="0" xfId="0" applyFont="1" applyFill="1" applyAlignment="1">
      <alignment vertical="center" wrapText="1"/>
    </xf>
    <xf numFmtId="0" fontId="21" fillId="25" borderId="39" xfId="0" applyFont="1" applyFill="1" applyBorder="1" applyAlignment="1">
      <alignment vertical="center" wrapText="1"/>
    </xf>
    <xf numFmtId="187" fontId="21" fillId="25" borderId="10" xfId="0" applyNumberFormat="1" applyFont="1" applyFill="1" applyBorder="1" applyAlignment="1">
      <alignment horizontal="right" vertical="center" wrapText="1"/>
    </xf>
    <xf numFmtId="187" fontId="20" fillId="24" borderId="10" xfId="0" applyNumberFormat="1" applyFont="1" applyFill="1" applyBorder="1" applyAlignment="1">
      <alignment horizontal="right" vertical="center" wrapText="1"/>
    </xf>
    <xf numFmtId="49" fontId="20" fillId="24" borderId="10" xfId="58" applyNumberFormat="1" applyFont="1" applyFill="1" applyBorder="1" applyAlignment="1">
      <alignment horizontal="center" vertical="center" wrapText="1"/>
      <protection/>
    </xf>
    <xf numFmtId="49" fontId="21" fillId="24" borderId="10" xfId="58" applyNumberFormat="1" applyFont="1" applyFill="1" applyBorder="1" applyAlignment="1">
      <alignment horizontal="center" vertical="center" wrapText="1"/>
      <protection/>
    </xf>
    <xf numFmtId="0" fontId="20" fillId="24" borderId="10" xfId="0" applyFont="1" applyFill="1" applyBorder="1" applyAlignment="1">
      <alignment vertical="top" wrapText="1"/>
    </xf>
    <xf numFmtId="0" fontId="24" fillId="26" borderId="10" xfId="0" applyFont="1" applyFill="1" applyBorder="1" applyAlignment="1">
      <alignment vertical="top" wrapText="1"/>
    </xf>
    <xf numFmtId="49" fontId="20" fillId="0" borderId="0" xfId="0" applyNumberFormat="1" applyFont="1" applyFill="1" applyBorder="1" applyAlignment="1">
      <alignment horizontal="center" vertical="center" wrapText="1"/>
    </xf>
    <xf numFmtId="49" fontId="20" fillId="0" borderId="10" xfId="66" applyNumberFormat="1" applyFont="1" applyFill="1" applyBorder="1" applyAlignment="1">
      <alignment horizontal="center" vertical="center" wrapText="1"/>
      <protection/>
    </xf>
    <xf numFmtId="49" fontId="20" fillId="23" borderId="10" xfId="0" applyNumberFormat="1" applyFont="1" applyFill="1" applyBorder="1" applyAlignment="1">
      <alignment horizontal="center" vertical="center" wrapText="1"/>
    </xf>
    <xf numFmtId="49" fontId="21" fillId="25" borderId="40" xfId="0" applyNumberFormat="1" applyFont="1" applyFill="1" applyBorder="1" applyAlignment="1">
      <alignment horizontal="center" vertical="center" wrapText="1"/>
    </xf>
    <xf numFmtId="49" fontId="22" fillId="26" borderId="11" xfId="58" applyNumberFormat="1" applyFont="1" applyFill="1" applyBorder="1" applyAlignment="1">
      <alignment horizontal="center" vertical="center" wrapText="1"/>
      <protection/>
    </xf>
    <xf numFmtId="49" fontId="22" fillId="26" borderId="12" xfId="66" applyNumberFormat="1" applyFont="1" applyFill="1" applyBorder="1" applyAlignment="1">
      <alignment horizontal="center" vertical="center" wrapText="1"/>
      <protection/>
    </xf>
    <xf numFmtId="49" fontId="22" fillId="26" borderId="10" xfId="66" applyNumberFormat="1" applyFont="1" applyFill="1" applyBorder="1" applyAlignment="1">
      <alignment horizontal="center" vertical="center" wrapText="1"/>
      <protection/>
    </xf>
    <xf numFmtId="49" fontId="20" fillId="26" borderId="10" xfId="66" applyNumberFormat="1" applyFont="1" applyFill="1" applyBorder="1" applyAlignment="1">
      <alignment horizontal="center" vertical="center" wrapText="1"/>
      <protection/>
    </xf>
    <xf numFmtId="0" fontId="20" fillId="26" borderId="10" xfId="0" applyFont="1" applyFill="1" applyBorder="1" applyAlignment="1">
      <alignment vertical="center" wrapText="1"/>
    </xf>
    <xf numFmtId="49" fontId="20" fillId="26" borderId="10" xfId="0" applyNumberFormat="1" applyFont="1" applyFill="1" applyBorder="1" applyAlignment="1">
      <alignment horizontal="center" vertical="center" wrapText="1"/>
    </xf>
    <xf numFmtId="49" fontId="20" fillId="26" borderId="11" xfId="0" applyNumberFormat="1" applyFont="1" applyFill="1" applyBorder="1" applyAlignment="1">
      <alignment vertical="center" wrapText="1"/>
    </xf>
    <xf numFmtId="49" fontId="20" fillId="26" borderId="12" xfId="0" applyNumberFormat="1" applyFont="1" applyFill="1" applyBorder="1" applyAlignment="1">
      <alignment horizontal="right" vertical="center" wrapText="1"/>
    </xf>
    <xf numFmtId="49" fontId="22" fillId="26" borderId="11" xfId="66" applyNumberFormat="1" applyFont="1" applyFill="1" applyBorder="1" applyAlignment="1">
      <alignment horizontal="center" vertical="center" wrapText="1"/>
      <protection/>
    </xf>
    <xf numFmtId="2" fontId="20" fillId="26" borderId="12" xfId="66" applyNumberFormat="1" applyFont="1" applyFill="1" applyBorder="1" applyAlignment="1">
      <alignment horizontal="left" vertical="center" wrapText="1"/>
      <protection/>
    </xf>
    <xf numFmtId="49" fontId="21" fillId="27" borderId="14" xfId="0" applyNumberFormat="1" applyFont="1" applyFill="1" applyBorder="1" applyAlignment="1">
      <alignment horizontal="left" vertical="center" wrapText="1"/>
    </xf>
    <xf numFmtId="49" fontId="21" fillId="27" borderId="15" xfId="0" applyNumberFormat="1" applyFont="1" applyFill="1" applyBorder="1" applyAlignment="1">
      <alignment horizontal="right" vertical="center" wrapText="1"/>
    </xf>
    <xf numFmtId="49" fontId="21" fillId="26" borderId="10" xfId="0" applyNumberFormat="1" applyFont="1" applyFill="1" applyBorder="1" applyAlignment="1">
      <alignment horizontal="center" vertical="center" wrapText="1"/>
    </xf>
    <xf numFmtId="187" fontId="20" fillId="24" borderId="11" xfId="66" applyNumberFormat="1" applyFont="1" applyFill="1" applyBorder="1" applyAlignment="1">
      <alignment horizontal="right" vertical="center" wrapText="1"/>
      <protection/>
    </xf>
    <xf numFmtId="187" fontId="20" fillId="24" borderId="10" xfId="66" applyNumberFormat="1" applyFont="1" applyFill="1" applyBorder="1" applyAlignment="1">
      <alignment horizontal="right" vertical="center" wrapText="1"/>
      <protection/>
    </xf>
    <xf numFmtId="187" fontId="21" fillId="24" borderId="10" xfId="66" applyNumberFormat="1" applyFont="1" applyFill="1" applyBorder="1" applyAlignment="1">
      <alignment horizontal="right" vertical="center" wrapText="1"/>
      <protection/>
    </xf>
    <xf numFmtId="186" fontId="21" fillId="24" borderId="10" xfId="66" applyNumberFormat="1" applyFont="1" applyFill="1" applyBorder="1" applyAlignment="1">
      <alignment horizontal="right" vertical="center" wrapText="1"/>
      <protection/>
    </xf>
    <xf numFmtId="181" fontId="40" fillId="24" borderId="41" xfId="0" applyNumberFormat="1" applyFont="1" applyFill="1" applyBorder="1" applyAlignment="1">
      <alignment vertical="center"/>
    </xf>
    <xf numFmtId="0" fontId="40" fillId="24" borderId="0" xfId="0" applyFont="1" applyFill="1" applyAlignment="1">
      <alignment vertical="center"/>
    </xf>
    <xf numFmtId="0" fontId="25" fillId="24" borderId="0" xfId="0" applyFont="1" applyFill="1" applyAlignment="1">
      <alignment horizontal="center" vertical="center"/>
    </xf>
    <xf numFmtId="0" fontId="40" fillId="24" borderId="0" xfId="0" applyFont="1" applyFill="1" applyAlignment="1">
      <alignment vertical="center" wrapText="1"/>
    </xf>
    <xf numFmtId="0" fontId="45" fillId="24" borderId="0" xfId="0" applyFont="1" applyFill="1" applyBorder="1" applyAlignment="1">
      <alignment horizontal="right" vertical="center" wrapText="1"/>
    </xf>
    <xf numFmtId="0" fontId="0" fillId="24" borderId="0" xfId="0" applyFill="1" applyBorder="1" applyAlignment="1">
      <alignment/>
    </xf>
    <xf numFmtId="0" fontId="0" fillId="24" borderId="0" xfId="0" applyFill="1" applyAlignment="1">
      <alignment/>
    </xf>
    <xf numFmtId="0" fontId="31" fillId="24" borderId="10" xfId="0" applyFont="1" applyFill="1" applyBorder="1" applyAlignment="1">
      <alignment/>
    </xf>
    <xf numFmtId="0" fontId="46" fillId="24" borderId="10" xfId="0" applyFont="1" applyFill="1" applyBorder="1" applyAlignment="1">
      <alignment/>
    </xf>
    <xf numFmtId="0" fontId="46" fillId="24" borderId="10" xfId="0" applyFont="1" applyFill="1" applyBorder="1" applyAlignment="1">
      <alignment horizontal="left" vertical="center" wrapText="1"/>
    </xf>
    <xf numFmtId="0" fontId="23" fillId="24" borderId="0" xfId="58" applyFont="1" applyFill="1" applyBorder="1" applyAlignment="1">
      <alignment vertical="center" wrapText="1"/>
      <protection/>
    </xf>
    <xf numFmtId="49" fontId="31" fillId="24" borderId="10" xfId="0" applyNumberFormat="1" applyFont="1" applyFill="1" applyBorder="1" applyAlignment="1">
      <alignment horizontal="right" vertical="center" wrapText="1"/>
    </xf>
    <xf numFmtId="49" fontId="31" fillId="24" borderId="42" xfId="0" applyNumberFormat="1" applyFont="1" applyFill="1" applyBorder="1" applyAlignment="1">
      <alignment horizontal="center" vertical="center" wrapText="1"/>
    </xf>
    <xf numFmtId="49" fontId="31" fillId="25" borderId="30" xfId="0" applyNumberFormat="1" applyFont="1" applyFill="1" applyBorder="1" applyAlignment="1">
      <alignment horizontal="left" vertical="center" wrapText="1"/>
    </xf>
    <xf numFmtId="0" fontId="31" fillId="25" borderId="12" xfId="0" applyFont="1" applyFill="1" applyBorder="1" applyAlignment="1">
      <alignment horizontal="right" vertical="center" wrapText="1"/>
    </xf>
    <xf numFmtId="0" fontId="31" fillId="24" borderId="10" xfId="0" applyFont="1" applyFill="1" applyBorder="1" applyAlignment="1">
      <alignment horizontal="left" vertical="center" wrapText="1"/>
    </xf>
    <xf numFmtId="49" fontId="31" fillId="25" borderId="14" xfId="0" applyNumberFormat="1" applyFont="1" applyFill="1" applyBorder="1" applyAlignment="1">
      <alignment horizontal="left" vertical="center" wrapText="1"/>
    </xf>
    <xf numFmtId="186" fontId="31" fillId="25" borderId="10" xfId="0" applyNumberFormat="1" applyFont="1" applyFill="1" applyBorder="1" applyAlignment="1">
      <alignment horizontal="right" vertical="center" wrapText="1"/>
    </xf>
    <xf numFmtId="49" fontId="31" fillId="24" borderId="34" xfId="0" applyNumberFormat="1" applyFont="1" applyFill="1" applyBorder="1" applyAlignment="1">
      <alignment horizontal="center" vertical="center" wrapText="1"/>
    </xf>
    <xf numFmtId="0" fontId="31" fillId="24" borderId="16" xfId="0" applyFont="1" applyFill="1" applyBorder="1" applyAlignment="1">
      <alignment horizontal="left" vertical="center" wrapText="1"/>
    </xf>
    <xf numFmtId="49" fontId="31" fillId="24" borderId="43" xfId="0" applyNumberFormat="1" applyFont="1" applyFill="1" applyBorder="1" applyAlignment="1">
      <alignment horizontal="center" vertical="center" wrapText="1"/>
    </xf>
    <xf numFmtId="49" fontId="31" fillId="25" borderId="11" xfId="0" applyNumberFormat="1" applyFont="1" applyFill="1" applyBorder="1" applyAlignment="1">
      <alignment horizontal="left" vertical="center" wrapText="1"/>
    </xf>
    <xf numFmtId="0" fontId="31" fillId="24" borderId="10" xfId="0" applyFont="1" applyFill="1" applyBorder="1" applyAlignment="1">
      <alignment vertical="center" wrapText="1"/>
    </xf>
    <xf numFmtId="0" fontId="47" fillId="24" borderId="0" xfId="58" applyFont="1" applyFill="1" applyBorder="1" applyAlignment="1">
      <alignment vertical="center" wrapText="1"/>
      <protection/>
    </xf>
    <xf numFmtId="186" fontId="46" fillId="25" borderId="29" xfId="0" applyNumberFormat="1" applyFont="1" applyFill="1" applyBorder="1" applyAlignment="1">
      <alignment horizontal="right" vertical="center" wrapText="1"/>
    </xf>
    <xf numFmtId="49" fontId="46" fillId="25" borderId="39" xfId="0" applyNumberFormat="1" applyFont="1" applyFill="1" applyBorder="1" applyAlignment="1">
      <alignment horizontal="center" vertical="center" wrapText="1"/>
    </xf>
    <xf numFmtId="49" fontId="46" fillId="25" borderId="17" xfId="0" applyNumberFormat="1" applyFont="1" applyFill="1" applyBorder="1" applyAlignment="1">
      <alignment horizontal="left" vertical="center" wrapText="1"/>
    </xf>
    <xf numFmtId="0" fontId="46" fillId="25" borderId="18" xfId="0" applyFont="1" applyFill="1" applyBorder="1" applyAlignment="1">
      <alignment horizontal="right" vertical="center" wrapText="1"/>
    </xf>
    <xf numFmtId="0" fontId="46" fillId="24" borderId="29" xfId="0" applyFont="1" applyFill="1" applyBorder="1" applyAlignment="1">
      <alignment vertical="center" wrapText="1"/>
    </xf>
    <xf numFmtId="0" fontId="48" fillId="24" borderId="0" xfId="66" applyFont="1" applyFill="1" applyBorder="1" applyAlignment="1">
      <alignment vertical="center" wrapText="1"/>
      <protection/>
    </xf>
    <xf numFmtId="49" fontId="31" fillId="24" borderId="11" xfId="66" applyNumberFormat="1" applyFont="1" applyFill="1" applyBorder="1" applyAlignment="1">
      <alignment horizontal="right" vertical="center" wrapText="1"/>
      <protection/>
    </xf>
    <xf numFmtId="49" fontId="31" fillId="24" borderId="11" xfId="66" applyNumberFormat="1" applyFont="1" applyFill="1" applyBorder="1" applyAlignment="1">
      <alignment horizontal="center" vertical="center" wrapText="1"/>
      <protection/>
    </xf>
    <xf numFmtId="49" fontId="31" fillId="24" borderId="17" xfId="0" applyNumberFormat="1" applyFont="1" applyFill="1" applyBorder="1" applyAlignment="1">
      <alignment vertical="center" wrapText="1"/>
    </xf>
    <xf numFmtId="49" fontId="31" fillId="24" borderId="18" xfId="0" applyNumberFormat="1" applyFont="1" applyFill="1" applyBorder="1" applyAlignment="1">
      <alignment horizontal="right" vertical="center" wrapText="1"/>
    </xf>
    <xf numFmtId="2" fontId="31" fillId="24" borderId="10" xfId="66" applyNumberFormat="1" applyFont="1" applyFill="1" applyBorder="1" applyAlignment="1">
      <alignment horizontal="left" vertical="center" wrapText="1"/>
      <protection/>
    </xf>
    <xf numFmtId="49" fontId="46" fillId="24" borderId="11" xfId="66" applyNumberFormat="1" applyFont="1" applyFill="1" applyBorder="1" applyAlignment="1">
      <alignment horizontal="center" vertical="center" wrapText="1"/>
      <protection/>
    </xf>
    <xf numFmtId="49" fontId="46" fillId="24" borderId="17" xfId="0" applyNumberFormat="1" applyFont="1" applyFill="1" applyBorder="1" applyAlignment="1">
      <alignment vertical="center" wrapText="1"/>
    </xf>
    <xf numFmtId="49" fontId="46" fillId="24" borderId="18" xfId="0" applyNumberFormat="1" applyFont="1" applyFill="1" applyBorder="1" applyAlignment="1">
      <alignment horizontal="right" vertical="center" wrapText="1"/>
    </xf>
    <xf numFmtId="2" fontId="46" fillId="24" borderId="10" xfId="66" applyNumberFormat="1" applyFont="1" applyFill="1" applyBorder="1" applyAlignment="1">
      <alignment horizontal="left" vertical="center" wrapText="1"/>
      <protection/>
    </xf>
    <xf numFmtId="181" fontId="46" fillId="25" borderId="10" xfId="0" applyNumberFormat="1" applyFont="1" applyFill="1" applyBorder="1" applyAlignment="1">
      <alignment horizontal="right" vertical="center" wrapText="1"/>
    </xf>
    <xf numFmtId="49" fontId="46" fillId="25" borderId="10" xfId="0" applyNumberFormat="1" applyFont="1" applyFill="1" applyBorder="1" applyAlignment="1">
      <alignment horizontal="center" vertical="center" wrapText="1"/>
    </xf>
    <xf numFmtId="49" fontId="46" fillId="25" borderId="11" xfId="0" applyNumberFormat="1" applyFont="1" applyFill="1" applyBorder="1" applyAlignment="1">
      <alignment horizontal="center" vertical="center" wrapText="1"/>
    </xf>
    <xf numFmtId="49" fontId="46" fillId="25" borderId="12" xfId="0" applyNumberFormat="1" applyFont="1" applyFill="1" applyBorder="1" applyAlignment="1">
      <alignment horizontal="center" vertical="center" wrapText="1"/>
    </xf>
    <xf numFmtId="0" fontId="46" fillId="25" borderId="10" xfId="0" applyFont="1" applyFill="1" applyBorder="1" applyAlignment="1">
      <alignment horizontal="left" vertical="center" wrapText="1"/>
    </xf>
    <xf numFmtId="0" fontId="23" fillId="24" borderId="0" xfId="66" applyFont="1" applyFill="1" applyBorder="1" applyAlignment="1">
      <alignment vertical="center" wrapText="1"/>
      <protection/>
    </xf>
    <xf numFmtId="49" fontId="46" fillId="24" borderId="11" xfId="0" applyNumberFormat="1" applyFont="1" applyFill="1" applyBorder="1" applyAlignment="1">
      <alignment vertical="center" wrapText="1"/>
    </xf>
    <xf numFmtId="49" fontId="46" fillId="24" borderId="12" xfId="0" applyNumberFormat="1" applyFont="1" applyFill="1" applyBorder="1" applyAlignment="1">
      <alignment horizontal="right" vertical="center" wrapText="1"/>
    </xf>
    <xf numFmtId="49" fontId="31" fillId="24" borderId="10" xfId="0" applyNumberFormat="1" applyFont="1" applyFill="1" applyBorder="1" applyAlignment="1">
      <alignment horizontal="center" vertical="center" wrapText="1"/>
    </xf>
    <xf numFmtId="49" fontId="31" fillId="25" borderId="12" xfId="0" applyNumberFormat="1" applyFont="1" applyFill="1" applyBorder="1" applyAlignment="1">
      <alignment horizontal="right" vertical="center" wrapText="1"/>
    </xf>
    <xf numFmtId="181" fontId="31" fillId="24" borderId="10" xfId="0" applyNumberFormat="1" applyFont="1" applyFill="1" applyBorder="1" applyAlignment="1">
      <alignment horizontal="right" vertical="center" wrapText="1"/>
    </xf>
    <xf numFmtId="0" fontId="31" fillId="24" borderId="44" xfId="0" applyFont="1" applyFill="1" applyBorder="1" applyAlignment="1">
      <alignment horizontal="justify"/>
    </xf>
    <xf numFmtId="0" fontId="31" fillId="24" borderId="45" xfId="0" applyFont="1" applyFill="1" applyBorder="1" applyAlignment="1">
      <alignment horizontal="left" vertical="center" wrapText="1"/>
    </xf>
    <xf numFmtId="181" fontId="31" fillId="25" borderId="10" xfId="0" applyNumberFormat="1" applyFont="1" applyFill="1" applyBorder="1" applyAlignment="1">
      <alignment horizontal="right" vertical="center" wrapText="1"/>
    </xf>
    <xf numFmtId="0" fontId="47" fillId="24" borderId="0" xfId="58" applyFont="1" applyFill="1" applyBorder="1" applyAlignment="1">
      <alignment horizontal="center" vertical="center" wrapText="1"/>
      <protection/>
    </xf>
    <xf numFmtId="181" fontId="46" fillId="24" borderId="10" xfId="0" applyNumberFormat="1" applyFont="1" applyFill="1" applyBorder="1" applyAlignment="1">
      <alignment horizontal="right" vertical="center" wrapText="1"/>
    </xf>
    <xf numFmtId="49" fontId="46" fillId="24" borderId="10" xfId="0" applyNumberFormat="1" applyFont="1" applyFill="1" applyBorder="1" applyAlignment="1">
      <alignment horizontal="center" vertical="center" wrapText="1"/>
    </xf>
    <xf numFmtId="49" fontId="46" fillId="25" borderId="11" xfId="0" applyNumberFormat="1" applyFont="1" applyFill="1" applyBorder="1" applyAlignment="1">
      <alignment horizontal="left" vertical="center" wrapText="1"/>
    </xf>
    <xf numFmtId="49" fontId="46" fillId="25" borderId="12" xfId="0" applyNumberFormat="1" applyFont="1" applyFill="1" applyBorder="1" applyAlignment="1">
      <alignment horizontal="right" vertical="center" wrapText="1"/>
    </xf>
    <xf numFmtId="0" fontId="46" fillId="24" borderId="10" xfId="0" applyFont="1" applyFill="1" applyBorder="1" applyAlignment="1">
      <alignment vertical="center" wrapText="1"/>
    </xf>
    <xf numFmtId="49" fontId="31" fillId="25" borderId="15" xfId="0" applyNumberFormat="1" applyFont="1" applyFill="1" applyBorder="1" applyAlignment="1">
      <alignment horizontal="right" vertical="center" wrapText="1"/>
    </xf>
    <xf numFmtId="49" fontId="47" fillId="25" borderId="10" xfId="0" applyNumberFormat="1" applyFont="1" applyFill="1" applyBorder="1" applyAlignment="1">
      <alignment horizontal="center" vertical="center" wrapText="1"/>
    </xf>
    <xf numFmtId="49" fontId="31" fillId="25" borderId="11" xfId="0" applyNumberFormat="1" applyFont="1" applyFill="1" applyBorder="1" applyAlignment="1">
      <alignment horizontal="center" vertical="center" wrapText="1"/>
    </xf>
    <xf numFmtId="0" fontId="31" fillId="24" borderId="10" xfId="0" applyFont="1" applyFill="1" applyBorder="1" applyAlignment="1">
      <alignment horizontal="justify"/>
    </xf>
    <xf numFmtId="186" fontId="46" fillId="25" borderId="10" xfId="0" applyNumberFormat="1" applyFont="1" applyFill="1" applyBorder="1" applyAlignment="1">
      <alignment horizontal="right" vertical="center" wrapText="1"/>
    </xf>
    <xf numFmtId="49" fontId="31" fillId="24" borderId="11" xfId="0" applyNumberFormat="1" applyFont="1" applyFill="1" applyBorder="1" applyAlignment="1">
      <alignment vertical="center" wrapText="1"/>
    </xf>
    <xf numFmtId="49" fontId="31" fillId="24" borderId="12" xfId="0" applyNumberFormat="1" applyFont="1" applyFill="1" applyBorder="1" applyAlignment="1">
      <alignment horizontal="right" vertical="center" wrapText="1"/>
    </xf>
    <xf numFmtId="0" fontId="0" fillId="24" borderId="0" xfId="0" applyFont="1" applyFill="1" applyBorder="1" applyAlignment="1">
      <alignment vertical="center" wrapText="1"/>
    </xf>
    <xf numFmtId="181" fontId="31" fillId="24" borderId="10" xfId="58" applyNumberFormat="1" applyFont="1" applyFill="1" applyBorder="1" applyAlignment="1">
      <alignment horizontal="right" vertical="center" wrapText="1"/>
      <protection/>
    </xf>
    <xf numFmtId="49" fontId="47" fillId="24" borderId="11" xfId="58" applyNumberFormat="1" applyFont="1" applyFill="1" applyBorder="1" applyAlignment="1">
      <alignment horizontal="center" vertical="center" wrapText="1"/>
      <protection/>
    </xf>
    <xf numFmtId="49" fontId="31" fillId="24" borderId="11" xfId="0" applyNumberFormat="1" applyFont="1" applyFill="1" applyBorder="1" applyAlignment="1">
      <alignment horizontal="center" vertical="center" wrapText="1"/>
    </xf>
    <xf numFmtId="49" fontId="46" fillId="24" borderId="11" xfId="0" applyNumberFormat="1" applyFont="1" applyFill="1" applyBorder="1" applyAlignment="1">
      <alignment horizontal="center" vertical="center" wrapText="1"/>
    </xf>
    <xf numFmtId="0" fontId="46" fillId="24" borderId="12" xfId="0" applyFont="1" applyFill="1" applyBorder="1" applyAlignment="1">
      <alignment horizontal="right" vertical="center" wrapText="1"/>
    </xf>
    <xf numFmtId="49" fontId="31" fillId="24" borderId="11" xfId="0" applyNumberFormat="1" applyFont="1" applyFill="1" applyBorder="1" applyAlignment="1">
      <alignment horizontal="right" vertical="center" wrapText="1"/>
    </xf>
    <xf numFmtId="0" fontId="31" fillId="24" borderId="43" xfId="0" applyFont="1" applyFill="1" applyBorder="1" applyAlignment="1">
      <alignment horizontal="left" vertical="center" wrapText="1"/>
    </xf>
    <xf numFmtId="49" fontId="46" fillId="24" borderId="10" xfId="0" applyNumberFormat="1" applyFont="1" applyFill="1" applyBorder="1" applyAlignment="1">
      <alignment horizontal="right" vertical="center" wrapText="1"/>
    </xf>
    <xf numFmtId="0" fontId="46" fillId="24" borderId="44" xfId="0" applyFont="1" applyFill="1" applyBorder="1" applyAlignment="1">
      <alignment horizontal="left" vertical="center" wrapText="1"/>
    </xf>
    <xf numFmtId="49" fontId="31" fillId="25" borderId="14" xfId="0" applyNumberFormat="1" applyFont="1" applyFill="1" applyBorder="1" applyAlignment="1">
      <alignment horizontal="center" vertical="center" wrapText="1"/>
    </xf>
    <xf numFmtId="49" fontId="31" fillId="25" borderId="12" xfId="0" applyNumberFormat="1" applyFont="1" applyFill="1" applyBorder="1" applyAlignment="1">
      <alignment horizontal="center" vertical="center" wrapText="1"/>
    </xf>
    <xf numFmtId="0" fontId="31" fillId="24" borderId="25" xfId="0" applyFont="1" applyFill="1" applyBorder="1" applyAlignment="1">
      <alignment horizontal="left" vertical="center" wrapText="1"/>
    </xf>
    <xf numFmtId="0" fontId="46" fillId="24" borderId="12" xfId="0" applyFont="1" applyFill="1" applyBorder="1" applyAlignment="1">
      <alignment horizontal="left" vertical="center" wrapText="1"/>
    </xf>
    <xf numFmtId="49" fontId="31" fillId="25" borderId="10" xfId="0" applyNumberFormat="1" applyFont="1" applyFill="1" applyBorder="1" applyAlignment="1">
      <alignment horizontal="right" vertical="center" wrapText="1"/>
    </xf>
    <xf numFmtId="0" fontId="31" fillId="24" borderId="12" xfId="0" applyFont="1" applyFill="1" applyBorder="1" applyAlignment="1">
      <alignment horizontal="left" vertical="center" wrapText="1"/>
    </xf>
    <xf numFmtId="49" fontId="31" fillId="25" borderId="10" xfId="0" applyNumberFormat="1" applyFont="1" applyFill="1" applyBorder="1" applyAlignment="1">
      <alignment horizontal="center" vertical="center" wrapText="1"/>
    </xf>
    <xf numFmtId="0" fontId="31" fillId="24" borderId="44" xfId="0" applyFont="1" applyFill="1" applyBorder="1" applyAlignment="1">
      <alignment wrapText="1"/>
    </xf>
    <xf numFmtId="49" fontId="31" fillId="24" borderId="14" xfId="0" applyNumberFormat="1" applyFont="1" applyFill="1" applyBorder="1" applyAlignment="1">
      <alignment vertical="center" wrapText="1"/>
    </xf>
    <xf numFmtId="49" fontId="31" fillId="24" borderId="15" xfId="0" applyNumberFormat="1" applyFont="1" applyFill="1" applyBorder="1" applyAlignment="1">
      <alignment horizontal="right" vertical="center" wrapText="1"/>
    </xf>
    <xf numFmtId="0" fontId="31" fillId="25" borderId="10" xfId="0" applyFont="1" applyFill="1" applyBorder="1" applyAlignment="1">
      <alignment vertical="center" wrapText="1"/>
    </xf>
    <xf numFmtId="186" fontId="31" fillId="24" borderId="10" xfId="66" applyNumberFormat="1" applyFont="1" applyFill="1" applyBorder="1" applyAlignment="1">
      <alignment horizontal="right" vertical="center" wrapText="1"/>
      <protection/>
    </xf>
    <xf numFmtId="0" fontId="49" fillId="24" borderId="10" xfId="0" applyFont="1" applyFill="1" applyBorder="1" applyAlignment="1">
      <alignment horizontal="left" vertical="center" wrapText="1"/>
    </xf>
    <xf numFmtId="181" fontId="31" fillId="24" borderId="10" xfId="66" applyNumberFormat="1" applyFont="1" applyFill="1" applyBorder="1" applyAlignment="1">
      <alignment horizontal="right" vertical="center" wrapText="1"/>
      <protection/>
    </xf>
    <xf numFmtId="2" fontId="49" fillId="24" borderId="10" xfId="66" applyNumberFormat="1" applyFont="1" applyFill="1" applyBorder="1" applyAlignment="1">
      <alignment horizontal="left" vertical="center" wrapText="1"/>
      <protection/>
    </xf>
    <xf numFmtId="186" fontId="31" fillId="24" borderId="11" xfId="66" applyNumberFormat="1" applyFont="1" applyFill="1" applyBorder="1" applyAlignment="1">
      <alignment horizontal="right" vertical="center" wrapText="1"/>
      <protection/>
    </xf>
    <xf numFmtId="49" fontId="23" fillId="24" borderId="11" xfId="66" applyNumberFormat="1" applyFont="1" applyFill="1" applyBorder="1" applyAlignment="1">
      <alignment horizontal="center" vertical="center" wrapText="1"/>
      <protection/>
    </xf>
    <xf numFmtId="186" fontId="46" fillId="24" borderId="10" xfId="0" applyNumberFormat="1" applyFont="1" applyFill="1" applyBorder="1" applyAlignment="1">
      <alignment horizontal="right" vertical="center" wrapText="1"/>
    </xf>
    <xf numFmtId="49" fontId="47" fillId="25" borderId="11" xfId="0" applyNumberFormat="1" applyFont="1" applyFill="1" applyBorder="1" applyAlignment="1">
      <alignment horizontal="center" vertical="center" wrapText="1"/>
    </xf>
    <xf numFmtId="0" fontId="31" fillId="24" borderId="11" xfId="0" applyFont="1" applyFill="1" applyBorder="1" applyAlignment="1">
      <alignment horizontal="left" vertical="center" wrapText="1"/>
    </xf>
    <xf numFmtId="0" fontId="31" fillId="24" borderId="15" xfId="0" applyFont="1" applyFill="1" applyBorder="1" applyAlignment="1">
      <alignment horizontal="right" vertical="center" wrapText="1"/>
    </xf>
    <xf numFmtId="0" fontId="31" fillId="24" borderId="12" xfId="0" applyFont="1" applyFill="1" applyBorder="1" applyAlignment="1">
      <alignment horizontal="right" vertical="center" wrapText="1"/>
    </xf>
    <xf numFmtId="0" fontId="31" fillId="24" borderId="44" xfId="0" applyFont="1" applyFill="1" applyBorder="1" applyAlignment="1">
      <alignment vertical="center" wrapText="1"/>
    </xf>
    <xf numFmtId="49" fontId="31" fillId="24" borderId="14" xfId="0" applyNumberFormat="1" applyFont="1" applyFill="1" applyBorder="1" applyAlignment="1">
      <alignment horizontal="left" vertical="center" wrapText="1"/>
    </xf>
    <xf numFmtId="186" fontId="31" fillId="24" borderId="10" xfId="0" applyNumberFormat="1" applyFont="1" applyFill="1" applyBorder="1" applyAlignment="1">
      <alignment horizontal="right" vertical="center" wrapText="1"/>
    </xf>
    <xf numFmtId="187" fontId="31" fillId="24" borderId="10" xfId="0" applyNumberFormat="1" applyFont="1" applyFill="1" applyBorder="1" applyAlignment="1">
      <alignment horizontal="right" vertical="center" wrapText="1"/>
    </xf>
    <xf numFmtId="0" fontId="0" fillId="24" borderId="0" xfId="0" applyFont="1" applyFill="1" applyBorder="1" applyAlignment="1">
      <alignment wrapText="1"/>
    </xf>
    <xf numFmtId="0" fontId="46" fillId="25" borderId="10" xfId="0" applyFont="1" applyFill="1" applyBorder="1" applyAlignment="1">
      <alignment vertical="center" wrapText="1"/>
    </xf>
    <xf numFmtId="0" fontId="17" fillId="24" borderId="0" xfId="0" applyFont="1" applyFill="1" applyBorder="1" applyAlignment="1">
      <alignment/>
    </xf>
    <xf numFmtId="0" fontId="36" fillId="24" borderId="0" xfId="0" applyFont="1" applyFill="1" applyAlignment="1">
      <alignment horizontal="left"/>
    </xf>
    <xf numFmtId="0" fontId="36" fillId="24" borderId="0" xfId="0" applyFont="1" applyFill="1" applyAlignment="1">
      <alignment/>
    </xf>
    <xf numFmtId="49" fontId="46" fillId="25" borderId="10" xfId="0" applyNumberFormat="1" applyFont="1" applyFill="1" applyBorder="1" applyAlignment="1">
      <alignment horizontal="right" vertical="center" wrapText="1"/>
    </xf>
    <xf numFmtId="186" fontId="31" fillId="24" borderId="10" xfId="66" applyNumberFormat="1" applyFont="1" applyFill="1" applyBorder="1" applyAlignment="1">
      <alignment vertical="center" wrapText="1"/>
      <protection/>
    </xf>
    <xf numFmtId="186" fontId="46" fillId="24" borderId="10" xfId="66" applyNumberFormat="1" applyFont="1" applyFill="1" applyBorder="1" applyAlignment="1">
      <alignment vertical="center" wrapText="1"/>
      <protection/>
    </xf>
    <xf numFmtId="0" fontId="46" fillId="0" borderId="0" xfId="0" applyFont="1" applyAlignment="1">
      <alignment wrapText="1"/>
    </xf>
    <xf numFmtId="0" fontId="21" fillId="24" borderId="10" xfId="0" applyFont="1" applyFill="1" applyBorder="1" applyAlignment="1">
      <alignment/>
    </xf>
    <xf numFmtId="49" fontId="21" fillId="26" borderId="12" xfId="0" applyNumberFormat="1" applyFont="1" applyFill="1" applyBorder="1" applyAlignment="1">
      <alignment horizontal="center" vertical="center" wrapText="1"/>
    </xf>
    <xf numFmtId="49" fontId="21" fillId="26" borderId="12" xfId="0" applyNumberFormat="1" applyFont="1" applyFill="1" applyBorder="1" applyAlignment="1">
      <alignment horizontal="right" vertical="center" wrapText="1"/>
    </xf>
    <xf numFmtId="49" fontId="21" fillId="26" borderId="11" xfId="0" applyNumberFormat="1" applyFont="1" applyFill="1" applyBorder="1" applyAlignment="1">
      <alignment vertical="center" wrapText="1"/>
    </xf>
    <xf numFmtId="0" fontId="20" fillId="26" borderId="10" xfId="0" applyFont="1" applyFill="1" applyBorder="1" applyAlignment="1">
      <alignment horizontal="left" vertical="center" wrapText="1"/>
    </xf>
    <xf numFmtId="0" fontId="24" fillId="26" borderId="10" xfId="0" applyFont="1" applyFill="1" applyBorder="1" applyAlignment="1">
      <alignment horizontal="left" vertical="center" wrapText="1"/>
    </xf>
    <xf numFmtId="0" fontId="58" fillId="0" borderId="10" xfId="0" applyFont="1" applyBorder="1" applyAlignment="1">
      <alignment wrapText="1"/>
    </xf>
    <xf numFmtId="0" fontId="20" fillId="0" borderId="0" xfId="0" applyFont="1" applyAlignment="1">
      <alignment horizontal="left" vertical="center"/>
    </xf>
    <xf numFmtId="49" fontId="22" fillId="26" borderId="10" xfId="0" applyNumberFormat="1" applyFont="1" applyFill="1" applyBorder="1" applyAlignment="1">
      <alignment horizontal="center" vertical="center" wrapText="1"/>
    </xf>
    <xf numFmtId="49" fontId="24" fillId="26" borderId="10" xfId="58" applyNumberFormat="1" applyFont="1" applyFill="1" applyBorder="1" applyAlignment="1">
      <alignment horizontal="center" vertical="center" wrapText="1"/>
      <protection/>
    </xf>
    <xf numFmtId="49" fontId="24" fillId="27" borderId="10" xfId="0" applyNumberFormat="1" applyFont="1" applyFill="1" applyBorder="1" applyAlignment="1">
      <alignment horizontal="center" vertical="center" wrapText="1"/>
    </xf>
    <xf numFmtId="187" fontId="21" fillId="24" borderId="11" xfId="0" applyNumberFormat="1" applyFont="1" applyFill="1" applyBorder="1" applyAlignment="1">
      <alignment horizontal="right" vertical="center" wrapText="1"/>
    </xf>
    <xf numFmtId="187" fontId="24" fillId="24" borderId="11" xfId="66" applyNumberFormat="1" applyFont="1" applyFill="1" applyBorder="1" applyAlignment="1">
      <alignment horizontal="right" vertical="center" wrapText="1"/>
      <protection/>
    </xf>
    <xf numFmtId="187" fontId="22" fillId="24" borderId="11" xfId="66" applyNumberFormat="1" applyFont="1" applyFill="1" applyBorder="1" applyAlignment="1">
      <alignment horizontal="right" vertical="center" wrapText="1"/>
      <protection/>
    </xf>
    <xf numFmtId="187" fontId="21" fillId="25" borderId="0" xfId="0" applyNumberFormat="1" applyFont="1" applyFill="1" applyBorder="1" applyAlignment="1">
      <alignment horizontal="right" vertical="center" wrapText="1"/>
    </xf>
    <xf numFmtId="187" fontId="20" fillId="24" borderId="11" xfId="0" applyNumberFormat="1" applyFont="1" applyFill="1" applyBorder="1" applyAlignment="1">
      <alignment horizontal="right" vertical="center" wrapText="1"/>
    </xf>
    <xf numFmtId="187" fontId="21" fillId="0" borderId="10" xfId="0" applyNumberFormat="1" applyFont="1" applyBorder="1" applyAlignment="1">
      <alignment horizontal="right"/>
    </xf>
    <xf numFmtId="187" fontId="20" fillId="0" borderId="10" xfId="0" applyNumberFormat="1" applyFont="1" applyBorder="1" applyAlignment="1">
      <alignment horizontal="right"/>
    </xf>
    <xf numFmtId="187" fontId="20" fillId="24" borderId="17" xfId="0" applyNumberFormat="1" applyFont="1" applyFill="1" applyBorder="1" applyAlignment="1">
      <alignment horizontal="right" vertical="center" wrapText="1"/>
    </xf>
    <xf numFmtId="187" fontId="20" fillId="24" borderId="16" xfId="0" applyNumberFormat="1" applyFont="1" applyFill="1" applyBorder="1" applyAlignment="1">
      <alignment horizontal="right" vertical="center" wrapText="1"/>
    </xf>
    <xf numFmtId="187" fontId="20" fillId="24" borderId="10" xfId="58" applyNumberFormat="1" applyFont="1" applyFill="1" applyBorder="1" applyAlignment="1">
      <alignment horizontal="right" vertical="center" wrapText="1"/>
      <protection/>
    </xf>
    <xf numFmtId="187" fontId="22" fillId="26" borderId="10" xfId="58" applyNumberFormat="1" applyFont="1" applyFill="1" applyBorder="1" applyAlignment="1">
      <alignment vertical="center" wrapText="1"/>
      <protection/>
    </xf>
    <xf numFmtId="187" fontId="21" fillId="25" borderId="29" xfId="0" applyNumberFormat="1" applyFont="1" applyFill="1" applyBorder="1" applyAlignment="1">
      <alignment horizontal="right" vertical="center" wrapText="1"/>
    </xf>
    <xf numFmtId="187" fontId="24" fillId="25" borderId="11" xfId="0" applyNumberFormat="1" applyFont="1" applyFill="1" applyBorder="1" applyAlignment="1">
      <alignment horizontal="right" vertical="center" wrapText="1"/>
    </xf>
    <xf numFmtId="187" fontId="24" fillId="25" borderId="10" xfId="0" applyNumberFormat="1" applyFont="1" applyFill="1" applyBorder="1" applyAlignment="1">
      <alignment horizontal="right" vertical="center" wrapText="1"/>
    </xf>
    <xf numFmtId="187" fontId="22" fillId="24" borderId="10" xfId="0" applyNumberFormat="1" applyFont="1" applyFill="1" applyBorder="1" applyAlignment="1">
      <alignment horizontal="right" vertical="center" wrapText="1"/>
    </xf>
    <xf numFmtId="187" fontId="20" fillId="25" borderId="29" xfId="0" applyNumberFormat="1" applyFont="1" applyFill="1" applyBorder="1" applyAlignment="1">
      <alignment horizontal="right" vertical="center" wrapText="1"/>
    </xf>
    <xf numFmtId="187" fontId="21" fillId="24" borderId="10" xfId="0" applyNumberFormat="1" applyFont="1" applyFill="1" applyBorder="1" applyAlignment="1">
      <alignment horizontal="right" vertical="center" wrapText="1"/>
    </xf>
    <xf numFmtId="187" fontId="21" fillId="25" borderId="10" xfId="57" applyNumberFormat="1" applyFont="1" applyFill="1" applyBorder="1" applyAlignment="1">
      <alignment horizontal="right" vertical="center" wrapText="1"/>
      <protection/>
    </xf>
    <xf numFmtId="187" fontId="24" fillId="24" borderId="11" xfId="58" applyNumberFormat="1" applyFont="1" applyFill="1" applyBorder="1" applyAlignment="1">
      <alignment horizontal="right" vertical="center" wrapText="1"/>
      <protection/>
    </xf>
    <xf numFmtId="187" fontId="22" fillId="24" borderId="11" xfId="58" applyNumberFormat="1" applyFont="1" applyFill="1" applyBorder="1" applyAlignment="1">
      <alignment horizontal="right" vertical="center" wrapText="1"/>
      <protection/>
    </xf>
    <xf numFmtId="187" fontId="20" fillId="24" borderId="11" xfId="58" applyNumberFormat="1" applyFont="1" applyFill="1" applyBorder="1" applyAlignment="1">
      <alignment horizontal="right" vertical="center" wrapText="1"/>
      <protection/>
    </xf>
    <xf numFmtId="187" fontId="22" fillId="24" borderId="10" xfId="66" applyNumberFormat="1" applyFont="1" applyFill="1" applyBorder="1" applyAlignment="1">
      <alignment horizontal="right" vertical="center" wrapText="1"/>
      <protection/>
    </xf>
    <xf numFmtId="49" fontId="22" fillId="26" borderId="12" xfId="0" applyNumberFormat="1" applyFont="1" applyFill="1" applyBorder="1" applyAlignment="1">
      <alignment horizontal="center" vertical="center" wrapText="1"/>
    </xf>
    <xf numFmtId="49" fontId="20" fillId="27" borderId="15" xfId="0" applyNumberFormat="1" applyFont="1" applyFill="1" applyBorder="1" applyAlignment="1">
      <alignment horizontal="right" vertical="center" wrapText="1"/>
    </xf>
    <xf numFmtId="49" fontId="20" fillId="27" borderId="14" xfId="0" applyNumberFormat="1" applyFont="1" applyFill="1" applyBorder="1" applyAlignment="1">
      <alignment horizontal="left" vertical="center" wrapText="1"/>
    </xf>
    <xf numFmtId="49" fontId="22" fillId="26" borderId="11" xfId="0" applyNumberFormat="1" applyFont="1" applyFill="1" applyBorder="1" applyAlignment="1">
      <alignment horizontal="center" vertical="center" wrapText="1"/>
    </xf>
    <xf numFmtId="49" fontId="58" fillId="26" borderId="10" xfId="0" applyNumberFormat="1" applyFont="1" applyFill="1" applyBorder="1" applyAlignment="1">
      <alignment wrapText="1"/>
    </xf>
    <xf numFmtId="0" fontId="20" fillId="0" borderId="10" xfId="0" applyFont="1" applyBorder="1" applyAlignment="1">
      <alignment horizontal="justify"/>
    </xf>
    <xf numFmtId="0" fontId="20" fillId="26" borderId="10" xfId="0" applyFont="1" applyFill="1" applyBorder="1" applyAlignment="1">
      <alignment horizontal="justify"/>
    </xf>
    <xf numFmtId="0" fontId="20" fillId="24" borderId="26" xfId="0" applyFont="1" applyFill="1" applyBorder="1" applyAlignment="1">
      <alignment horizontal="left" vertical="center" wrapText="1"/>
    </xf>
    <xf numFmtId="0" fontId="20" fillId="26" borderId="10" xfId="0" applyFont="1" applyFill="1" applyBorder="1" applyAlignment="1">
      <alignment wrapText="1"/>
    </xf>
    <xf numFmtId="49" fontId="22" fillId="26" borderId="15" xfId="0" applyNumberFormat="1" applyFont="1" applyFill="1" applyBorder="1" applyAlignment="1">
      <alignment horizontal="right" vertical="center" wrapText="1"/>
    </xf>
    <xf numFmtId="49" fontId="22" fillId="26" borderId="14" xfId="0" applyNumberFormat="1" applyFont="1" applyFill="1" applyBorder="1" applyAlignment="1">
      <alignment horizontal="left" vertical="center" wrapText="1"/>
    </xf>
    <xf numFmtId="0" fontId="21" fillId="26" borderId="0" xfId="0" applyFont="1" applyFill="1" applyBorder="1" applyAlignment="1">
      <alignment horizontal="left" vertical="center" wrapText="1"/>
    </xf>
    <xf numFmtId="0" fontId="20" fillId="26" borderId="0" xfId="0" applyFont="1" applyFill="1" applyAlignment="1">
      <alignment horizontal="justify" vertical="center"/>
    </xf>
    <xf numFmtId="2" fontId="22" fillId="26" borderId="12" xfId="66" applyNumberFormat="1" applyFont="1" applyFill="1" applyBorder="1" applyAlignment="1">
      <alignment horizontal="left" vertical="center" wrapText="1"/>
      <protection/>
    </xf>
    <xf numFmtId="49" fontId="20" fillId="26" borderId="14" xfId="0" applyNumberFormat="1" applyFont="1" applyFill="1" applyBorder="1" applyAlignment="1">
      <alignment vertical="center" wrapText="1"/>
    </xf>
    <xf numFmtId="49" fontId="22" fillId="26" borderId="14" xfId="0" applyNumberFormat="1" applyFont="1" applyFill="1" applyBorder="1" applyAlignment="1">
      <alignment vertical="center" wrapText="1"/>
    </xf>
    <xf numFmtId="0" fontId="22" fillId="26" borderId="10" xfId="0" applyFont="1" applyFill="1" applyBorder="1" applyAlignment="1">
      <alignment horizontal="justify" vertical="top"/>
    </xf>
    <xf numFmtId="0" fontId="22" fillId="26" borderId="10" xfId="0" applyFont="1" applyFill="1" applyBorder="1" applyAlignment="1">
      <alignment/>
    </xf>
    <xf numFmtId="0" fontId="22" fillId="26" borderId="10" xfId="0" applyFont="1" applyFill="1" applyBorder="1" applyAlignment="1">
      <alignment horizontal="justify"/>
    </xf>
    <xf numFmtId="49" fontId="22" fillId="26" borderId="11" xfId="0" applyNumberFormat="1" applyFont="1" applyFill="1" applyBorder="1" applyAlignment="1">
      <alignment vertical="center" wrapText="1"/>
    </xf>
    <xf numFmtId="187" fontId="21" fillId="24" borderId="11" xfId="66" applyNumberFormat="1" applyFont="1" applyFill="1" applyBorder="1" applyAlignment="1">
      <alignment horizontal="right" vertical="center" wrapText="1"/>
      <protection/>
    </xf>
    <xf numFmtId="0" fontId="59" fillId="0" borderId="10" xfId="0" applyFont="1" applyBorder="1" applyAlignment="1">
      <alignment vertical="top" wrapText="1"/>
    </xf>
    <xf numFmtId="49" fontId="20" fillId="26" borderId="15" xfId="0" applyNumberFormat="1" applyFont="1" applyFill="1" applyBorder="1" applyAlignment="1">
      <alignment horizontal="right" vertical="center" wrapText="1"/>
    </xf>
    <xf numFmtId="49" fontId="24" fillId="26" borderId="10" xfId="66" applyNumberFormat="1" applyFont="1" applyFill="1" applyBorder="1" applyAlignment="1">
      <alignment horizontal="center" vertical="center" wrapText="1"/>
      <protection/>
    </xf>
    <xf numFmtId="49" fontId="24" fillId="26" borderId="12" xfId="66" applyNumberFormat="1" applyFont="1" applyFill="1" applyBorder="1" applyAlignment="1">
      <alignment horizontal="center" vertical="center" wrapText="1"/>
      <protection/>
    </xf>
    <xf numFmtId="49" fontId="21" fillId="26" borderId="15" xfId="0" applyNumberFormat="1" applyFont="1" applyFill="1" applyBorder="1" applyAlignment="1">
      <alignment horizontal="right" vertical="center" wrapText="1"/>
    </xf>
    <xf numFmtId="49" fontId="21" fillId="26" borderId="14" xfId="0" applyNumberFormat="1" applyFont="1" applyFill="1" applyBorder="1" applyAlignment="1">
      <alignment vertical="center" wrapText="1"/>
    </xf>
    <xf numFmtId="0" fontId="20" fillId="0" borderId="11" xfId="0" applyFont="1" applyBorder="1" applyAlignment="1">
      <alignment horizontal="justify"/>
    </xf>
    <xf numFmtId="0" fontId="22" fillId="26" borderId="10" xfId="0" applyFont="1" applyFill="1" applyBorder="1" applyAlignment="1">
      <alignment vertical="top" wrapText="1"/>
    </xf>
    <xf numFmtId="0" fontId="20" fillId="26" borderId="11" xfId="0" applyFont="1" applyFill="1" applyBorder="1" applyAlignment="1">
      <alignment horizontal="justify"/>
    </xf>
    <xf numFmtId="49" fontId="24" fillId="26" borderId="11" xfId="66" applyNumberFormat="1" applyFont="1" applyFill="1" applyBorder="1" applyAlignment="1">
      <alignment horizontal="center" vertical="center" wrapText="1"/>
      <protection/>
    </xf>
    <xf numFmtId="186" fontId="21" fillId="24" borderId="11" xfId="66" applyNumberFormat="1" applyFont="1" applyFill="1" applyBorder="1" applyAlignment="1">
      <alignment horizontal="right" vertical="center" wrapText="1"/>
      <protection/>
    </xf>
    <xf numFmtId="0" fontId="20" fillId="0" borderId="0" xfId="0" applyFont="1" applyAlignment="1">
      <alignment horizontal="left" vertical="center" wrapText="1"/>
    </xf>
    <xf numFmtId="0" fontId="30" fillId="24" borderId="10" xfId="0" applyFont="1" applyFill="1" applyBorder="1" applyAlignment="1">
      <alignment/>
    </xf>
    <xf numFmtId="2" fontId="20" fillId="24" borderId="11" xfId="66" applyNumberFormat="1" applyFont="1" applyFill="1" applyBorder="1" applyAlignment="1">
      <alignment horizontal="right" vertical="center" wrapText="1"/>
      <protection/>
    </xf>
    <xf numFmtId="0" fontId="60" fillId="0" borderId="46" xfId="0" applyFont="1" applyBorder="1" applyAlignment="1">
      <alignment wrapText="1"/>
    </xf>
    <xf numFmtId="49" fontId="20" fillId="26" borderId="12" xfId="0" applyNumberFormat="1" applyFont="1" applyFill="1" applyBorder="1" applyAlignment="1">
      <alignment horizontal="center" vertical="center" wrapText="1"/>
    </xf>
    <xf numFmtId="49" fontId="20" fillId="26" borderId="11" xfId="0" applyNumberFormat="1" applyFont="1" applyFill="1" applyBorder="1" applyAlignment="1">
      <alignment horizontal="center" vertical="center" wrapText="1"/>
    </xf>
    <xf numFmtId="49" fontId="20" fillId="24" borderId="33" xfId="56" applyNumberFormat="1" applyFont="1" applyFill="1" applyBorder="1" applyAlignment="1">
      <alignment horizontal="center" vertical="center" wrapText="1"/>
      <protection/>
    </xf>
    <xf numFmtId="49" fontId="20" fillId="24" borderId="32" xfId="56" applyNumberFormat="1" applyFont="1" applyFill="1" applyBorder="1" applyAlignment="1">
      <alignment horizontal="center" vertical="center" wrapText="1"/>
      <protection/>
    </xf>
    <xf numFmtId="49" fontId="20" fillId="24" borderId="10" xfId="56" applyNumberFormat="1" applyFont="1" applyFill="1" applyBorder="1" applyAlignment="1">
      <alignment horizontal="center" vertical="center" wrapText="1"/>
      <protection/>
    </xf>
    <xf numFmtId="0" fontId="22" fillId="26" borderId="10" xfId="0" applyFont="1" applyFill="1" applyBorder="1" applyAlignment="1">
      <alignment vertical="center" wrapText="1"/>
    </xf>
    <xf numFmtId="49" fontId="21" fillId="24" borderId="10" xfId="56" applyNumberFormat="1" applyFont="1" applyFill="1" applyBorder="1" applyAlignment="1">
      <alignment horizontal="center" vertical="center" wrapText="1"/>
      <protection/>
    </xf>
    <xf numFmtId="49" fontId="20" fillId="24" borderId="47" xfId="0" applyNumberFormat="1" applyFont="1" applyFill="1" applyBorder="1" applyAlignment="1">
      <alignment horizontal="center" vertical="center" wrapText="1"/>
    </xf>
    <xf numFmtId="2" fontId="20" fillId="25" borderId="10" xfId="0" applyNumberFormat="1" applyFont="1" applyFill="1" applyBorder="1" applyAlignment="1">
      <alignment horizontal="right" vertical="center" wrapText="1"/>
    </xf>
    <xf numFmtId="4" fontId="21" fillId="25" borderId="10" xfId="0" applyNumberFormat="1" applyFont="1" applyFill="1" applyBorder="1" applyAlignment="1">
      <alignment horizontal="right" vertical="center" wrapText="1"/>
    </xf>
    <xf numFmtId="0" fontId="21" fillId="24" borderId="11" xfId="0" applyFont="1" applyFill="1" applyBorder="1" applyAlignment="1">
      <alignment/>
    </xf>
    <xf numFmtId="181" fontId="20" fillId="25" borderId="10" xfId="57" applyNumberFormat="1" applyFont="1" applyFill="1" applyBorder="1" applyAlignment="1">
      <alignment horizontal="right" vertical="center" wrapText="1"/>
      <protection/>
    </xf>
    <xf numFmtId="49" fontId="21" fillId="24" borderId="10" xfId="57" applyNumberFormat="1" applyFont="1" applyFill="1" applyBorder="1" applyAlignment="1">
      <alignment horizontal="center" vertical="center" wrapText="1"/>
      <protection/>
    </xf>
    <xf numFmtId="186" fontId="20" fillId="25" borderId="29" xfId="0" applyNumberFormat="1" applyFont="1" applyFill="1" applyBorder="1" applyAlignment="1">
      <alignment horizontal="right" vertical="center" wrapText="1"/>
    </xf>
    <xf numFmtId="49" fontId="24" fillId="26" borderId="14" xfId="0" applyNumberFormat="1" applyFont="1" applyFill="1" applyBorder="1" applyAlignment="1">
      <alignment horizontal="left" vertical="center" wrapText="1"/>
    </xf>
    <xf numFmtId="49" fontId="24" fillId="26" borderId="15" xfId="0" applyNumberFormat="1" applyFont="1" applyFill="1" applyBorder="1" applyAlignment="1">
      <alignment horizontal="center" vertical="center" wrapText="1"/>
    </xf>
    <xf numFmtId="49" fontId="24" fillId="26" borderId="15" xfId="0" applyNumberFormat="1" applyFont="1" applyFill="1" applyBorder="1" applyAlignment="1">
      <alignment horizontal="right" vertical="center" wrapText="1"/>
    </xf>
    <xf numFmtId="49" fontId="24" fillId="26" borderId="11" xfId="0" applyNumberFormat="1" applyFont="1" applyFill="1" applyBorder="1" applyAlignment="1">
      <alignment vertical="center" wrapText="1"/>
    </xf>
    <xf numFmtId="49" fontId="24" fillId="26" borderId="14" xfId="0" applyNumberFormat="1" applyFont="1" applyFill="1" applyBorder="1" applyAlignment="1">
      <alignment vertical="center" wrapText="1"/>
    </xf>
    <xf numFmtId="4" fontId="20" fillId="24" borderId="11" xfId="66" applyNumberFormat="1" applyFont="1" applyFill="1" applyBorder="1" applyAlignment="1">
      <alignment horizontal="right" vertical="center" wrapText="1"/>
      <protection/>
    </xf>
    <xf numFmtId="0" fontId="61" fillId="0" borderId="10" xfId="0" applyFont="1" applyBorder="1" applyAlignment="1">
      <alignment wrapText="1"/>
    </xf>
    <xf numFmtId="4" fontId="31" fillId="24" borderId="11" xfId="66" applyNumberFormat="1" applyFont="1" applyFill="1" applyBorder="1" applyAlignment="1">
      <alignment horizontal="right" vertical="center" wrapText="1"/>
      <protection/>
    </xf>
    <xf numFmtId="0" fontId="31" fillId="24" borderId="29" xfId="43" applyFont="1" applyFill="1" applyBorder="1" applyAlignment="1" applyProtection="1">
      <alignment horizontal="left" wrapText="1"/>
      <protection/>
    </xf>
    <xf numFmtId="49" fontId="46" fillId="25" borderId="27" xfId="0" applyNumberFormat="1" applyFont="1" applyFill="1" applyBorder="1" applyAlignment="1">
      <alignment horizontal="right" vertical="center" wrapText="1"/>
    </xf>
    <xf numFmtId="49" fontId="46" fillId="25" borderId="26" xfId="0" applyNumberFormat="1" applyFont="1" applyFill="1" applyBorder="1" applyAlignment="1">
      <alignment horizontal="left" vertical="center" wrapText="1"/>
    </xf>
    <xf numFmtId="49" fontId="46" fillId="25" borderId="29" xfId="0" applyNumberFormat="1" applyFont="1" applyFill="1" applyBorder="1" applyAlignment="1">
      <alignment horizontal="center" vertical="center" wrapText="1"/>
    </xf>
    <xf numFmtId="49" fontId="31" fillId="25" borderId="16" xfId="0" applyNumberFormat="1" applyFont="1" applyFill="1" applyBorder="1" applyAlignment="1">
      <alignment horizontal="center" vertical="center" wrapText="1"/>
    </xf>
    <xf numFmtId="49" fontId="31" fillId="25" borderId="16" xfId="0" applyNumberFormat="1" applyFont="1" applyFill="1" applyBorder="1" applyAlignment="1">
      <alignment horizontal="right" vertical="center" wrapText="1"/>
    </xf>
    <xf numFmtId="0" fontId="31" fillId="26" borderId="10" xfId="0" applyFont="1" applyFill="1" applyBorder="1" applyAlignment="1">
      <alignment vertical="center" wrapText="1"/>
    </xf>
    <xf numFmtId="2" fontId="31" fillId="25" borderId="10" xfId="0" applyNumberFormat="1" applyFont="1" applyFill="1" applyBorder="1" applyAlignment="1">
      <alignment horizontal="right" vertical="center" wrapText="1"/>
    </xf>
    <xf numFmtId="2" fontId="31" fillId="25" borderId="11" xfId="0" applyNumberFormat="1" applyFont="1" applyFill="1" applyBorder="1" applyAlignment="1">
      <alignment horizontal="right" vertical="center" wrapText="1"/>
    </xf>
    <xf numFmtId="0" fontId="62" fillId="0" borderId="10" xfId="0" applyFont="1" applyBorder="1" applyAlignment="1">
      <alignment wrapText="1"/>
    </xf>
    <xf numFmtId="187" fontId="46" fillId="24" borderId="10" xfId="0" applyNumberFormat="1" applyFont="1" applyFill="1" applyBorder="1" applyAlignment="1">
      <alignment/>
    </xf>
    <xf numFmtId="187" fontId="31" fillId="24" borderId="10" xfId="0" applyNumberFormat="1" applyFont="1" applyFill="1" applyBorder="1" applyAlignment="1">
      <alignment/>
    </xf>
    <xf numFmtId="0" fontId="31" fillId="24" borderId="10" xfId="0" applyFont="1" applyFill="1" applyBorder="1" applyAlignment="1">
      <alignment horizontal="center"/>
    </xf>
    <xf numFmtId="2" fontId="46" fillId="24" borderId="10" xfId="0" applyNumberFormat="1" applyFont="1" applyFill="1" applyBorder="1" applyAlignment="1">
      <alignment/>
    </xf>
    <xf numFmtId="2" fontId="31" fillId="24" borderId="10" xfId="0" applyNumberFormat="1" applyFont="1" applyFill="1" applyBorder="1" applyAlignment="1">
      <alignment/>
    </xf>
    <xf numFmtId="0" fontId="46" fillId="24" borderId="10" xfId="0" applyFont="1" applyFill="1" applyBorder="1" applyAlignment="1">
      <alignment horizontal="center"/>
    </xf>
    <xf numFmtId="0" fontId="9" fillId="24" borderId="10" xfId="0" applyFont="1" applyFill="1" applyBorder="1" applyAlignment="1">
      <alignment horizontal="center"/>
    </xf>
    <xf numFmtId="0" fontId="23" fillId="26" borderId="10" xfId="0" applyFont="1" applyFill="1" applyBorder="1" applyAlignment="1">
      <alignment vertical="center" wrapText="1"/>
    </xf>
    <xf numFmtId="0" fontId="0" fillId="24" borderId="10" xfId="0" applyFill="1" applyBorder="1" applyAlignment="1">
      <alignment horizontal="center"/>
    </xf>
    <xf numFmtId="0" fontId="31" fillId="26" borderId="10" xfId="0" applyFont="1" applyFill="1" applyBorder="1" applyAlignment="1">
      <alignment horizontal="left" vertical="center" wrapText="1"/>
    </xf>
    <xf numFmtId="0" fontId="36" fillId="0" borderId="0" xfId="0" applyFont="1" applyAlignment="1">
      <alignment wrapText="1"/>
    </xf>
    <xf numFmtId="0" fontId="36" fillId="0" borderId="10" xfId="0" applyFont="1" applyBorder="1" applyAlignment="1">
      <alignment wrapText="1"/>
    </xf>
    <xf numFmtId="49" fontId="20" fillId="26" borderId="12" xfId="0" applyNumberFormat="1" applyFont="1" applyFill="1" applyBorder="1" applyAlignment="1">
      <alignment horizontal="center" vertical="center" wrapText="1"/>
    </xf>
    <xf numFmtId="49" fontId="20" fillId="26" borderId="11" xfId="0" applyNumberFormat="1" applyFont="1" applyFill="1" applyBorder="1" applyAlignment="1">
      <alignment horizontal="center" vertical="center" wrapText="1"/>
    </xf>
    <xf numFmtId="49" fontId="20" fillId="26" borderId="12" xfId="0" applyNumberFormat="1" applyFont="1" applyFill="1" applyBorder="1" applyAlignment="1">
      <alignment horizontal="center" vertical="center" wrapText="1"/>
    </xf>
    <xf numFmtId="187" fontId="21" fillId="25" borderId="11" xfId="0" applyNumberFormat="1" applyFont="1" applyFill="1" applyBorder="1" applyAlignment="1">
      <alignment horizontal="right" vertical="center" wrapText="1"/>
    </xf>
    <xf numFmtId="0" fontId="21" fillId="24" borderId="11" xfId="0" applyFont="1" applyFill="1" applyBorder="1" applyAlignment="1">
      <alignment wrapText="1"/>
    </xf>
    <xf numFmtId="2" fontId="21" fillId="24" borderId="10" xfId="0" applyNumberFormat="1" applyFont="1" applyFill="1" applyBorder="1" applyAlignment="1">
      <alignment horizontal="right" vertical="center" wrapText="1"/>
    </xf>
    <xf numFmtId="2" fontId="20" fillId="24" borderId="11" xfId="0" applyNumberFormat="1" applyFont="1" applyFill="1" applyBorder="1" applyAlignment="1">
      <alignment horizontal="right" vertical="center" wrapText="1"/>
    </xf>
    <xf numFmtId="0" fontId="20" fillId="26" borderId="18" xfId="0" applyFont="1" applyFill="1" applyBorder="1" applyAlignment="1">
      <alignment horizontal="right" vertical="center" wrapText="1"/>
    </xf>
    <xf numFmtId="49" fontId="20" fillId="26" borderId="17" xfId="0" applyNumberFormat="1" applyFont="1" applyFill="1" applyBorder="1" applyAlignment="1">
      <alignment vertical="center" wrapText="1"/>
    </xf>
    <xf numFmtId="0" fontId="58" fillId="26" borderId="10" xfId="0" applyFont="1" applyFill="1" applyBorder="1" applyAlignment="1">
      <alignment wrapText="1"/>
    </xf>
    <xf numFmtId="49" fontId="31" fillId="24" borderId="12" xfId="0" applyNumberFormat="1" applyFont="1" applyFill="1" applyBorder="1" applyAlignment="1">
      <alignment horizontal="center" vertical="center" wrapText="1"/>
    </xf>
    <xf numFmtId="0" fontId="46" fillId="25" borderId="13" xfId="0" applyFont="1" applyFill="1" applyBorder="1" applyAlignment="1">
      <alignment vertical="center" wrapText="1"/>
    </xf>
    <xf numFmtId="0" fontId="46" fillId="25" borderId="13" xfId="0" applyFont="1" applyFill="1" applyBorder="1" applyAlignment="1">
      <alignment horizontal="left" vertical="center" wrapText="1"/>
    </xf>
    <xf numFmtId="0" fontId="47" fillId="25" borderId="10" xfId="0" applyFont="1" applyFill="1" applyBorder="1" applyAlignment="1">
      <alignment vertical="center" wrapText="1"/>
    </xf>
    <xf numFmtId="0" fontId="31" fillId="24" borderId="18" xfId="0" applyFont="1" applyFill="1" applyBorder="1" applyAlignment="1">
      <alignment horizontal="center" vertical="center" wrapText="1"/>
    </xf>
    <xf numFmtId="49" fontId="31" fillId="24" borderId="17" xfId="0" applyNumberFormat="1" applyFont="1" applyFill="1" applyBorder="1" applyAlignment="1">
      <alignment horizontal="center" vertical="center" wrapText="1"/>
    </xf>
    <xf numFmtId="0" fontId="31" fillId="26" borderId="18" xfId="0" applyFont="1" applyFill="1" applyBorder="1" applyAlignment="1">
      <alignment horizontal="center" vertical="center" wrapText="1"/>
    </xf>
    <xf numFmtId="49" fontId="31" fillId="26" borderId="17" xfId="0" applyNumberFormat="1" applyFont="1" applyFill="1" applyBorder="1" applyAlignment="1">
      <alignment horizontal="center" vertical="center" wrapText="1"/>
    </xf>
    <xf numFmtId="0" fontId="31" fillId="24" borderId="12" xfId="0" applyFont="1" applyFill="1" applyBorder="1" applyAlignment="1">
      <alignment horizontal="center" vertical="center" wrapText="1"/>
    </xf>
    <xf numFmtId="0" fontId="31" fillId="24" borderId="11" xfId="0" applyFont="1" applyFill="1" applyBorder="1" applyAlignment="1">
      <alignment horizontal="center" vertical="center" wrapText="1"/>
    </xf>
    <xf numFmtId="0" fontId="25" fillId="25" borderId="13" xfId="0" applyFont="1" applyFill="1" applyBorder="1" applyAlignment="1">
      <alignment horizontal="left" vertical="center" wrapText="1"/>
    </xf>
    <xf numFmtId="0" fontId="21" fillId="26" borderId="15" xfId="0" applyFont="1" applyFill="1" applyBorder="1" applyAlignment="1">
      <alignment horizontal="right" vertical="center" wrapText="1"/>
    </xf>
    <xf numFmtId="49" fontId="21" fillId="26" borderId="14" xfId="0" applyNumberFormat="1" applyFont="1" applyFill="1" applyBorder="1" applyAlignment="1">
      <alignment horizontal="left" vertical="center" wrapText="1"/>
    </xf>
    <xf numFmtId="0" fontId="0" fillId="24" borderId="10" xfId="0" applyFill="1" applyBorder="1" applyAlignment="1">
      <alignment/>
    </xf>
    <xf numFmtId="49" fontId="23" fillId="26" borderId="11" xfId="66" applyNumberFormat="1" applyFont="1" applyFill="1" applyBorder="1" applyAlignment="1">
      <alignment horizontal="center" vertical="center" wrapText="1"/>
      <protection/>
    </xf>
    <xf numFmtId="2" fontId="0" fillId="24" borderId="10" xfId="0" applyNumberFormat="1" applyFill="1" applyBorder="1" applyAlignment="1">
      <alignment/>
    </xf>
    <xf numFmtId="2" fontId="9" fillId="24" borderId="10" xfId="0" applyNumberFormat="1" applyFont="1" applyFill="1" applyBorder="1" applyAlignment="1">
      <alignment/>
    </xf>
    <xf numFmtId="0" fontId="20" fillId="24" borderId="35" xfId="0" applyFont="1" applyFill="1" applyBorder="1" applyAlignment="1">
      <alignment horizontal="left" vertical="center" wrapText="1"/>
    </xf>
    <xf numFmtId="49" fontId="46" fillId="24" borderId="48" xfId="0" applyNumberFormat="1" applyFont="1" applyFill="1" applyBorder="1" applyAlignment="1">
      <alignment horizontal="right" vertical="center" wrapText="1"/>
    </xf>
    <xf numFmtId="2" fontId="24" fillId="26" borderId="12" xfId="66" applyNumberFormat="1" applyFont="1" applyFill="1" applyBorder="1" applyAlignment="1">
      <alignment horizontal="left" vertical="center" wrapText="1"/>
      <protection/>
    </xf>
    <xf numFmtId="0" fontId="22" fillId="26" borderId="15" xfId="0" applyFont="1" applyFill="1" applyBorder="1" applyAlignment="1">
      <alignment horizontal="right" vertical="center" wrapText="1"/>
    </xf>
    <xf numFmtId="49" fontId="22" fillId="26" borderId="10" xfId="0" applyNumberFormat="1" applyFont="1" applyFill="1" applyBorder="1" applyAlignment="1">
      <alignment horizontal="center" vertical="center"/>
    </xf>
    <xf numFmtId="49" fontId="22" fillId="26" borderId="12" xfId="0" applyNumberFormat="1" applyFont="1" applyFill="1" applyBorder="1" applyAlignment="1">
      <alignment horizontal="center" vertical="center"/>
    </xf>
    <xf numFmtId="0" fontId="23" fillId="26" borderId="10" xfId="0" applyFont="1" applyFill="1" applyBorder="1" applyAlignment="1">
      <alignment vertical="top" wrapText="1"/>
    </xf>
    <xf numFmtId="0" fontId="47" fillId="26" borderId="10" xfId="0" applyFont="1" applyFill="1" applyBorder="1" applyAlignment="1">
      <alignment horizontal="justify"/>
    </xf>
    <xf numFmtId="49" fontId="25" fillId="25" borderId="12" xfId="0" applyNumberFormat="1" applyFont="1" applyFill="1" applyBorder="1" applyAlignment="1">
      <alignment horizontal="center" vertical="center" wrapText="1"/>
    </xf>
    <xf numFmtId="49" fontId="25" fillId="25" borderId="11" xfId="0" applyNumberFormat="1" applyFont="1" applyFill="1" applyBorder="1" applyAlignment="1">
      <alignment horizontal="center" vertical="center" wrapText="1"/>
    </xf>
    <xf numFmtId="181" fontId="20" fillId="24" borderId="29" xfId="58" applyNumberFormat="1" applyFont="1" applyFill="1" applyBorder="1" applyAlignment="1">
      <alignment horizontal="right" vertical="center" wrapText="1"/>
      <protection/>
    </xf>
    <xf numFmtId="0" fontId="20" fillId="24" borderId="38" xfId="0" applyFont="1" applyFill="1" applyBorder="1" applyAlignment="1">
      <alignment horizontal="left" vertical="center" wrapText="1"/>
    </xf>
    <xf numFmtId="4" fontId="20" fillId="24" borderId="10" xfId="66" applyNumberFormat="1" applyFont="1" applyFill="1" applyBorder="1" applyAlignment="1">
      <alignment horizontal="right" vertical="center" wrapText="1"/>
      <protection/>
    </xf>
    <xf numFmtId="0" fontId="21" fillId="0" borderId="0" xfId="0" applyFont="1" applyAlignment="1">
      <alignment wrapText="1"/>
    </xf>
    <xf numFmtId="0" fontId="22" fillId="26" borderId="10" xfId="0" applyFont="1" applyFill="1" applyBorder="1" applyAlignment="1">
      <alignment horizontal="justify" vertical="center" wrapText="1"/>
    </xf>
    <xf numFmtId="187" fontId="22" fillId="26" borderId="29" xfId="58" applyNumberFormat="1" applyFont="1" applyFill="1" applyBorder="1" applyAlignment="1">
      <alignment vertical="center" wrapText="1"/>
      <protection/>
    </xf>
    <xf numFmtId="4" fontId="31" fillId="24" borderId="10" xfId="0" applyNumberFormat="1" applyFont="1" applyFill="1" applyBorder="1" applyAlignment="1">
      <alignment horizontal="right" vertical="center" wrapText="1"/>
    </xf>
    <xf numFmtId="0" fontId="31" fillId="24" borderId="38" xfId="0" applyFont="1" applyFill="1" applyBorder="1" applyAlignment="1">
      <alignment horizontal="left" vertical="center" wrapText="1"/>
    </xf>
    <xf numFmtId="0" fontId="20" fillId="24" borderId="10" xfId="0" applyFont="1" applyFill="1" applyBorder="1" applyAlignment="1">
      <alignment/>
    </xf>
    <xf numFmtId="187" fontId="31" fillId="25" borderId="10" xfId="0" applyNumberFormat="1" applyFont="1" applyFill="1" applyBorder="1" applyAlignment="1">
      <alignment horizontal="right" vertical="center" wrapText="1"/>
    </xf>
    <xf numFmtId="187" fontId="31" fillId="25" borderId="11" xfId="0" applyNumberFormat="1" applyFont="1" applyFill="1" applyBorder="1" applyAlignment="1">
      <alignment horizontal="right" vertical="center" wrapText="1"/>
    </xf>
    <xf numFmtId="0" fontId="50" fillId="24" borderId="0" xfId="0" applyFont="1" applyFill="1" applyAlignment="1">
      <alignment horizontal="center" vertical="center" wrapText="1"/>
    </xf>
    <xf numFmtId="0" fontId="24" fillId="26" borderId="16" xfId="0" applyFont="1" applyFill="1" applyBorder="1" applyAlignment="1">
      <alignment vertical="top" wrapText="1"/>
    </xf>
    <xf numFmtId="0" fontId="20" fillId="24" borderId="17" xfId="0" applyFont="1" applyFill="1" applyBorder="1" applyAlignment="1">
      <alignment/>
    </xf>
    <xf numFmtId="0" fontId="63" fillId="0" borderId="10" xfId="0" applyFont="1" applyBorder="1" applyAlignment="1">
      <alignment wrapText="1"/>
    </xf>
    <xf numFmtId="181" fontId="39" fillId="24" borderId="41" xfId="0" applyNumberFormat="1" applyFont="1" applyFill="1" applyBorder="1" applyAlignment="1">
      <alignment horizontal="center" vertical="center"/>
    </xf>
    <xf numFmtId="0" fontId="53" fillId="24" borderId="0" xfId="0" applyFont="1" applyFill="1" applyAlignment="1">
      <alignment horizontal="center" vertical="center" wrapText="1"/>
    </xf>
    <xf numFmtId="0" fontId="20" fillId="24" borderId="20" xfId="0" applyFont="1" applyFill="1" applyBorder="1" applyAlignment="1">
      <alignment horizontal="center" vertical="center" wrapText="1"/>
    </xf>
    <xf numFmtId="0" fontId="21" fillId="27" borderId="10" xfId="0" applyFont="1" applyFill="1" applyBorder="1" applyAlignment="1">
      <alignment horizontal="left" vertical="center" wrapText="1"/>
    </xf>
    <xf numFmtId="49" fontId="53" fillId="26" borderId="10" xfId="0" applyNumberFormat="1" applyFont="1" applyFill="1" applyBorder="1" applyAlignment="1">
      <alignment horizontal="center" vertical="center" wrapText="1"/>
    </xf>
    <xf numFmtId="0" fontId="24" fillId="27" borderId="10" xfId="0" applyFont="1" applyFill="1" applyBorder="1" applyAlignment="1">
      <alignment horizontal="center" vertical="center" wrapText="1"/>
    </xf>
    <xf numFmtId="0" fontId="21" fillId="26" borderId="0" xfId="0" applyFont="1" applyFill="1" applyAlignment="1">
      <alignment/>
    </xf>
    <xf numFmtId="0" fontId="24" fillId="26" borderId="0" xfId="0" applyFont="1" applyFill="1" applyAlignment="1">
      <alignment/>
    </xf>
    <xf numFmtId="0" fontId="21" fillId="26" borderId="10" xfId="0" applyFont="1" applyFill="1" applyBorder="1" applyAlignment="1">
      <alignment vertical="center" wrapText="1"/>
    </xf>
    <xf numFmtId="0" fontId="21" fillId="26" borderId="10" xfId="0" applyFont="1" applyFill="1" applyBorder="1" applyAlignment="1">
      <alignment horizontal="justify"/>
    </xf>
    <xf numFmtId="49" fontId="24" fillId="26" borderId="10" xfId="0" applyNumberFormat="1" applyFont="1" applyFill="1" applyBorder="1" applyAlignment="1">
      <alignment horizontal="center" vertical="center" wrapText="1"/>
    </xf>
    <xf numFmtId="49" fontId="24" fillId="26" borderId="12" xfId="0" applyNumberFormat="1" applyFont="1" applyFill="1" applyBorder="1" applyAlignment="1">
      <alignment horizontal="center" vertical="center" wrapText="1"/>
    </xf>
    <xf numFmtId="49" fontId="24" fillId="26" borderId="11" xfId="0" applyNumberFormat="1" applyFont="1" applyFill="1" applyBorder="1" applyAlignment="1">
      <alignment horizontal="center" vertical="center" wrapText="1"/>
    </xf>
    <xf numFmtId="0" fontId="21" fillId="24" borderId="26" xfId="0" applyFont="1" applyFill="1" applyBorder="1" applyAlignment="1">
      <alignment horizontal="left" vertical="center" wrapText="1"/>
    </xf>
    <xf numFmtId="0" fontId="21" fillId="24" borderId="12" xfId="0" applyFont="1" applyFill="1" applyBorder="1" applyAlignment="1">
      <alignment horizontal="left" vertical="center" wrapText="1"/>
    </xf>
    <xf numFmtId="0" fontId="21" fillId="24" borderId="10" xfId="43" applyFont="1" applyFill="1" applyBorder="1" applyAlignment="1" applyProtection="1">
      <alignment horizontal="left" wrapText="1"/>
      <protection/>
    </xf>
    <xf numFmtId="49" fontId="21" fillId="24" borderId="0" xfId="66" applyNumberFormat="1" applyFont="1" applyFill="1" applyBorder="1" applyAlignment="1">
      <alignment horizontal="center" vertical="center" wrapText="1"/>
      <protection/>
    </xf>
    <xf numFmtId="49" fontId="21" fillId="24" borderId="21" xfId="56" applyNumberFormat="1" applyFont="1" applyFill="1" applyBorder="1" applyAlignment="1">
      <alignment horizontal="center" vertical="center" wrapText="1"/>
      <protection/>
    </xf>
    <xf numFmtId="49" fontId="21" fillId="24" borderId="13" xfId="56" applyNumberFormat="1" applyFont="1" applyFill="1" applyBorder="1" applyAlignment="1">
      <alignment horizontal="center" vertical="center" wrapText="1"/>
      <protection/>
    </xf>
    <xf numFmtId="0" fontId="21" fillId="25" borderId="0" xfId="0" applyFont="1" applyFill="1" applyBorder="1" applyAlignment="1">
      <alignment horizontal="left" vertical="center" wrapText="1"/>
    </xf>
    <xf numFmtId="2" fontId="21" fillId="25" borderId="10" xfId="0" applyNumberFormat="1" applyFont="1" applyFill="1" applyBorder="1" applyAlignment="1">
      <alignment horizontal="right" vertical="center" wrapText="1"/>
    </xf>
    <xf numFmtId="2" fontId="54" fillId="26" borderId="12" xfId="66" applyNumberFormat="1" applyFont="1" applyFill="1" applyBorder="1" applyAlignment="1">
      <alignment horizontal="left" vertical="center" wrapText="1"/>
      <protection/>
    </xf>
    <xf numFmtId="0" fontId="21" fillId="24" borderId="10" xfId="0" applyFont="1" applyFill="1" applyBorder="1" applyAlignment="1">
      <alignment wrapText="1"/>
    </xf>
    <xf numFmtId="0" fontId="21" fillId="26" borderId="12" xfId="0" applyFont="1" applyFill="1" applyBorder="1" applyAlignment="1">
      <alignment horizontal="right" vertical="center" wrapText="1"/>
    </xf>
    <xf numFmtId="49" fontId="21" fillId="26" borderId="11" xfId="0" applyNumberFormat="1" applyFont="1" applyFill="1" applyBorder="1" applyAlignment="1">
      <alignment horizontal="left" vertical="center" wrapText="1"/>
    </xf>
    <xf numFmtId="187" fontId="31" fillId="24" borderId="10" xfId="66" applyNumberFormat="1" applyFont="1" applyFill="1" applyBorder="1" applyAlignment="1">
      <alignment horizontal="right" vertical="center" wrapText="1"/>
      <protection/>
    </xf>
    <xf numFmtId="187" fontId="31" fillId="24" borderId="11" xfId="66" applyNumberFormat="1" applyFont="1" applyFill="1" applyBorder="1" applyAlignment="1">
      <alignment horizontal="right" vertical="center" wrapText="1"/>
      <protection/>
    </xf>
    <xf numFmtId="0" fontId="31" fillId="25" borderId="10" xfId="0" applyFont="1" applyFill="1" applyBorder="1" applyAlignment="1">
      <alignment horizontal="left" vertical="center" wrapText="1"/>
    </xf>
    <xf numFmtId="0" fontId="31" fillId="24" borderId="13" xfId="0" applyFont="1" applyFill="1" applyBorder="1" applyAlignment="1">
      <alignment horizontal="left" wrapText="1"/>
    </xf>
    <xf numFmtId="49" fontId="22" fillId="26" borderId="28" xfId="66" applyNumberFormat="1" applyFont="1" applyFill="1" applyBorder="1" applyAlignment="1">
      <alignment horizontal="center" vertical="center" wrapText="1"/>
      <protection/>
    </xf>
    <xf numFmtId="49" fontId="24" fillId="26" borderId="28" xfId="66" applyNumberFormat="1" applyFont="1" applyFill="1" applyBorder="1" applyAlignment="1">
      <alignment horizontal="center" vertical="center" wrapText="1"/>
      <protection/>
    </xf>
    <xf numFmtId="0" fontId="20" fillId="0" borderId="10" xfId="0" applyFont="1" applyBorder="1" applyAlignment="1">
      <alignment/>
    </xf>
    <xf numFmtId="0" fontId="59" fillId="0" borderId="0" xfId="0" applyFont="1" applyAlignment="1">
      <alignment/>
    </xf>
    <xf numFmtId="0" fontId="20" fillId="24" borderId="12" xfId="0" applyFont="1" applyFill="1" applyBorder="1" applyAlignment="1">
      <alignment vertical="center" wrapText="1"/>
    </xf>
    <xf numFmtId="49" fontId="20" fillId="25" borderId="31" xfId="0" applyNumberFormat="1" applyFont="1" applyFill="1" applyBorder="1" applyAlignment="1">
      <alignment horizontal="center" vertical="center" wrapText="1"/>
    </xf>
    <xf numFmtId="186" fontId="36" fillId="0" borderId="10" xfId="54" applyNumberFormat="1" applyFont="1" applyBorder="1">
      <alignment/>
      <protection/>
    </xf>
    <xf numFmtId="0" fontId="64" fillId="0" borderId="10" xfId="0" applyFont="1" applyBorder="1" applyAlignment="1">
      <alignment wrapText="1"/>
    </xf>
    <xf numFmtId="186" fontId="20" fillId="26" borderId="11" xfId="66" applyNumberFormat="1" applyFont="1" applyFill="1" applyBorder="1" applyAlignment="1">
      <alignment horizontal="right" vertical="center" wrapText="1"/>
      <protection/>
    </xf>
    <xf numFmtId="2" fontId="21" fillId="24" borderId="11" xfId="0" applyNumberFormat="1" applyFont="1" applyFill="1" applyBorder="1" applyAlignment="1">
      <alignment horizontal="right" vertical="center" wrapText="1"/>
    </xf>
    <xf numFmtId="0" fontId="46" fillId="24" borderId="12" xfId="0" applyFont="1" applyFill="1" applyBorder="1" applyAlignment="1">
      <alignment vertical="center" wrapText="1"/>
    </xf>
    <xf numFmtId="0" fontId="55" fillId="24" borderId="10" xfId="0" applyFont="1" applyFill="1" applyBorder="1" applyAlignment="1">
      <alignment vertical="center" wrapText="1"/>
    </xf>
    <xf numFmtId="2" fontId="9" fillId="24" borderId="10" xfId="0" applyNumberFormat="1" applyFont="1" applyFill="1" applyBorder="1" applyAlignment="1">
      <alignment vertical="center"/>
    </xf>
    <xf numFmtId="2" fontId="0" fillId="24" borderId="10" xfId="0" applyNumberFormat="1" applyFill="1" applyBorder="1" applyAlignment="1">
      <alignment vertical="center"/>
    </xf>
    <xf numFmtId="187" fontId="21" fillId="24" borderId="11" xfId="58" applyNumberFormat="1" applyFont="1" applyFill="1" applyBorder="1" applyAlignment="1">
      <alignment horizontal="right" vertical="center" wrapText="1"/>
      <protection/>
    </xf>
    <xf numFmtId="0" fontId="23" fillId="24" borderId="0" xfId="58" applyFont="1" applyFill="1" applyBorder="1" applyAlignment="1">
      <alignment wrapText="1"/>
      <protection/>
    </xf>
    <xf numFmtId="187" fontId="46" fillId="24" borderId="10" xfId="0" applyNumberFormat="1" applyFont="1" applyFill="1" applyBorder="1" applyAlignment="1">
      <alignment horizontal="right" vertical="center" wrapText="1"/>
    </xf>
    <xf numFmtId="0" fontId="26" fillId="0" borderId="0" xfId="0" applyFont="1" applyBorder="1" applyAlignment="1">
      <alignment horizontal="right" vertical="center" wrapText="1"/>
    </xf>
    <xf numFmtId="49" fontId="26" fillId="0" borderId="0" xfId="0" applyNumberFormat="1" applyFont="1" applyFill="1" applyBorder="1" applyAlignment="1">
      <alignment horizontal="right" vertical="center" wrapText="1"/>
    </xf>
    <xf numFmtId="0" fontId="32" fillId="0" borderId="0" xfId="0" applyFont="1" applyAlignment="1">
      <alignment horizontal="center"/>
    </xf>
    <xf numFmtId="0" fontId="39" fillId="0" borderId="0" xfId="0" applyFont="1" applyAlignment="1">
      <alignment horizontal="center" vertical="top" wrapText="1"/>
    </xf>
    <xf numFmtId="49" fontId="32" fillId="0" borderId="0" xfId="0" applyNumberFormat="1" applyFont="1" applyFill="1" applyBorder="1" applyAlignment="1">
      <alignment horizontal="right" vertical="center" wrapText="1"/>
    </xf>
    <xf numFmtId="0" fontId="32" fillId="0" borderId="0" xfId="0" applyFont="1" applyBorder="1" applyAlignment="1">
      <alignment horizontal="right" vertical="center" wrapText="1"/>
    </xf>
    <xf numFmtId="0" fontId="20" fillId="24" borderId="12" xfId="0" applyFont="1" applyFill="1" applyBorder="1" applyAlignment="1">
      <alignment horizontal="right" vertical="center" wrapText="1"/>
    </xf>
    <xf numFmtId="0" fontId="20" fillId="24" borderId="11" xfId="0" applyFont="1" applyFill="1" applyBorder="1" applyAlignment="1">
      <alignment horizontal="right" vertical="center" wrapText="1"/>
    </xf>
    <xf numFmtId="49" fontId="20" fillId="27" borderId="12" xfId="0" applyNumberFormat="1" applyFont="1" applyFill="1" applyBorder="1" applyAlignment="1">
      <alignment horizontal="center" vertical="center" wrapText="1"/>
    </xf>
    <xf numFmtId="49" fontId="20" fillId="27" borderId="11" xfId="0" applyNumberFormat="1" applyFont="1" applyFill="1" applyBorder="1" applyAlignment="1">
      <alignment horizontal="center" vertical="center" wrapText="1"/>
    </xf>
    <xf numFmtId="0" fontId="20" fillId="25" borderId="48" xfId="0" applyFont="1" applyFill="1" applyBorder="1" applyAlignment="1">
      <alignment horizontal="center" vertical="top" wrapText="1"/>
    </xf>
    <xf numFmtId="0" fontId="20" fillId="25" borderId="11" xfId="0" applyFont="1" applyFill="1" applyBorder="1" applyAlignment="1">
      <alignment horizontal="center" vertical="top" wrapText="1"/>
    </xf>
    <xf numFmtId="0" fontId="20" fillId="24" borderId="12" xfId="58" applyFont="1" applyFill="1" applyBorder="1" applyAlignment="1">
      <alignment horizontal="center" vertical="center" wrapText="1"/>
      <protection/>
    </xf>
    <xf numFmtId="0" fontId="20" fillId="24" borderId="11" xfId="58" applyFont="1" applyFill="1" applyBorder="1" applyAlignment="1">
      <alignment horizontal="center" vertical="center" wrapText="1"/>
      <protection/>
    </xf>
    <xf numFmtId="49" fontId="21" fillId="25" borderId="12" xfId="0" applyNumberFormat="1" applyFont="1" applyFill="1" applyBorder="1" applyAlignment="1">
      <alignment horizontal="center" vertical="center" wrapText="1"/>
    </xf>
    <xf numFmtId="49" fontId="21" fillId="27" borderId="11" xfId="0" applyNumberFormat="1" applyFont="1" applyFill="1" applyBorder="1" applyAlignment="1">
      <alignment horizontal="center" vertical="center" wrapText="1"/>
    </xf>
    <xf numFmtId="0" fontId="20" fillId="26" borderId="12" xfId="0" applyFont="1" applyFill="1" applyBorder="1" applyAlignment="1">
      <alignment horizontal="center" vertical="center" wrapText="1"/>
    </xf>
    <xf numFmtId="0" fontId="20" fillId="26" borderId="11" xfId="0" applyFont="1" applyFill="1" applyBorder="1" applyAlignment="1">
      <alignment horizontal="center" vertical="center" wrapText="1"/>
    </xf>
    <xf numFmtId="0" fontId="40" fillId="0" borderId="0" xfId="0" applyFont="1" applyBorder="1" applyAlignment="1">
      <alignment horizontal="right" vertical="center" wrapText="1"/>
    </xf>
    <xf numFmtId="0" fontId="21" fillId="0" borderId="0" xfId="0" applyFont="1" applyBorder="1" applyAlignment="1">
      <alignment horizontal="right" vertical="center" wrapText="1"/>
    </xf>
    <xf numFmtId="0" fontId="20" fillId="28" borderId="48" xfId="0" applyFont="1" applyFill="1" applyBorder="1" applyAlignment="1">
      <alignment horizontal="right" vertical="top" wrapText="1"/>
    </xf>
    <xf numFmtId="0" fontId="20" fillId="28" borderId="11" xfId="0" applyFont="1" applyFill="1" applyBorder="1" applyAlignment="1">
      <alignment horizontal="right" vertical="top" wrapText="1"/>
    </xf>
    <xf numFmtId="49" fontId="20" fillId="26" borderId="12" xfId="0" applyNumberFormat="1" applyFont="1" applyFill="1" applyBorder="1" applyAlignment="1">
      <alignment horizontal="center" vertical="center" wrapText="1"/>
    </xf>
    <xf numFmtId="49" fontId="20" fillId="26" borderId="11" xfId="0" applyNumberFormat="1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center" vertical="center"/>
    </xf>
    <xf numFmtId="0" fontId="20" fillId="24" borderId="11" xfId="0" applyFont="1" applyFill="1" applyBorder="1" applyAlignment="1">
      <alignment horizontal="center" vertical="center"/>
    </xf>
    <xf numFmtId="0" fontId="21" fillId="24" borderId="0" xfId="0" applyFont="1" applyFill="1" applyBorder="1" applyAlignment="1">
      <alignment horizontal="center" vertical="center" wrapText="1"/>
    </xf>
    <xf numFmtId="49" fontId="30" fillId="24" borderId="0" xfId="0" applyNumberFormat="1" applyFont="1" applyFill="1" applyBorder="1" applyAlignment="1">
      <alignment horizontal="right" vertical="center" wrapText="1"/>
    </xf>
    <xf numFmtId="0" fontId="30" fillId="24" borderId="0" xfId="0" applyFont="1" applyFill="1" applyBorder="1" applyAlignment="1">
      <alignment horizontal="right" vertical="center" wrapText="1"/>
    </xf>
    <xf numFmtId="49" fontId="20" fillId="0" borderId="12" xfId="0" applyNumberFormat="1" applyFont="1" applyBorder="1" applyAlignment="1">
      <alignment horizontal="center" vertical="center" wrapText="1"/>
    </xf>
    <xf numFmtId="49" fontId="20" fillId="0" borderId="11" xfId="0" applyNumberFormat="1" applyFont="1" applyBorder="1" applyAlignment="1">
      <alignment horizontal="center" vertical="center" wrapText="1"/>
    </xf>
    <xf numFmtId="0" fontId="26" fillId="0" borderId="0" xfId="0" applyFont="1" applyBorder="1" applyAlignment="1">
      <alignment vertical="center" wrapText="1"/>
    </xf>
    <xf numFmtId="0" fontId="45" fillId="24" borderId="0" xfId="0" applyFont="1" applyFill="1" applyBorder="1" applyAlignment="1">
      <alignment horizontal="right" vertical="center" wrapText="1"/>
    </xf>
    <xf numFmtId="49" fontId="46" fillId="27" borderId="12" xfId="0" applyNumberFormat="1" applyFont="1" applyFill="1" applyBorder="1" applyAlignment="1">
      <alignment horizontal="center" vertical="center" wrapText="1"/>
    </xf>
    <xf numFmtId="49" fontId="46" fillId="27" borderId="11" xfId="0" applyNumberFormat="1" applyFont="1" applyFill="1" applyBorder="1" applyAlignment="1">
      <alignment horizontal="center" vertical="center" wrapText="1"/>
    </xf>
    <xf numFmtId="49" fontId="31" fillId="27" borderId="12" xfId="0" applyNumberFormat="1" applyFont="1" applyFill="1" applyBorder="1" applyAlignment="1">
      <alignment horizontal="center" vertical="center" wrapText="1"/>
    </xf>
    <xf numFmtId="49" fontId="31" fillId="27" borderId="11" xfId="0" applyNumberFormat="1" applyFont="1" applyFill="1" applyBorder="1" applyAlignment="1">
      <alignment horizontal="center" vertical="center" wrapText="1"/>
    </xf>
    <xf numFmtId="49" fontId="32" fillId="0" borderId="0" xfId="0" applyNumberFormat="1" applyFont="1" applyFill="1" applyBorder="1" applyAlignment="1">
      <alignment horizontal="left" vertical="center" wrapText="1"/>
    </xf>
    <xf numFmtId="0" fontId="50" fillId="24" borderId="0" xfId="0" applyFont="1" applyFill="1" applyAlignment="1">
      <alignment horizontal="center" vertical="center" wrapText="1"/>
    </xf>
    <xf numFmtId="49" fontId="31" fillId="26" borderId="12" xfId="0" applyNumberFormat="1" applyFont="1" applyFill="1" applyBorder="1" applyAlignment="1">
      <alignment horizontal="center" vertical="center" wrapText="1"/>
    </xf>
    <xf numFmtId="49" fontId="31" fillId="26" borderId="11" xfId="0" applyNumberFormat="1" applyFont="1" applyFill="1" applyBorder="1" applyAlignment="1">
      <alignment horizontal="center" vertical="center" wrapText="1"/>
    </xf>
    <xf numFmtId="0" fontId="31" fillId="24" borderId="12" xfId="0" applyFont="1" applyFill="1" applyBorder="1" applyAlignment="1">
      <alignment horizontal="center"/>
    </xf>
    <xf numFmtId="0" fontId="31" fillId="24" borderId="11" xfId="0" applyFont="1" applyFill="1" applyBorder="1" applyAlignment="1">
      <alignment horizontal="center"/>
    </xf>
    <xf numFmtId="0" fontId="46" fillId="24" borderId="12" xfId="0" applyFont="1" applyFill="1" applyBorder="1" applyAlignment="1">
      <alignment horizontal="center"/>
    </xf>
    <xf numFmtId="0" fontId="46" fillId="24" borderId="11" xfId="0" applyFont="1" applyFill="1" applyBorder="1" applyAlignment="1">
      <alignment horizontal="center"/>
    </xf>
    <xf numFmtId="0" fontId="31" fillId="24" borderId="12" xfId="58" applyFont="1" applyFill="1" applyBorder="1" applyAlignment="1">
      <alignment horizontal="center" vertical="center" wrapText="1"/>
      <protection/>
    </xf>
    <xf numFmtId="0" fontId="31" fillId="24" borderId="11" xfId="58" applyFont="1" applyFill="1" applyBorder="1" applyAlignment="1">
      <alignment horizontal="center" vertical="center" wrapText="1"/>
      <protection/>
    </xf>
    <xf numFmtId="49" fontId="31" fillId="25" borderId="12" xfId="0" applyNumberFormat="1" applyFont="1" applyFill="1" applyBorder="1" applyAlignment="1">
      <alignment vertical="center" wrapText="1"/>
    </xf>
    <xf numFmtId="49" fontId="31" fillId="25" borderId="11" xfId="0" applyNumberFormat="1" applyFont="1" applyFill="1" applyBorder="1" applyAlignment="1">
      <alignment vertical="center" wrapText="1"/>
    </xf>
    <xf numFmtId="0" fontId="32" fillId="0" borderId="0" xfId="0" applyFont="1" applyBorder="1" applyAlignment="1">
      <alignment horizontal="center" vertical="center" wrapText="1"/>
    </xf>
    <xf numFmtId="49" fontId="32" fillId="0" borderId="0" xfId="0" applyNumberFormat="1" applyFont="1" applyFill="1" applyBorder="1" applyAlignment="1">
      <alignment horizontal="center" vertic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_Лист1" xfId="56"/>
    <cellStyle name="Обычный_Прил.1,2,3-2009" xfId="57"/>
    <cellStyle name="Обычный_Прил.7,8 Расходы_2009" xfId="58"/>
    <cellStyle name="Обычный_Приложение 4.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Стиль 1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5"/>
  <sheetViews>
    <sheetView zoomScaleSheetLayoutView="100" zoomScalePageLayoutView="0" workbookViewId="0" topLeftCell="A108">
      <selection activeCell="G112" sqref="G112"/>
    </sheetView>
  </sheetViews>
  <sheetFormatPr defaultColWidth="9.140625" defaultRowHeight="15"/>
  <cols>
    <col min="1" max="1" width="24.00390625" style="6" customWidth="1"/>
    <col min="2" max="2" width="48.7109375" style="7" customWidth="1"/>
    <col min="3" max="3" width="17.00390625" style="7" customWidth="1"/>
    <col min="4" max="4" width="12.7109375" style="7" hidden="1" customWidth="1"/>
    <col min="5" max="16384" width="9.140625" style="6" customWidth="1"/>
  </cols>
  <sheetData>
    <row r="1" spans="1:4" ht="12.75">
      <c r="A1" s="43"/>
      <c r="B1" s="650" t="s">
        <v>152</v>
      </c>
      <c r="C1" s="650"/>
      <c r="D1" s="650"/>
    </row>
    <row r="2" spans="1:6" s="1" customFormat="1" ht="15.75" customHeight="1">
      <c r="A2" s="652" t="s">
        <v>2</v>
      </c>
      <c r="B2" s="652"/>
      <c r="C2" s="652"/>
      <c r="D2" s="652"/>
      <c r="E2" s="3"/>
      <c r="F2" s="3"/>
    </row>
    <row r="3" spans="1:6" s="1" customFormat="1" ht="15.75" customHeight="1">
      <c r="A3" s="652" t="s">
        <v>605</v>
      </c>
      <c r="B3" s="652"/>
      <c r="C3" s="652"/>
      <c r="D3" s="652"/>
      <c r="E3" s="3"/>
      <c r="F3" s="3"/>
    </row>
    <row r="4" spans="1:6" s="2" customFormat="1" ht="16.5" customHeight="1">
      <c r="A4" s="653" t="s">
        <v>603</v>
      </c>
      <c r="B4" s="653"/>
      <c r="C4" s="653"/>
      <c r="D4" s="653"/>
      <c r="E4" s="4"/>
      <c r="F4" s="4"/>
    </row>
    <row r="5" spans="1:6" s="2" customFormat="1" ht="16.5" customHeight="1">
      <c r="A5" s="42"/>
      <c r="B5" s="653" t="s">
        <v>3</v>
      </c>
      <c r="C5" s="653"/>
      <c r="D5" s="653"/>
      <c r="E5" s="4"/>
      <c r="F5" s="4"/>
    </row>
    <row r="6" spans="1:6" s="2" customFormat="1" ht="18" customHeight="1">
      <c r="A6" s="653" t="s">
        <v>580</v>
      </c>
      <c r="B6" s="653"/>
      <c r="C6" s="653"/>
      <c r="D6" s="653"/>
      <c r="E6" s="4"/>
      <c r="F6" s="4"/>
    </row>
    <row r="7" spans="1:6" s="2" customFormat="1" ht="18" customHeight="1">
      <c r="A7" s="5"/>
      <c r="B7" s="653" t="s">
        <v>634</v>
      </c>
      <c r="C7" s="653"/>
      <c r="D7" s="4"/>
      <c r="E7" s="4"/>
      <c r="F7" s="4"/>
    </row>
    <row r="8" spans="1:3" s="7" customFormat="1" ht="32.25" customHeight="1">
      <c r="A8" s="651" t="s">
        <v>581</v>
      </c>
      <c r="B8" s="651"/>
      <c r="C8" s="651"/>
    </row>
    <row r="9" spans="1:3" s="37" customFormat="1" ht="5.25" customHeight="1">
      <c r="A9" s="41"/>
      <c r="B9" s="40"/>
      <c r="C9" s="40"/>
    </row>
    <row r="10" spans="1:3" s="37" customFormat="1" ht="13.5" customHeight="1">
      <c r="A10" s="39"/>
      <c r="B10" s="38"/>
      <c r="C10" s="38" t="s">
        <v>559</v>
      </c>
    </row>
    <row r="11" spans="1:4" ht="38.25">
      <c r="A11" s="36" t="s">
        <v>151</v>
      </c>
      <c r="B11" s="35" t="s">
        <v>150</v>
      </c>
      <c r="C11" s="34" t="s">
        <v>560</v>
      </c>
      <c r="D11" s="11">
        <v>8502881.13</v>
      </c>
    </row>
    <row r="12" spans="1:4" ht="12.75">
      <c r="A12" s="33">
        <v>1</v>
      </c>
      <c r="B12" s="33">
        <v>2</v>
      </c>
      <c r="C12" s="33"/>
      <c r="D12" s="11">
        <v>5510235.74</v>
      </c>
    </row>
    <row r="13" spans="1:4" ht="12.75">
      <c r="A13" s="15" t="s">
        <v>149</v>
      </c>
      <c r="B13" s="25" t="s">
        <v>148</v>
      </c>
      <c r="C13" s="24">
        <f>C14+C31+C35+C43+C46+C50+C58+C61+C67+C21+C70+C73</f>
        <v>18312.864</v>
      </c>
      <c r="D13" s="18" t="e">
        <f>D14+D31+D35+D43+D46+D50+D58+D61+D67+D21</f>
        <v>#REF!</v>
      </c>
    </row>
    <row r="14" spans="1:4" ht="12.75">
      <c r="A14" s="15" t="s">
        <v>147</v>
      </c>
      <c r="B14" s="25" t="s">
        <v>146</v>
      </c>
      <c r="C14" s="8">
        <f>C15</f>
        <v>8915.113000000001</v>
      </c>
      <c r="D14" s="18">
        <f>D15</f>
        <v>5409863.26</v>
      </c>
    </row>
    <row r="15" spans="1:4" ht="12.75" customHeight="1">
      <c r="A15" s="13" t="s">
        <v>145</v>
      </c>
      <c r="B15" s="12" t="s">
        <v>144</v>
      </c>
      <c r="C15" s="16">
        <f>SUM(C18:C20)</f>
        <v>8915.113000000001</v>
      </c>
      <c r="D15" s="27">
        <f>D18</f>
        <v>5409863.26</v>
      </c>
    </row>
    <row r="16" spans="1:4" ht="17.25" customHeight="1" hidden="1">
      <c r="A16" s="13" t="s">
        <v>142</v>
      </c>
      <c r="B16" s="12" t="s">
        <v>143</v>
      </c>
      <c r="C16" s="16"/>
      <c r="D16" s="11"/>
    </row>
    <row r="17" spans="1:4" ht="7.5" customHeight="1" hidden="1">
      <c r="A17" s="13"/>
      <c r="B17" s="12"/>
      <c r="C17" s="16">
        <f>C18+C19</f>
        <v>8885.627</v>
      </c>
      <c r="D17" s="11">
        <v>5504333.04</v>
      </c>
    </row>
    <row r="18" spans="1:4" ht="66.75" customHeight="1">
      <c r="A18" s="13" t="s">
        <v>142</v>
      </c>
      <c r="B18" s="549" t="s">
        <v>497</v>
      </c>
      <c r="C18" s="16">
        <v>8828.892</v>
      </c>
      <c r="D18" s="11">
        <v>5409863.26</v>
      </c>
    </row>
    <row r="19" spans="1:4" ht="104.25" customHeight="1">
      <c r="A19" s="13" t="s">
        <v>141</v>
      </c>
      <c r="B19" s="549" t="s">
        <v>498</v>
      </c>
      <c r="C19" s="16">
        <v>56.735</v>
      </c>
      <c r="D19" s="11">
        <v>94469.78</v>
      </c>
    </row>
    <row r="20" spans="1:4" ht="40.5" customHeight="1">
      <c r="A20" s="13" t="s">
        <v>140</v>
      </c>
      <c r="B20" s="548" t="s">
        <v>499</v>
      </c>
      <c r="C20" s="16">
        <v>29.486</v>
      </c>
      <c r="D20" s="11">
        <v>5000</v>
      </c>
    </row>
    <row r="21" spans="1:4" ht="39.75" customHeight="1">
      <c r="A21" s="15" t="s">
        <v>139</v>
      </c>
      <c r="B21" s="25" t="s">
        <v>138</v>
      </c>
      <c r="C21" s="30">
        <f>C22</f>
        <v>934.42</v>
      </c>
      <c r="D21" s="29">
        <f>D22</f>
        <v>0</v>
      </c>
    </row>
    <row r="22" spans="1:4" ht="28.5" customHeight="1">
      <c r="A22" s="15" t="s">
        <v>137</v>
      </c>
      <c r="B22" s="14" t="s">
        <v>136</v>
      </c>
      <c r="C22" s="8">
        <f>C23+C25+C27+C29</f>
        <v>934.42</v>
      </c>
      <c r="D22" s="18">
        <f>D23+D25+D27+D29</f>
        <v>0</v>
      </c>
    </row>
    <row r="23" spans="1:4" ht="66.75" customHeight="1">
      <c r="A23" s="13" t="s">
        <v>135</v>
      </c>
      <c r="B23" s="549" t="s">
        <v>134</v>
      </c>
      <c r="C23" s="16">
        <f>C24</f>
        <v>429.05</v>
      </c>
      <c r="D23" s="11"/>
    </row>
    <row r="24" spans="1:4" ht="106.5" customHeight="1">
      <c r="A24" s="13" t="s">
        <v>531</v>
      </c>
      <c r="B24" s="548" t="s">
        <v>530</v>
      </c>
      <c r="C24" s="16">
        <v>429.05</v>
      </c>
      <c r="D24" s="11"/>
    </row>
    <row r="25" spans="1:4" ht="79.5" customHeight="1">
      <c r="A25" s="13" t="s">
        <v>133</v>
      </c>
      <c r="B25" s="549" t="s">
        <v>132</v>
      </c>
      <c r="C25" s="16">
        <f>C26</f>
        <v>2.45</v>
      </c>
      <c r="D25" s="11"/>
    </row>
    <row r="26" spans="1:4" ht="120.75" customHeight="1">
      <c r="A26" s="13" t="s">
        <v>532</v>
      </c>
      <c r="B26" s="549" t="s">
        <v>533</v>
      </c>
      <c r="C26" s="16">
        <v>2.45</v>
      </c>
      <c r="D26" s="11"/>
    </row>
    <row r="27" spans="1:4" ht="64.5" customHeight="1">
      <c r="A27" s="13" t="s">
        <v>131</v>
      </c>
      <c r="B27" s="549" t="s">
        <v>130</v>
      </c>
      <c r="C27" s="16">
        <f>C28</f>
        <v>564.39</v>
      </c>
      <c r="D27" s="11"/>
    </row>
    <row r="28" spans="1:4" ht="108" customHeight="1">
      <c r="A28" s="13" t="s">
        <v>534</v>
      </c>
      <c r="B28" s="548" t="s">
        <v>535</v>
      </c>
      <c r="C28" s="16">
        <v>564.39</v>
      </c>
      <c r="D28" s="11"/>
    </row>
    <row r="29" spans="1:4" ht="68.25" customHeight="1">
      <c r="A29" s="13" t="s">
        <v>129</v>
      </c>
      <c r="B29" s="549" t="s">
        <v>128</v>
      </c>
      <c r="C29" s="16">
        <f>C30</f>
        <v>-61.47</v>
      </c>
      <c r="D29" s="11"/>
    </row>
    <row r="30" spans="1:4" ht="110.25" customHeight="1">
      <c r="A30" s="13" t="s">
        <v>536</v>
      </c>
      <c r="B30" s="548" t="s">
        <v>537</v>
      </c>
      <c r="C30" s="16">
        <v>-61.47</v>
      </c>
      <c r="D30" s="11"/>
    </row>
    <row r="31" spans="1:4" ht="12.75">
      <c r="A31" s="15" t="s">
        <v>127</v>
      </c>
      <c r="B31" s="25" t="s">
        <v>126</v>
      </c>
      <c r="C31" s="8">
        <f>C32</f>
        <v>24.282</v>
      </c>
      <c r="D31" s="18">
        <f>D32</f>
        <v>7666.3</v>
      </c>
    </row>
    <row r="32" spans="1:4" s="32" customFormat="1" ht="12.75">
      <c r="A32" s="15" t="s">
        <v>125</v>
      </c>
      <c r="B32" s="14" t="s">
        <v>123</v>
      </c>
      <c r="C32" s="8">
        <f>C33+C34</f>
        <v>24.282</v>
      </c>
      <c r="D32" s="18">
        <f>D33+D34</f>
        <v>7666.3</v>
      </c>
    </row>
    <row r="33" spans="1:4" ht="12" customHeight="1">
      <c r="A33" s="13" t="s">
        <v>124</v>
      </c>
      <c r="B33" s="12" t="s">
        <v>123</v>
      </c>
      <c r="C33" s="16">
        <v>24.282</v>
      </c>
      <c r="D33" s="11">
        <v>4153</v>
      </c>
    </row>
    <row r="34" spans="1:4" ht="0.75" customHeight="1" hidden="1">
      <c r="A34" s="13" t="s">
        <v>122</v>
      </c>
      <c r="B34" s="12" t="s">
        <v>121</v>
      </c>
      <c r="C34" s="16"/>
      <c r="D34" s="11">
        <v>3513.3</v>
      </c>
    </row>
    <row r="35" spans="1:4" ht="13.5" customHeight="1">
      <c r="A35" s="15" t="s">
        <v>120</v>
      </c>
      <c r="B35" s="25" t="s">
        <v>119</v>
      </c>
      <c r="C35" s="8">
        <f>C36+C38</f>
        <v>6934.31</v>
      </c>
      <c r="D35" s="18">
        <f>D36+D38</f>
        <v>2126965.59</v>
      </c>
    </row>
    <row r="36" spans="1:4" ht="12.75">
      <c r="A36" s="13" t="s">
        <v>118</v>
      </c>
      <c r="B36" s="12" t="s">
        <v>117</v>
      </c>
      <c r="C36" s="16">
        <f>C37</f>
        <v>913.603</v>
      </c>
      <c r="D36" s="27">
        <f>D37</f>
        <v>881752.14</v>
      </c>
    </row>
    <row r="37" spans="1:4" ht="41.25" customHeight="1">
      <c r="A37" s="13" t="s">
        <v>116</v>
      </c>
      <c r="B37" s="12" t="s">
        <v>115</v>
      </c>
      <c r="C37" s="16">
        <v>913.603</v>
      </c>
      <c r="D37" s="11">
        <v>881752.14</v>
      </c>
    </row>
    <row r="38" spans="1:4" ht="12.75">
      <c r="A38" s="13" t="s">
        <v>114</v>
      </c>
      <c r="B38" s="12" t="s">
        <v>113</v>
      </c>
      <c r="C38" s="16">
        <f>C39+C41</f>
        <v>6020.707</v>
      </c>
      <c r="D38" s="27">
        <f>D39+D41</f>
        <v>1245213.45</v>
      </c>
    </row>
    <row r="39" spans="1:4" ht="12.75">
      <c r="A39" s="13" t="s">
        <v>112</v>
      </c>
      <c r="B39" s="12" t="s">
        <v>111</v>
      </c>
      <c r="C39" s="16">
        <f>C40</f>
        <v>3769.129</v>
      </c>
      <c r="D39" s="27">
        <f>D40</f>
        <v>766641.95</v>
      </c>
    </row>
    <row r="40" spans="1:4" ht="40.5" customHeight="1">
      <c r="A40" s="13" t="s">
        <v>110</v>
      </c>
      <c r="B40" s="12" t="s">
        <v>109</v>
      </c>
      <c r="C40" s="16">
        <v>3769.129</v>
      </c>
      <c r="D40" s="11">
        <v>766641.95</v>
      </c>
    </row>
    <row r="41" spans="1:4" ht="15" customHeight="1">
      <c r="A41" s="13" t="s">
        <v>108</v>
      </c>
      <c r="B41" s="12" t="s">
        <v>107</v>
      </c>
      <c r="C41" s="23">
        <f>C42</f>
        <v>2251.578</v>
      </c>
      <c r="D41" s="27">
        <f>D42</f>
        <v>478571.5</v>
      </c>
    </row>
    <row r="42" spans="1:4" ht="38.25" customHeight="1">
      <c r="A42" s="13" t="s">
        <v>106</v>
      </c>
      <c r="B42" s="12" t="s">
        <v>105</v>
      </c>
      <c r="C42" s="16">
        <v>2251.578</v>
      </c>
      <c r="D42" s="11">
        <v>478571.5</v>
      </c>
    </row>
    <row r="43" spans="1:4" ht="12.75" customHeight="1" hidden="1">
      <c r="A43" s="15" t="s">
        <v>104</v>
      </c>
      <c r="B43" s="14" t="s">
        <v>103</v>
      </c>
      <c r="C43" s="8">
        <f>C44</f>
        <v>0</v>
      </c>
      <c r="D43" s="11">
        <v>29660</v>
      </c>
    </row>
    <row r="44" spans="1:4" ht="38.25" customHeight="1" hidden="1">
      <c r="A44" s="13" t="s">
        <v>102</v>
      </c>
      <c r="B44" s="12" t="s">
        <v>101</v>
      </c>
      <c r="C44" s="16">
        <f>C45</f>
        <v>0</v>
      </c>
      <c r="D44" s="11">
        <v>29660</v>
      </c>
    </row>
    <row r="45" spans="1:4" ht="65.25" customHeight="1" hidden="1">
      <c r="A45" s="13" t="s">
        <v>100</v>
      </c>
      <c r="B45" s="12" t="s">
        <v>99</v>
      </c>
      <c r="C45" s="31"/>
      <c r="D45" s="11">
        <v>29660</v>
      </c>
    </row>
    <row r="46" spans="1:4" ht="0.75" customHeight="1" hidden="1">
      <c r="A46" s="15" t="s">
        <v>98</v>
      </c>
      <c r="B46" s="14" t="s">
        <v>97</v>
      </c>
      <c r="C46" s="8">
        <f>C47</f>
        <v>0</v>
      </c>
      <c r="D46" s="11">
        <v>5552.17</v>
      </c>
    </row>
    <row r="47" spans="1:4" ht="12.75" customHeight="1" hidden="1">
      <c r="A47" s="13" t="s">
        <v>96</v>
      </c>
      <c r="B47" s="12" t="s">
        <v>95</v>
      </c>
      <c r="C47" s="16">
        <f>C48</f>
        <v>0</v>
      </c>
      <c r="D47" s="11">
        <v>5552.17</v>
      </c>
    </row>
    <row r="48" spans="1:4" ht="25.5" customHeight="1" hidden="1">
      <c r="A48" s="13" t="s">
        <v>94</v>
      </c>
      <c r="B48" s="12" t="s">
        <v>93</v>
      </c>
      <c r="C48" s="16">
        <f>C49</f>
        <v>0</v>
      </c>
      <c r="D48" s="11">
        <v>5552.17</v>
      </c>
    </row>
    <row r="49" spans="1:4" ht="25.5" customHeight="1" hidden="1">
      <c r="A49" s="13" t="s">
        <v>92</v>
      </c>
      <c r="B49" s="12" t="s">
        <v>91</v>
      </c>
      <c r="C49" s="16"/>
      <c r="D49" s="11">
        <v>5552.17</v>
      </c>
    </row>
    <row r="50" spans="1:4" ht="41.25" customHeight="1">
      <c r="A50" s="15" t="s">
        <v>90</v>
      </c>
      <c r="B50" s="25" t="s">
        <v>89</v>
      </c>
      <c r="C50" s="30">
        <f>C51</f>
        <v>1475.739</v>
      </c>
      <c r="D50" s="29">
        <f>D51</f>
        <v>773878.08</v>
      </c>
    </row>
    <row r="51" spans="1:4" ht="80.25" customHeight="1">
      <c r="A51" s="13" t="s">
        <v>88</v>
      </c>
      <c r="B51" s="12" t="s">
        <v>87</v>
      </c>
      <c r="C51" s="16">
        <f>C52+C56+C54</f>
        <v>1475.739</v>
      </c>
      <c r="D51" s="27">
        <f>D52+D56</f>
        <v>773878.08</v>
      </c>
    </row>
    <row r="52" spans="1:4" ht="65.25" customHeight="1">
      <c r="A52" s="13" t="s">
        <v>86</v>
      </c>
      <c r="B52" s="12" t="s">
        <v>82</v>
      </c>
      <c r="C52" s="16">
        <f>C53</f>
        <v>487.13</v>
      </c>
      <c r="D52" s="27">
        <f>D53</f>
        <v>650278.25</v>
      </c>
    </row>
    <row r="53" spans="1:4" ht="82.5" customHeight="1">
      <c r="A53" s="13" t="s">
        <v>85</v>
      </c>
      <c r="B53" s="12" t="s">
        <v>84</v>
      </c>
      <c r="C53" s="16">
        <v>487.13</v>
      </c>
      <c r="D53" s="11">
        <v>650278.25</v>
      </c>
    </row>
    <row r="54" spans="1:4" ht="63.75" customHeight="1" hidden="1">
      <c r="A54" s="13" t="s">
        <v>83</v>
      </c>
      <c r="B54" s="12" t="s">
        <v>82</v>
      </c>
      <c r="C54" s="16"/>
      <c r="D54" s="11"/>
    </row>
    <row r="55" spans="1:4" ht="76.5" customHeight="1" hidden="1">
      <c r="A55" s="13" t="s">
        <v>81</v>
      </c>
      <c r="B55" s="12" t="s">
        <v>80</v>
      </c>
      <c r="C55" s="16"/>
      <c r="D55" s="11"/>
    </row>
    <row r="56" spans="1:4" ht="81" customHeight="1">
      <c r="A56" s="13" t="s">
        <v>79</v>
      </c>
      <c r="B56" s="12" t="s">
        <v>78</v>
      </c>
      <c r="C56" s="16">
        <f>C57</f>
        <v>988.609</v>
      </c>
      <c r="D56" s="27">
        <f>D57</f>
        <v>123599.83</v>
      </c>
    </row>
    <row r="57" spans="1:4" ht="66.75" customHeight="1">
      <c r="A57" s="13" t="s">
        <v>77</v>
      </c>
      <c r="B57" s="12" t="s">
        <v>76</v>
      </c>
      <c r="C57" s="16">
        <v>988.609</v>
      </c>
      <c r="D57" s="11">
        <v>123599.83</v>
      </c>
    </row>
    <row r="58" spans="1:4" ht="25.5" customHeight="1" hidden="1">
      <c r="A58" s="15" t="s">
        <v>75</v>
      </c>
      <c r="B58" s="14" t="s">
        <v>74</v>
      </c>
      <c r="C58" s="8">
        <f>C59</f>
        <v>0</v>
      </c>
      <c r="D58" s="11">
        <v>9169</v>
      </c>
    </row>
    <row r="59" spans="1:4" ht="12.75" customHeight="1" hidden="1">
      <c r="A59" s="13" t="s">
        <v>73</v>
      </c>
      <c r="B59" s="28" t="s">
        <v>72</v>
      </c>
      <c r="C59" s="16">
        <f>C60</f>
        <v>0</v>
      </c>
      <c r="D59" s="11">
        <v>9169</v>
      </c>
    </row>
    <row r="60" spans="1:4" ht="25.5" customHeight="1" hidden="1">
      <c r="A60" s="13" t="s">
        <v>71</v>
      </c>
      <c r="B60" s="26" t="s">
        <v>70</v>
      </c>
      <c r="C60" s="16"/>
      <c r="D60" s="11">
        <v>9169</v>
      </c>
    </row>
    <row r="61" spans="1:4" ht="28.5" customHeight="1">
      <c r="A61" s="15" t="s">
        <v>69</v>
      </c>
      <c r="B61" s="25" t="s">
        <v>68</v>
      </c>
      <c r="C61" s="8">
        <f>C62</f>
        <v>20</v>
      </c>
      <c r="D61" s="18" t="e">
        <f>D62</f>
        <v>#REF!</v>
      </c>
    </row>
    <row r="62" spans="1:4" ht="38.25">
      <c r="A62" s="13" t="s">
        <v>67</v>
      </c>
      <c r="B62" s="12" t="s">
        <v>66</v>
      </c>
      <c r="C62" s="16">
        <f>C63</f>
        <v>20</v>
      </c>
      <c r="D62" s="27" t="e">
        <f>D63+D65</f>
        <v>#REF!</v>
      </c>
    </row>
    <row r="63" spans="1:4" ht="40.5" customHeight="1">
      <c r="A63" s="13" t="s">
        <v>65</v>
      </c>
      <c r="B63" s="12" t="s">
        <v>64</v>
      </c>
      <c r="C63" s="16">
        <f>C64</f>
        <v>20</v>
      </c>
      <c r="D63" s="27" t="e">
        <f>#REF!</f>
        <v>#REF!</v>
      </c>
    </row>
    <row r="64" spans="1:4" ht="41.25" customHeight="1">
      <c r="A64" s="13" t="s">
        <v>63</v>
      </c>
      <c r="B64" s="12" t="s">
        <v>62</v>
      </c>
      <c r="C64" s="16">
        <v>20</v>
      </c>
      <c r="D64" s="27"/>
    </row>
    <row r="65" spans="1:4" ht="39.75" customHeight="1" hidden="1">
      <c r="A65" s="13" t="s">
        <v>61</v>
      </c>
      <c r="B65" s="26" t="s">
        <v>60</v>
      </c>
      <c r="C65" s="16">
        <f>C66</f>
        <v>0</v>
      </c>
      <c r="D65" s="11"/>
    </row>
    <row r="66" spans="1:4" ht="52.5" customHeight="1" hidden="1">
      <c r="A66" s="13" t="s">
        <v>59</v>
      </c>
      <c r="B66" s="26" t="s">
        <v>58</v>
      </c>
      <c r="C66" s="16"/>
      <c r="D66" s="11"/>
    </row>
    <row r="67" spans="1:4" ht="12.75" customHeight="1" hidden="1">
      <c r="A67" s="15" t="s">
        <v>57</v>
      </c>
      <c r="B67" s="14" t="s">
        <v>56</v>
      </c>
      <c r="C67" s="8">
        <f>C68</f>
        <v>0</v>
      </c>
      <c r="D67" s="11">
        <v>-13014.75</v>
      </c>
    </row>
    <row r="68" spans="1:4" ht="12.75" customHeight="1" hidden="1">
      <c r="A68" s="13" t="s">
        <v>55</v>
      </c>
      <c r="B68" s="12" t="s">
        <v>54</v>
      </c>
      <c r="C68" s="16">
        <f>C69</f>
        <v>0</v>
      </c>
      <c r="D68" s="11">
        <v>-13014.75</v>
      </c>
    </row>
    <row r="69" spans="1:4" ht="25.5" customHeight="1" hidden="1">
      <c r="A69" s="13" t="s">
        <v>53</v>
      </c>
      <c r="B69" s="12" t="s">
        <v>52</v>
      </c>
      <c r="C69" s="16"/>
      <c r="D69" s="11">
        <v>-13014.75</v>
      </c>
    </row>
    <row r="70" spans="1:4" ht="15.75" customHeight="1">
      <c r="A70" s="15" t="s">
        <v>457</v>
      </c>
      <c r="B70" s="14" t="s">
        <v>458</v>
      </c>
      <c r="C70" s="8">
        <f>C71</f>
        <v>0</v>
      </c>
      <c r="D70" s="18">
        <f>D72+D103</f>
        <v>47247793.69</v>
      </c>
    </row>
    <row r="71" spans="1:4" ht="28.5" customHeight="1">
      <c r="A71" s="13" t="s">
        <v>538</v>
      </c>
      <c r="B71" s="549" t="s">
        <v>541</v>
      </c>
      <c r="C71" s="8">
        <f>C72</f>
        <v>0</v>
      </c>
      <c r="D71" s="18"/>
    </row>
    <row r="72" spans="1:4" ht="41.25" customHeight="1">
      <c r="A72" s="13" t="s">
        <v>459</v>
      </c>
      <c r="B72" s="548" t="s">
        <v>500</v>
      </c>
      <c r="C72" s="16">
        <v>0</v>
      </c>
      <c r="D72" s="18">
        <f>D73+D79+D89+D98</f>
        <v>46715868.58</v>
      </c>
    </row>
    <row r="73" spans="1:4" ht="17.25" customHeight="1">
      <c r="A73" s="15" t="s">
        <v>57</v>
      </c>
      <c r="B73" s="14" t="s">
        <v>56</v>
      </c>
      <c r="C73" s="8">
        <f>C74</f>
        <v>9</v>
      </c>
      <c r="D73" s="24">
        <f>D75+D77</f>
        <v>15232195.58</v>
      </c>
    </row>
    <row r="74" spans="1:4" ht="17.25" customHeight="1">
      <c r="A74" s="13" t="s">
        <v>539</v>
      </c>
      <c r="B74" s="548" t="s">
        <v>540</v>
      </c>
      <c r="C74" s="8">
        <f>C75</f>
        <v>9</v>
      </c>
      <c r="D74" s="24"/>
    </row>
    <row r="75" spans="1:4" ht="26.25" customHeight="1">
      <c r="A75" s="13" t="s">
        <v>460</v>
      </c>
      <c r="B75" s="505" t="s">
        <v>461</v>
      </c>
      <c r="C75" s="16">
        <v>9</v>
      </c>
      <c r="D75" s="21">
        <v>9533000</v>
      </c>
    </row>
    <row r="76" spans="1:4" ht="13.5" customHeight="1">
      <c r="A76" s="15" t="s">
        <v>51</v>
      </c>
      <c r="B76" s="25" t="s">
        <v>50</v>
      </c>
      <c r="C76" s="8">
        <f>C77+C107</f>
        <v>11926.2</v>
      </c>
      <c r="D76" s="21">
        <v>9533000</v>
      </c>
    </row>
    <row r="77" spans="1:4" ht="36">
      <c r="A77" s="15" t="s">
        <v>49</v>
      </c>
      <c r="B77" s="25" t="s">
        <v>48</v>
      </c>
      <c r="C77" s="8">
        <f>C78</f>
        <v>1751.983</v>
      </c>
      <c r="D77" s="23">
        <f>D78</f>
        <v>5699195.58</v>
      </c>
    </row>
    <row r="78" spans="1:4" ht="30.75" customHeight="1">
      <c r="A78" s="15" t="s">
        <v>501</v>
      </c>
      <c r="B78" s="14" t="s">
        <v>47</v>
      </c>
      <c r="C78" s="8">
        <f>C105</f>
        <v>1751.983</v>
      </c>
      <c r="D78" s="21">
        <v>5699195.58</v>
      </c>
    </row>
    <row r="79" spans="1:4" ht="25.5" customHeight="1" hidden="1">
      <c r="A79" s="13" t="s">
        <v>46</v>
      </c>
      <c r="B79" s="12" t="s">
        <v>42</v>
      </c>
      <c r="C79" s="16">
        <f>C80</f>
        <v>0</v>
      </c>
      <c r="D79" s="11">
        <v>26113846</v>
      </c>
    </row>
    <row r="80" spans="1:4" ht="25.5" customHeight="1" hidden="1">
      <c r="A80" s="13" t="s">
        <v>45</v>
      </c>
      <c r="B80" s="12" t="s">
        <v>44</v>
      </c>
      <c r="C80" s="16"/>
      <c r="D80" s="11">
        <v>1703400</v>
      </c>
    </row>
    <row r="81" spans="1:4" ht="24.75" customHeight="1" hidden="1">
      <c r="A81" s="13" t="s">
        <v>43</v>
      </c>
      <c r="B81" s="22" t="s">
        <v>42</v>
      </c>
      <c r="C81" s="16">
        <f>C82</f>
        <v>1801.34</v>
      </c>
      <c r="D81" s="11">
        <v>1703400</v>
      </c>
    </row>
    <row r="82" spans="1:4" ht="51" customHeight="1" hidden="1">
      <c r="A82" s="13" t="s">
        <v>41</v>
      </c>
      <c r="B82" s="22" t="s">
        <v>40</v>
      </c>
      <c r="C82" s="16">
        <v>1801.34</v>
      </c>
      <c r="D82" s="11">
        <v>13233976</v>
      </c>
    </row>
    <row r="83" spans="1:4" ht="38.25" customHeight="1" hidden="1">
      <c r="A83" s="15" t="s">
        <v>39</v>
      </c>
      <c r="B83" s="14" t="s">
        <v>38</v>
      </c>
      <c r="C83" s="8">
        <f>C84+C86+C88</f>
        <v>0</v>
      </c>
      <c r="D83" s="11">
        <v>13233976</v>
      </c>
    </row>
    <row r="84" spans="1:4" s="19" customFormat="1" ht="12.75" customHeight="1" hidden="1">
      <c r="A84" s="13" t="s">
        <v>37</v>
      </c>
      <c r="B84" s="12" t="s">
        <v>36</v>
      </c>
      <c r="C84" s="16"/>
      <c r="D84" s="20">
        <v>11176470</v>
      </c>
    </row>
    <row r="85" spans="1:4" ht="12.75" customHeight="1" hidden="1">
      <c r="A85" s="13" t="s">
        <v>35</v>
      </c>
      <c r="B85" s="12" t="s">
        <v>34</v>
      </c>
      <c r="C85" s="16"/>
      <c r="D85" s="11">
        <v>11176470</v>
      </c>
    </row>
    <row r="86" spans="1:4" ht="12.75" customHeight="1" hidden="1">
      <c r="A86" s="13" t="s">
        <v>33</v>
      </c>
      <c r="B86" s="12" t="s">
        <v>32</v>
      </c>
      <c r="C86" s="16">
        <f>C87</f>
        <v>0</v>
      </c>
      <c r="D86" s="11"/>
    </row>
    <row r="87" spans="1:4" ht="12.75" customHeight="1" hidden="1">
      <c r="A87" s="13" t="s">
        <v>31</v>
      </c>
      <c r="B87" s="12" t="s">
        <v>30</v>
      </c>
      <c r="C87" s="16"/>
      <c r="D87" s="11"/>
    </row>
    <row r="88" spans="1:4" ht="12" customHeight="1" hidden="1">
      <c r="A88" s="15" t="s">
        <v>29</v>
      </c>
      <c r="B88" s="14" t="s">
        <v>28</v>
      </c>
      <c r="C88" s="8">
        <f>C89</f>
        <v>0</v>
      </c>
      <c r="D88" s="11"/>
    </row>
    <row r="89" spans="1:4" ht="25.5" customHeight="1" hidden="1">
      <c r="A89" s="13" t="s">
        <v>26</v>
      </c>
      <c r="B89" s="12" t="s">
        <v>27</v>
      </c>
      <c r="C89" s="16"/>
      <c r="D89" s="18">
        <f>D90+D92</f>
        <v>5369827</v>
      </c>
    </row>
    <row r="90" spans="1:4" ht="38.25" customHeight="1" hidden="1">
      <c r="A90" s="13"/>
      <c r="B90" s="12" t="s">
        <v>16</v>
      </c>
      <c r="C90" s="16"/>
      <c r="D90" s="11">
        <v>555800</v>
      </c>
    </row>
    <row r="91" spans="1:4" ht="38.25" customHeight="1" hidden="1">
      <c r="A91" s="13" t="s">
        <v>26</v>
      </c>
      <c r="B91" s="12"/>
      <c r="C91" s="16"/>
      <c r="D91" s="11">
        <v>555800</v>
      </c>
    </row>
    <row r="92" spans="1:4" ht="12.75" customHeight="1" hidden="1">
      <c r="A92" s="13" t="s">
        <v>26</v>
      </c>
      <c r="B92" s="12"/>
      <c r="C92" s="16"/>
      <c r="D92" s="18">
        <f>D93</f>
        <v>4814027</v>
      </c>
    </row>
    <row r="93" spans="1:4" ht="11.25" customHeight="1" hidden="1">
      <c r="A93" s="15" t="s">
        <v>25</v>
      </c>
      <c r="B93" s="14" t="s">
        <v>24</v>
      </c>
      <c r="C93" s="8">
        <f>C94+C96</f>
        <v>0</v>
      </c>
      <c r="D93" s="18">
        <f>SUM(D95:D97)</f>
        <v>4814027</v>
      </c>
    </row>
    <row r="94" spans="1:4" ht="12.75" customHeight="1" hidden="1">
      <c r="A94" s="13" t="s">
        <v>23</v>
      </c>
      <c r="B94" s="12" t="s">
        <v>22</v>
      </c>
      <c r="C94" s="16">
        <f>C95</f>
        <v>0</v>
      </c>
      <c r="D94" s="11"/>
    </row>
    <row r="95" spans="1:4" ht="25.5" customHeight="1" hidden="1">
      <c r="A95" s="13" t="s">
        <v>21</v>
      </c>
      <c r="B95" s="12" t="s">
        <v>20</v>
      </c>
      <c r="C95" s="16"/>
      <c r="D95" s="11"/>
    </row>
    <row r="96" spans="1:4" ht="12.75" customHeight="1" hidden="1">
      <c r="A96" s="15" t="s">
        <v>19</v>
      </c>
      <c r="B96" s="14" t="s">
        <v>18</v>
      </c>
      <c r="C96" s="8">
        <f>C97</f>
        <v>0</v>
      </c>
      <c r="D96" s="11"/>
    </row>
    <row r="97" spans="1:4" ht="12.75" customHeight="1" hidden="1">
      <c r="A97" s="13" t="s">
        <v>13</v>
      </c>
      <c r="B97" s="12" t="s">
        <v>17</v>
      </c>
      <c r="C97" s="8">
        <f>SUM(C99:C101)</f>
        <v>0</v>
      </c>
      <c r="D97" s="11">
        <v>4814027</v>
      </c>
    </row>
    <row r="98" spans="1:4" ht="12.75" customHeight="1" hidden="1">
      <c r="A98" s="13"/>
      <c r="B98" s="12" t="s">
        <v>16</v>
      </c>
      <c r="C98" s="8"/>
      <c r="D98" s="11"/>
    </row>
    <row r="99" spans="1:4" ht="51" customHeight="1" hidden="1">
      <c r="A99" s="13" t="s">
        <v>13</v>
      </c>
      <c r="B99" s="17" t="s">
        <v>15</v>
      </c>
      <c r="C99" s="16"/>
      <c r="D99" s="11"/>
    </row>
    <row r="100" spans="1:4" ht="51" customHeight="1" hidden="1">
      <c r="A100" s="13" t="s">
        <v>13</v>
      </c>
      <c r="B100" s="17" t="s">
        <v>14</v>
      </c>
      <c r="C100" s="16"/>
      <c r="D100" s="11"/>
    </row>
    <row r="101" spans="1:4" ht="51" customHeight="1" hidden="1">
      <c r="A101" s="13" t="s">
        <v>13</v>
      </c>
      <c r="B101" s="12"/>
      <c r="C101" s="16"/>
      <c r="D101" s="11"/>
    </row>
    <row r="102" spans="1:4" ht="60.75" customHeight="1" hidden="1">
      <c r="A102" s="15" t="s">
        <v>12</v>
      </c>
      <c r="B102" s="14" t="s">
        <v>11</v>
      </c>
      <c r="C102" s="8">
        <f>C103+C105</f>
        <v>1751.983</v>
      </c>
      <c r="D102" s="11"/>
    </row>
    <row r="103" spans="1:4" ht="12.75" customHeight="1" hidden="1">
      <c r="A103" s="13" t="s">
        <v>10</v>
      </c>
      <c r="B103" s="12" t="s">
        <v>9</v>
      </c>
      <c r="C103" s="8">
        <f>C104</f>
        <v>0</v>
      </c>
      <c r="D103" s="11">
        <v>531925.11</v>
      </c>
    </row>
    <row r="104" spans="1:4" ht="12.75" customHeight="1" hidden="1">
      <c r="A104" s="13" t="s">
        <v>8</v>
      </c>
      <c r="B104" s="12" t="s">
        <v>7</v>
      </c>
      <c r="C104" s="16"/>
      <c r="D104" s="11">
        <v>531925.11</v>
      </c>
    </row>
    <row r="105" spans="1:3" ht="12.75">
      <c r="A105" s="13" t="s">
        <v>502</v>
      </c>
      <c r="B105" s="22" t="s">
        <v>42</v>
      </c>
      <c r="C105" s="16">
        <f>C106</f>
        <v>1751.983</v>
      </c>
    </row>
    <row r="106" spans="1:3" ht="25.5">
      <c r="A106" s="13" t="s">
        <v>503</v>
      </c>
      <c r="B106" s="22" t="s">
        <v>40</v>
      </c>
      <c r="C106" s="637">
        <v>1751.983</v>
      </c>
    </row>
    <row r="107" spans="1:3" ht="25.5">
      <c r="A107" s="15" t="s">
        <v>585</v>
      </c>
      <c r="B107" s="638" t="s">
        <v>586</v>
      </c>
      <c r="C107" s="637">
        <f>C108+C111+C113</f>
        <v>10174.217</v>
      </c>
    </row>
    <row r="108" spans="1:3" ht="25.5">
      <c r="A108" s="13" t="s">
        <v>587</v>
      </c>
      <c r="B108" s="549" t="s">
        <v>588</v>
      </c>
      <c r="C108" s="637">
        <f>C109</f>
        <v>1451.982</v>
      </c>
    </row>
    <row r="109" spans="1:3" ht="25.5">
      <c r="A109" s="13" t="s">
        <v>589</v>
      </c>
      <c r="B109" s="549" t="s">
        <v>590</v>
      </c>
      <c r="C109" s="637">
        <v>1451.982</v>
      </c>
    </row>
    <row r="110" spans="1:3" ht="25.5">
      <c r="A110" s="13" t="s">
        <v>607</v>
      </c>
      <c r="B110" s="549" t="s">
        <v>608</v>
      </c>
      <c r="C110" s="16">
        <v>520.42</v>
      </c>
    </row>
    <row r="111" spans="1:3" ht="25.5">
      <c r="A111" s="13" t="s">
        <v>609</v>
      </c>
      <c r="B111" s="549" t="s">
        <v>610</v>
      </c>
      <c r="C111" s="16">
        <v>520.42</v>
      </c>
    </row>
    <row r="112" spans="1:3" ht="51">
      <c r="A112" s="13" t="s">
        <v>635</v>
      </c>
      <c r="B112" s="549" t="s">
        <v>611</v>
      </c>
      <c r="C112" s="637">
        <v>8201.815</v>
      </c>
    </row>
    <row r="113" spans="1:3" ht="51">
      <c r="A113" s="13" t="s">
        <v>635</v>
      </c>
      <c r="B113" s="549" t="s">
        <v>611</v>
      </c>
      <c r="C113" s="637">
        <v>8201.815</v>
      </c>
    </row>
    <row r="114" spans="1:3" ht="12.75">
      <c r="A114" s="13"/>
      <c r="B114" s="22"/>
      <c r="C114" s="637"/>
    </row>
    <row r="115" spans="1:3" ht="12.75">
      <c r="A115" s="10"/>
      <c r="B115" s="9" t="s">
        <v>6</v>
      </c>
      <c r="C115" s="8">
        <f>C76+C13</f>
        <v>30239.064000000002</v>
      </c>
    </row>
  </sheetData>
  <sheetProtection/>
  <mergeCells count="8">
    <mergeCell ref="B1:D1"/>
    <mergeCell ref="A8:C8"/>
    <mergeCell ref="A2:D2"/>
    <mergeCell ref="A3:D3"/>
    <mergeCell ref="A4:D4"/>
    <mergeCell ref="A6:D6"/>
    <mergeCell ref="B5:D5"/>
    <mergeCell ref="B7:C7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P277"/>
  <sheetViews>
    <sheetView zoomScale="73" zoomScaleNormal="73" zoomScaleSheetLayoutView="100" workbookViewId="0" topLeftCell="A10">
      <selection activeCell="N259" sqref="N259"/>
    </sheetView>
  </sheetViews>
  <sheetFormatPr defaultColWidth="9.140625" defaultRowHeight="15"/>
  <cols>
    <col min="1" max="1" width="93.28125" style="50" customWidth="1"/>
    <col min="2" max="2" width="8.7109375" style="49" hidden="1" customWidth="1"/>
    <col min="3" max="3" width="7.57421875" style="45" customWidth="1"/>
    <col min="4" max="4" width="7.421875" style="48" customWidth="1"/>
    <col min="5" max="5" width="15.140625" style="47" customWidth="1"/>
    <col min="6" max="6" width="9.7109375" style="46" customWidth="1"/>
    <col min="7" max="7" width="8.140625" style="45" customWidth="1"/>
    <col min="8" max="8" width="14.421875" style="45" customWidth="1"/>
    <col min="9" max="10" width="9.140625" style="44" customWidth="1"/>
    <col min="11" max="11" width="14.8515625" style="44" customWidth="1"/>
    <col min="12" max="34" width="9.140625" style="44" customWidth="1"/>
  </cols>
  <sheetData>
    <row r="1" spans="1:8" s="1" customFormat="1" ht="15.75" customHeight="1">
      <c r="A1" s="649" t="s">
        <v>352</v>
      </c>
      <c r="B1" s="649"/>
      <c r="C1" s="649"/>
      <c r="D1" s="649"/>
      <c r="E1" s="649"/>
      <c r="F1" s="649"/>
      <c r="G1" s="649"/>
      <c r="H1" s="649"/>
    </row>
    <row r="2" spans="1:8" s="1" customFormat="1" ht="15.75" customHeight="1">
      <c r="A2" s="649" t="s">
        <v>4</v>
      </c>
      <c r="B2" s="649"/>
      <c r="C2" s="649"/>
      <c r="D2" s="649"/>
      <c r="E2" s="649"/>
      <c r="F2" s="649"/>
      <c r="G2" s="649"/>
      <c r="H2" s="649"/>
    </row>
    <row r="3" spans="1:8" s="1" customFormat="1" ht="15.75" customHeight="1">
      <c r="A3" s="649" t="s">
        <v>605</v>
      </c>
      <c r="B3" s="649"/>
      <c r="C3" s="649"/>
      <c r="D3" s="649"/>
      <c r="E3" s="649"/>
      <c r="F3" s="649"/>
      <c r="G3" s="649"/>
      <c r="H3" s="649"/>
    </row>
    <row r="4" spans="1:8" s="2" customFormat="1" ht="16.5" customHeight="1">
      <c r="A4" s="648" t="s">
        <v>602</v>
      </c>
      <c r="B4" s="648"/>
      <c r="C4" s="648"/>
      <c r="D4" s="648"/>
      <c r="E4" s="648"/>
      <c r="F4" s="648"/>
      <c r="G4" s="648"/>
      <c r="H4" s="648"/>
    </row>
    <row r="5" spans="1:8" s="2" customFormat="1" ht="16.5" customHeight="1">
      <c r="A5" s="648" t="s">
        <v>3</v>
      </c>
      <c r="B5" s="648"/>
      <c r="C5" s="648"/>
      <c r="D5" s="648"/>
      <c r="E5" s="648"/>
      <c r="F5" s="648"/>
      <c r="G5" s="648"/>
      <c r="H5" s="648"/>
    </row>
    <row r="6" spans="1:8" s="2" customFormat="1" ht="16.5" customHeight="1">
      <c r="A6" s="648" t="s">
        <v>580</v>
      </c>
      <c r="B6" s="648"/>
      <c r="C6" s="648"/>
      <c r="D6" s="648"/>
      <c r="E6" s="648"/>
      <c r="F6" s="648"/>
      <c r="G6" s="648"/>
      <c r="H6" s="648"/>
    </row>
    <row r="7" spans="1:8" s="2" customFormat="1" ht="16.5" customHeight="1">
      <c r="A7" s="653"/>
      <c r="B7" s="653"/>
      <c r="C7" s="653"/>
      <c r="D7" s="653"/>
      <c r="E7" s="648" t="s">
        <v>634</v>
      </c>
      <c r="F7" s="648"/>
      <c r="G7" s="648"/>
      <c r="H7" s="648"/>
    </row>
    <row r="8" spans="1:8" s="2" customFormat="1" ht="1.5" customHeight="1">
      <c r="A8" s="666"/>
      <c r="B8" s="666"/>
      <c r="C8" s="666"/>
      <c r="D8" s="666"/>
      <c r="E8" s="666"/>
      <c r="F8" s="666"/>
      <c r="G8" s="666"/>
      <c r="H8" s="286"/>
    </row>
    <row r="9" spans="1:8" s="2" customFormat="1" ht="17.25" customHeight="1" hidden="1">
      <c r="A9" s="666"/>
      <c r="B9" s="666"/>
      <c r="C9" s="666"/>
      <c r="D9" s="666"/>
      <c r="E9" s="666"/>
      <c r="F9" s="666"/>
      <c r="G9" s="666"/>
      <c r="H9" s="286"/>
    </row>
    <row r="10" spans="1:8" s="2" customFormat="1" ht="66" customHeight="1">
      <c r="A10" s="667" t="s">
        <v>582</v>
      </c>
      <c r="B10" s="667"/>
      <c r="C10" s="667"/>
      <c r="D10" s="667"/>
      <c r="E10" s="667"/>
      <c r="F10" s="667"/>
      <c r="G10" s="667"/>
      <c r="H10" s="667"/>
    </row>
    <row r="11" spans="1:8" s="2" customFormat="1" ht="26.25" customHeight="1">
      <c r="A11" s="285" t="s">
        <v>1</v>
      </c>
      <c r="B11" s="282"/>
      <c r="C11" s="284" t="s">
        <v>351</v>
      </c>
      <c r="D11" s="267" t="s">
        <v>350</v>
      </c>
      <c r="E11" s="283" t="s">
        <v>349</v>
      </c>
      <c r="F11" s="78"/>
      <c r="G11" s="266" t="s">
        <v>348</v>
      </c>
      <c r="H11" s="266" t="s">
        <v>561</v>
      </c>
    </row>
    <row r="12" spans="1:8" s="281" customFormat="1" ht="22.5" customHeight="1">
      <c r="A12" s="158" t="s">
        <v>347</v>
      </c>
      <c r="B12" s="282"/>
      <c r="C12" s="70"/>
      <c r="D12" s="156"/>
      <c r="E12" s="267"/>
      <c r="F12" s="266"/>
      <c r="G12" s="155"/>
      <c r="H12" s="136">
        <f>H14+H100+H115+H168+H212+H223+H238</f>
        <v>34367.479</v>
      </c>
    </row>
    <row r="13" spans="1:8" s="281" customFormat="1" ht="21" customHeight="1">
      <c r="A13" s="437" t="s">
        <v>5</v>
      </c>
      <c r="B13" s="282"/>
      <c r="C13" s="70"/>
      <c r="D13" s="156"/>
      <c r="E13" s="267"/>
      <c r="F13" s="266"/>
      <c r="G13" s="155"/>
      <c r="H13" s="136">
        <f>H12</f>
        <v>34367.479</v>
      </c>
    </row>
    <row r="14" spans="1:8" s="281" customFormat="1" ht="21.75" customHeight="1">
      <c r="A14" s="158" t="s">
        <v>346</v>
      </c>
      <c r="B14" s="282"/>
      <c r="C14" s="70" t="s">
        <v>156</v>
      </c>
      <c r="D14" s="156"/>
      <c r="E14" s="267"/>
      <c r="F14" s="266"/>
      <c r="G14" s="155"/>
      <c r="H14" s="136">
        <f>H15+H20+H26+H45+H50+H60+H55</f>
        <v>8776.599999999999</v>
      </c>
    </row>
    <row r="15" spans="1:34" s="278" customFormat="1" ht="38.25" customHeight="1">
      <c r="A15" s="66" t="s">
        <v>345</v>
      </c>
      <c r="B15" s="280" t="s">
        <v>344</v>
      </c>
      <c r="C15" s="70" t="s">
        <v>156</v>
      </c>
      <c r="D15" s="156" t="s">
        <v>214</v>
      </c>
      <c r="E15" s="267"/>
      <c r="F15" s="266"/>
      <c r="G15" s="155"/>
      <c r="H15" s="136">
        <f>+H16</f>
        <v>655.96</v>
      </c>
      <c r="I15" s="279"/>
      <c r="J15" s="279"/>
      <c r="K15" s="279"/>
      <c r="L15" s="279"/>
      <c r="M15" s="279"/>
      <c r="N15" s="279"/>
      <c r="O15" s="279"/>
      <c r="P15" s="279"/>
      <c r="Q15" s="279"/>
      <c r="R15" s="279"/>
      <c r="S15" s="279"/>
      <c r="T15" s="279"/>
      <c r="U15" s="279"/>
      <c r="V15" s="279"/>
      <c r="W15" s="279"/>
      <c r="X15" s="279"/>
      <c r="Y15" s="279"/>
      <c r="Z15" s="279"/>
      <c r="AA15" s="279"/>
      <c r="AB15" s="279"/>
      <c r="AC15" s="279"/>
      <c r="AD15" s="279"/>
      <c r="AE15" s="279"/>
      <c r="AF15" s="279"/>
      <c r="AG15" s="279"/>
      <c r="AH15" s="279"/>
    </row>
    <row r="16" spans="1:34" s="51" customFormat="1" ht="26.25" customHeight="1">
      <c r="A16" s="185" t="s">
        <v>343</v>
      </c>
      <c r="B16" s="73" t="s">
        <v>0</v>
      </c>
      <c r="C16" s="100" t="s">
        <v>156</v>
      </c>
      <c r="D16" s="150" t="s">
        <v>214</v>
      </c>
      <c r="E16" s="183" t="s">
        <v>342</v>
      </c>
      <c r="F16" s="142" t="s">
        <v>163</v>
      </c>
      <c r="G16" s="182"/>
      <c r="H16" s="325">
        <f>+H17</f>
        <v>655.96</v>
      </c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</row>
    <row r="17" spans="1:34" s="51" customFormat="1" ht="25.5" customHeight="1">
      <c r="A17" s="151" t="s">
        <v>341</v>
      </c>
      <c r="B17" s="73"/>
      <c r="C17" s="88" t="s">
        <v>156</v>
      </c>
      <c r="D17" s="148" t="s">
        <v>214</v>
      </c>
      <c r="E17" s="275" t="s">
        <v>340</v>
      </c>
      <c r="F17" s="81" t="s">
        <v>163</v>
      </c>
      <c r="G17" s="177"/>
      <c r="H17" s="154">
        <f>+H18</f>
        <v>655.96</v>
      </c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</row>
    <row r="18" spans="1:34" s="51" customFormat="1" ht="37.5">
      <c r="A18" s="151" t="s">
        <v>325</v>
      </c>
      <c r="B18" s="73" t="s">
        <v>0</v>
      </c>
      <c r="C18" s="88" t="s">
        <v>156</v>
      </c>
      <c r="D18" s="148" t="s">
        <v>214</v>
      </c>
      <c r="E18" s="275" t="s">
        <v>340</v>
      </c>
      <c r="F18" s="81" t="s">
        <v>335</v>
      </c>
      <c r="G18" s="177"/>
      <c r="H18" s="154">
        <f>+H19</f>
        <v>655.96</v>
      </c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</row>
    <row r="19" spans="1:34" s="51" customFormat="1" ht="56.25">
      <c r="A19" s="109" t="s">
        <v>191</v>
      </c>
      <c r="B19" s="73" t="s">
        <v>0</v>
      </c>
      <c r="C19" s="57" t="s">
        <v>156</v>
      </c>
      <c r="D19" s="65" t="s">
        <v>214</v>
      </c>
      <c r="E19" s="275" t="s">
        <v>340</v>
      </c>
      <c r="F19" s="81" t="s">
        <v>335</v>
      </c>
      <c r="G19" s="145" t="s">
        <v>159</v>
      </c>
      <c r="H19" s="153">
        <v>655.96</v>
      </c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</row>
    <row r="20" spans="1:34" s="195" customFormat="1" ht="63" customHeight="1">
      <c r="A20" s="66" t="s">
        <v>339</v>
      </c>
      <c r="B20" s="100" t="s">
        <v>0</v>
      </c>
      <c r="C20" s="70" t="s">
        <v>156</v>
      </c>
      <c r="D20" s="70" t="s">
        <v>226</v>
      </c>
      <c r="E20" s="156"/>
      <c r="F20" s="155"/>
      <c r="G20" s="70"/>
      <c r="H20" s="136">
        <f>+H21</f>
        <v>2717.151</v>
      </c>
      <c r="I20" s="196"/>
      <c r="J20" s="196"/>
      <c r="K20" s="196"/>
      <c r="L20" s="196"/>
      <c r="M20" s="196"/>
      <c r="N20" s="196"/>
      <c r="O20" s="196"/>
      <c r="P20" s="196"/>
      <c r="Q20" s="196"/>
      <c r="R20" s="196"/>
      <c r="S20" s="196"/>
      <c r="T20" s="196"/>
      <c r="U20" s="196"/>
      <c r="V20" s="196"/>
      <c r="W20" s="196"/>
      <c r="X20" s="196"/>
      <c r="Y20" s="196"/>
      <c r="Z20" s="196"/>
      <c r="AA20" s="196"/>
      <c r="AB20" s="196"/>
      <c r="AC20" s="196"/>
      <c r="AD20" s="196"/>
      <c r="AE20" s="196"/>
      <c r="AF20" s="196"/>
      <c r="AG20" s="196"/>
      <c r="AH20" s="196"/>
    </row>
    <row r="21" spans="1:34" s="105" customFormat="1" ht="22.5" customHeight="1">
      <c r="A21" s="185" t="s">
        <v>338</v>
      </c>
      <c r="B21" s="88" t="s">
        <v>0</v>
      </c>
      <c r="C21" s="100" t="s">
        <v>156</v>
      </c>
      <c r="D21" s="150" t="s">
        <v>226</v>
      </c>
      <c r="E21" s="141" t="s">
        <v>337</v>
      </c>
      <c r="F21" s="111" t="s">
        <v>163</v>
      </c>
      <c r="G21" s="277"/>
      <c r="H21" s="325">
        <f>+H22</f>
        <v>2717.151</v>
      </c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</row>
    <row r="22" spans="1:34" s="105" customFormat="1" ht="21.75" customHeight="1">
      <c r="A22" s="151" t="s">
        <v>336</v>
      </c>
      <c r="B22" s="88" t="s">
        <v>0</v>
      </c>
      <c r="C22" s="88" t="s">
        <v>156</v>
      </c>
      <c r="D22" s="148" t="s">
        <v>226</v>
      </c>
      <c r="E22" s="275" t="s">
        <v>291</v>
      </c>
      <c r="F22" s="81" t="s">
        <v>163</v>
      </c>
      <c r="G22" s="145"/>
      <c r="H22" s="154">
        <f>+H23</f>
        <v>2717.151</v>
      </c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</row>
    <row r="23" spans="1:34" s="105" customFormat="1" ht="39.75" customHeight="1">
      <c r="A23" s="151" t="s">
        <v>325</v>
      </c>
      <c r="B23" s="57" t="s">
        <v>0</v>
      </c>
      <c r="C23" s="88" t="s">
        <v>156</v>
      </c>
      <c r="D23" s="148" t="s">
        <v>226</v>
      </c>
      <c r="E23" s="275" t="s">
        <v>291</v>
      </c>
      <c r="F23" s="81" t="s">
        <v>335</v>
      </c>
      <c r="G23" s="145"/>
      <c r="H23" s="154">
        <f>H24+H25</f>
        <v>2717.151</v>
      </c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</row>
    <row r="24" spans="1:34" s="105" customFormat="1" ht="57.75" customHeight="1">
      <c r="A24" s="109" t="s">
        <v>191</v>
      </c>
      <c r="B24" s="73" t="s">
        <v>0</v>
      </c>
      <c r="C24" s="57" t="s">
        <v>156</v>
      </c>
      <c r="D24" s="65" t="s">
        <v>226</v>
      </c>
      <c r="E24" s="275" t="s">
        <v>291</v>
      </c>
      <c r="F24" s="81" t="s">
        <v>335</v>
      </c>
      <c r="G24" s="145" t="s">
        <v>159</v>
      </c>
      <c r="H24" s="144" t="s">
        <v>623</v>
      </c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</row>
    <row r="25" spans="1:34" s="105" customFormat="1" ht="21" customHeight="1">
      <c r="A25" s="89" t="s">
        <v>167</v>
      </c>
      <c r="B25" s="100" t="s">
        <v>0</v>
      </c>
      <c r="C25" s="57" t="s">
        <v>156</v>
      </c>
      <c r="D25" s="65" t="s">
        <v>226</v>
      </c>
      <c r="E25" s="275" t="s">
        <v>291</v>
      </c>
      <c r="F25" s="81" t="s">
        <v>335</v>
      </c>
      <c r="G25" s="145" t="s">
        <v>153</v>
      </c>
      <c r="H25" s="322">
        <v>50</v>
      </c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</row>
    <row r="26" spans="1:8" s="106" customFormat="1" ht="37.5" customHeight="1" hidden="1">
      <c r="A26" s="116" t="s">
        <v>333</v>
      </c>
      <c r="B26" s="73" t="s">
        <v>0</v>
      </c>
      <c r="C26" s="73" t="s">
        <v>156</v>
      </c>
      <c r="D26" s="113" t="s">
        <v>321</v>
      </c>
      <c r="E26" s="113"/>
      <c r="F26" s="276"/>
      <c r="G26" s="140"/>
      <c r="H26" s="263"/>
    </row>
    <row r="27" spans="1:34" s="105" customFormat="1" ht="18" customHeight="1" hidden="1">
      <c r="A27" s="185" t="s">
        <v>332</v>
      </c>
      <c r="B27" s="100" t="s">
        <v>0</v>
      </c>
      <c r="C27" s="128" t="s">
        <v>156</v>
      </c>
      <c r="D27" s="184" t="s">
        <v>321</v>
      </c>
      <c r="E27" s="141" t="s">
        <v>331</v>
      </c>
      <c r="F27" s="111" t="s">
        <v>177</v>
      </c>
      <c r="G27" s="182"/>
      <c r="H27" s="181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</row>
    <row r="28" spans="1:34" s="105" customFormat="1" ht="0.75" customHeight="1" hidden="1">
      <c r="A28" s="151" t="s">
        <v>330</v>
      </c>
      <c r="B28" s="88" t="s">
        <v>0</v>
      </c>
      <c r="C28" s="175" t="s">
        <v>156</v>
      </c>
      <c r="D28" s="174" t="s">
        <v>321</v>
      </c>
      <c r="E28" s="275" t="s">
        <v>329</v>
      </c>
      <c r="F28" s="81" t="s">
        <v>177</v>
      </c>
      <c r="G28" s="177"/>
      <c r="H28" s="17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</row>
    <row r="29" spans="1:8" s="106" customFormat="1" ht="19.5" customHeight="1" hidden="1">
      <c r="A29" s="151" t="s">
        <v>325</v>
      </c>
      <c r="B29" s="88" t="s">
        <v>0</v>
      </c>
      <c r="C29" s="175" t="s">
        <v>156</v>
      </c>
      <c r="D29" s="174" t="s">
        <v>321</v>
      </c>
      <c r="E29" s="275" t="s">
        <v>329</v>
      </c>
      <c r="F29" s="81" t="s">
        <v>324</v>
      </c>
      <c r="G29" s="177"/>
      <c r="H29" s="176"/>
    </row>
    <row r="30" spans="1:8" s="106" customFormat="1" ht="43.5" customHeight="1" hidden="1">
      <c r="A30" s="109" t="s">
        <v>191</v>
      </c>
      <c r="B30" s="57" t="s">
        <v>0</v>
      </c>
      <c r="C30" s="57" t="s">
        <v>156</v>
      </c>
      <c r="D30" s="65" t="s">
        <v>321</v>
      </c>
      <c r="E30" s="275" t="s">
        <v>329</v>
      </c>
      <c r="F30" s="81" t="s">
        <v>324</v>
      </c>
      <c r="G30" s="177" t="s">
        <v>159</v>
      </c>
      <c r="H30" s="176"/>
    </row>
    <row r="31" spans="1:8" s="106" customFormat="1" ht="19.5" customHeight="1" hidden="1">
      <c r="A31" s="89" t="s">
        <v>167</v>
      </c>
      <c r="B31" s="57" t="s">
        <v>0</v>
      </c>
      <c r="C31" s="57" t="s">
        <v>156</v>
      </c>
      <c r="D31" s="65" t="s">
        <v>321</v>
      </c>
      <c r="E31" s="275" t="s">
        <v>329</v>
      </c>
      <c r="F31" s="81" t="s">
        <v>324</v>
      </c>
      <c r="G31" s="177" t="s">
        <v>153</v>
      </c>
      <c r="H31" s="176"/>
    </row>
    <row r="32" spans="1:8" s="106" customFormat="1" ht="19.5" customHeight="1" hidden="1">
      <c r="A32" s="89" t="s">
        <v>194</v>
      </c>
      <c r="B32" s="57" t="s">
        <v>0</v>
      </c>
      <c r="C32" s="57" t="s">
        <v>156</v>
      </c>
      <c r="D32" s="65" t="s">
        <v>321</v>
      </c>
      <c r="E32" s="275" t="s">
        <v>329</v>
      </c>
      <c r="F32" s="81" t="s">
        <v>324</v>
      </c>
      <c r="G32" s="177" t="s">
        <v>193</v>
      </c>
      <c r="H32" s="176"/>
    </row>
    <row r="33" spans="1:34" s="105" customFormat="1" ht="19.5" customHeight="1" hidden="1">
      <c r="A33" s="151" t="s">
        <v>328</v>
      </c>
      <c r="B33" s="88" t="s">
        <v>0</v>
      </c>
      <c r="C33" s="175" t="s">
        <v>156</v>
      </c>
      <c r="D33" s="174" t="s">
        <v>321</v>
      </c>
      <c r="E33" s="275" t="s">
        <v>327</v>
      </c>
      <c r="F33" s="81" t="s">
        <v>177</v>
      </c>
      <c r="G33" s="177"/>
      <c r="H33" s="17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</row>
    <row r="34" spans="1:8" s="106" customFormat="1" ht="19.5" customHeight="1" hidden="1">
      <c r="A34" s="151" t="s">
        <v>325</v>
      </c>
      <c r="B34" s="88" t="s">
        <v>0</v>
      </c>
      <c r="C34" s="175" t="s">
        <v>156</v>
      </c>
      <c r="D34" s="174" t="s">
        <v>321</v>
      </c>
      <c r="E34" s="275" t="s">
        <v>327</v>
      </c>
      <c r="F34" s="81" t="s">
        <v>324</v>
      </c>
      <c r="G34" s="177"/>
      <c r="H34" s="176"/>
    </row>
    <row r="35" spans="1:8" s="106" customFormat="1" ht="43.5" customHeight="1" hidden="1">
      <c r="A35" s="109" t="s">
        <v>191</v>
      </c>
      <c r="B35" s="57" t="s">
        <v>0</v>
      </c>
      <c r="C35" s="57" t="s">
        <v>156</v>
      </c>
      <c r="D35" s="65" t="s">
        <v>321</v>
      </c>
      <c r="E35" s="275" t="s">
        <v>327</v>
      </c>
      <c r="F35" s="81" t="s">
        <v>324</v>
      </c>
      <c r="G35" s="177" t="s">
        <v>159</v>
      </c>
      <c r="H35" s="176"/>
    </row>
    <row r="36" spans="1:8" s="106" customFormat="1" ht="19.5" customHeight="1" hidden="1">
      <c r="A36" s="89" t="s">
        <v>167</v>
      </c>
      <c r="B36" s="57" t="s">
        <v>0</v>
      </c>
      <c r="C36" s="57" t="s">
        <v>156</v>
      </c>
      <c r="D36" s="65" t="s">
        <v>321</v>
      </c>
      <c r="E36" s="275" t="s">
        <v>327</v>
      </c>
      <c r="F36" s="81" t="s">
        <v>324</v>
      </c>
      <c r="G36" s="177" t="s">
        <v>153</v>
      </c>
      <c r="H36" s="176"/>
    </row>
    <row r="37" spans="1:8" s="106" customFormat="1" ht="24.75" customHeight="1" hidden="1">
      <c r="A37" s="89" t="s">
        <v>194</v>
      </c>
      <c r="B37" s="57" t="s">
        <v>0</v>
      </c>
      <c r="C37" s="57" t="s">
        <v>156</v>
      </c>
      <c r="D37" s="65" t="s">
        <v>321</v>
      </c>
      <c r="E37" s="275" t="s">
        <v>327</v>
      </c>
      <c r="F37" s="81" t="s">
        <v>324</v>
      </c>
      <c r="G37" s="177" t="s">
        <v>193</v>
      </c>
      <c r="H37" s="176"/>
    </row>
    <row r="38" spans="1:34" s="105" customFormat="1" ht="19.5" customHeight="1" hidden="1">
      <c r="A38" s="151" t="s">
        <v>326</v>
      </c>
      <c r="B38" s="88" t="s">
        <v>0</v>
      </c>
      <c r="C38" s="175" t="s">
        <v>156</v>
      </c>
      <c r="D38" s="174" t="s">
        <v>321</v>
      </c>
      <c r="E38" s="275" t="s">
        <v>320</v>
      </c>
      <c r="F38" s="81" t="s">
        <v>177</v>
      </c>
      <c r="G38" s="177"/>
      <c r="H38" s="17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</row>
    <row r="39" spans="1:8" s="106" customFormat="1" ht="19.5" customHeight="1" hidden="1">
      <c r="A39" s="151" t="s">
        <v>325</v>
      </c>
      <c r="B39" s="88" t="s">
        <v>0</v>
      </c>
      <c r="C39" s="175" t="s">
        <v>156</v>
      </c>
      <c r="D39" s="174" t="s">
        <v>321</v>
      </c>
      <c r="E39" s="275" t="s">
        <v>320</v>
      </c>
      <c r="F39" s="81" t="s">
        <v>324</v>
      </c>
      <c r="G39" s="177"/>
      <c r="H39" s="176"/>
    </row>
    <row r="40" spans="1:8" s="106" customFormat="1" ht="43.5" customHeight="1" hidden="1">
      <c r="A40" s="109" t="s">
        <v>191</v>
      </c>
      <c r="B40" s="57" t="s">
        <v>0</v>
      </c>
      <c r="C40" s="57" t="s">
        <v>156</v>
      </c>
      <c r="D40" s="65" t="s">
        <v>321</v>
      </c>
      <c r="E40" s="275" t="s">
        <v>320</v>
      </c>
      <c r="F40" s="81" t="s">
        <v>324</v>
      </c>
      <c r="G40" s="177" t="s">
        <v>159</v>
      </c>
      <c r="H40" s="176"/>
    </row>
    <row r="41" spans="1:8" s="106" customFormat="1" ht="19.5" customHeight="1" hidden="1">
      <c r="A41" s="89" t="s">
        <v>167</v>
      </c>
      <c r="B41" s="57" t="s">
        <v>0</v>
      </c>
      <c r="C41" s="57" t="s">
        <v>156</v>
      </c>
      <c r="D41" s="65" t="s">
        <v>321</v>
      </c>
      <c r="E41" s="275" t="s">
        <v>320</v>
      </c>
      <c r="F41" s="81" t="s">
        <v>324</v>
      </c>
      <c r="G41" s="177" t="s">
        <v>153</v>
      </c>
      <c r="H41" s="176"/>
    </row>
    <row r="42" spans="1:8" s="106" customFormat="1" ht="19.5" customHeight="1" hidden="1">
      <c r="A42" s="89" t="s">
        <v>194</v>
      </c>
      <c r="B42" s="57" t="s">
        <v>0</v>
      </c>
      <c r="C42" s="57" t="s">
        <v>156</v>
      </c>
      <c r="D42" s="65" t="s">
        <v>321</v>
      </c>
      <c r="E42" s="275" t="s">
        <v>320</v>
      </c>
      <c r="F42" s="81" t="s">
        <v>324</v>
      </c>
      <c r="G42" s="177" t="s">
        <v>193</v>
      </c>
      <c r="H42" s="176"/>
    </row>
    <row r="43" spans="1:8" s="106" customFormat="1" ht="37.5" customHeight="1" hidden="1">
      <c r="A43" s="178" t="s">
        <v>323</v>
      </c>
      <c r="B43" s="175" t="s">
        <v>0</v>
      </c>
      <c r="C43" s="175" t="s">
        <v>156</v>
      </c>
      <c r="D43" s="174" t="s">
        <v>321</v>
      </c>
      <c r="E43" s="173" t="s">
        <v>320</v>
      </c>
      <c r="F43" s="172" t="s">
        <v>319</v>
      </c>
      <c r="G43" s="177"/>
      <c r="H43" s="176"/>
    </row>
    <row r="44" spans="1:8" s="52" customFormat="1" ht="18.75" customHeight="1" hidden="1">
      <c r="A44" s="109" t="s">
        <v>322</v>
      </c>
      <c r="B44" s="57" t="s">
        <v>0</v>
      </c>
      <c r="C44" s="57" t="s">
        <v>156</v>
      </c>
      <c r="D44" s="57" t="s">
        <v>321</v>
      </c>
      <c r="E44" s="173" t="s">
        <v>320</v>
      </c>
      <c r="F44" s="172" t="s">
        <v>319</v>
      </c>
      <c r="G44" s="57" t="s">
        <v>318</v>
      </c>
      <c r="H44" s="56"/>
    </row>
    <row r="45" spans="1:8" s="52" customFormat="1" ht="18.75" customHeight="1" hidden="1">
      <c r="A45" s="274" t="s">
        <v>317</v>
      </c>
      <c r="B45" s="73" t="s">
        <v>0</v>
      </c>
      <c r="C45" s="155" t="s">
        <v>156</v>
      </c>
      <c r="D45" s="70" t="s">
        <v>171</v>
      </c>
      <c r="E45" s="267"/>
      <c r="F45" s="266"/>
      <c r="G45" s="120"/>
      <c r="H45" s="119"/>
    </row>
    <row r="46" spans="1:8" s="52" customFormat="1" ht="18.75" customHeight="1" hidden="1">
      <c r="A46" s="273" t="s">
        <v>285</v>
      </c>
      <c r="B46" s="100" t="s">
        <v>0</v>
      </c>
      <c r="C46" s="251" t="s">
        <v>156</v>
      </c>
      <c r="D46" s="129" t="s">
        <v>171</v>
      </c>
      <c r="E46" s="272" t="s">
        <v>316</v>
      </c>
      <c r="F46" s="271" t="s">
        <v>177</v>
      </c>
      <c r="G46" s="270"/>
      <c r="H46" s="269"/>
    </row>
    <row r="47" spans="1:34" s="105" customFormat="1" ht="19.5" customHeight="1" hidden="1">
      <c r="A47" s="151" t="s">
        <v>315</v>
      </c>
      <c r="B47" s="88" t="s">
        <v>0</v>
      </c>
      <c r="C47" s="175" t="s">
        <v>156</v>
      </c>
      <c r="D47" s="174" t="s">
        <v>171</v>
      </c>
      <c r="E47" s="118" t="s">
        <v>313</v>
      </c>
      <c r="F47" s="117" t="s">
        <v>177</v>
      </c>
      <c r="G47" s="177"/>
      <c r="H47" s="17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6"/>
      <c r="AC47" s="106"/>
      <c r="AD47" s="106"/>
      <c r="AE47" s="106"/>
      <c r="AF47" s="106"/>
      <c r="AG47" s="106"/>
      <c r="AH47" s="106"/>
    </row>
    <row r="48" spans="1:34" s="105" customFormat="1" ht="19.5" customHeight="1" hidden="1">
      <c r="A48" s="151" t="s">
        <v>314</v>
      </c>
      <c r="B48" s="88" t="s">
        <v>0</v>
      </c>
      <c r="C48" s="175" t="s">
        <v>156</v>
      </c>
      <c r="D48" s="174" t="s">
        <v>171</v>
      </c>
      <c r="E48" s="118" t="s">
        <v>313</v>
      </c>
      <c r="F48" s="117" t="s">
        <v>312</v>
      </c>
      <c r="G48" s="177"/>
      <c r="H48" s="17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</row>
    <row r="49" spans="1:8" s="52" customFormat="1" ht="18.75" customHeight="1" hidden="1">
      <c r="A49" s="268" t="s">
        <v>167</v>
      </c>
      <c r="B49" s="57" t="s">
        <v>0</v>
      </c>
      <c r="C49" s="57" t="s">
        <v>156</v>
      </c>
      <c r="D49" s="57" t="s">
        <v>171</v>
      </c>
      <c r="E49" s="118" t="s">
        <v>313</v>
      </c>
      <c r="F49" s="117" t="s">
        <v>312</v>
      </c>
      <c r="G49" s="57" t="s">
        <v>153</v>
      </c>
      <c r="H49" s="56"/>
    </row>
    <row r="50" spans="1:8" s="83" customFormat="1" ht="20.25" customHeight="1" hidden="1">
      <c r="A50" s="116" t="s">
        <v>311</v>
      </c>
      <c r="B50" s="73" t="s">
        <v>0</v>
      </c>
      <c r="C50" s="73" t="s">
        <v>156</v>
      </c>
      <c r="D50" s="115">
        <v>11</v>
      </c>
      <c r="E50" s="267"/>
      <c r="F50" s="266"/>
      <c r="G50" s="57"/>
      <c r="H50" s="56"/>
    </row>
    <row r="51" spans="1:8" s="83" customFormat="1" ht="20.25" customHeight="1" hidden="1">
      <c r="A51" s="109" t="s">
        <v>310</v>
      </c>
      <c r="B51" s="100" t="s">
        <v>0</v>
      </c>
      <c r="C51" s="57" t="s">
        <v>156</v>
      </c>
      <c r="D51" s="265">
        <v>11</v>
      </c>
      <c r="E51" s="192" t="s">
        <v>309</v>
      </c>
      <c r="F51" s="67" t="s">
        <v>177</v>
      </c>
      <c r="G51" s="64"/>
      <c r="H51" s="80"/>
    </row>
    <row r="52" spans="1:8" s="83" customFormat="1" ht="20.25" customHeight="1" hidden="1">
      <c r="A52" s="109" t="s">
        <v>308</v>
      </c>
      <c r="B52" s="88" t="s">
        <v>0</v>
      </c>
      <c r="C52" s="57" t="s">
        <v>156</v>
      </c>
      <c r="D52" s="265">
        <v>11</v>
      </c>
      <c r="E52" s="192" t="s">
        <v>306</v>
      </c>
      <c r="F52" s="135" t="s">
        <v>177</v>
      </c>
      <c r="G52" s="64"/>
      <c r="H52" s="80"/>
    </row>
    <row r="53" spans="1:8" s="83" customFormat="1" ht="18.75" customHeight="1" hidden="1">
      <c r="A53" s="89" t="s">
        <v>307</v>
      </c>
      <c r="B53" s="88" t="s">
        <v>0</v>
      </c>
      <c r="C53" s="57" t="s">
        <v>156</v>
      </c>
      <c r="D53" s="265">
        <v>11</v>
      </c>
      <c r="E53" s="188" t="s">
        <v>306</v>
      </c>
      <c r="F53" s="187">
        <v>1403</v>
      </c>
      <c r="G53" s="64"/>
      <c r="H53" s="80"/>
    </row>
    <row r="54" spans="1:8" s="83" customFormat="1" ht="20.25" customHeight="1" hidden="1">
      <c r="A54" s="89" t="s">
        <v>194</v>
      </c>
      <c r="B54" s="57" t="s">
        <v>0</v>
      </c>
      <c r="C54" s="57" t="s">
        <v>156</v>
      </c>
      <c r="D54" s="264">
        <v>11</v>
      </c>
      <c r="E54" s="192" t="s">
        <v>306</v>
      </c>
      <c r="F54" s="257">
        <v>1403</v>
      </c>
      <c r="G54" s="57" t="s">
        <v>193</v>
      </c>
      <c r="H54" s="56"/>
    </row>
    <row r="55" spans="1:8" s="83" customFormat="1" ht="20.25" customHeight="1">
      <c r="A55" s="442" t="s">
        <v>311</v>
      </c>
      <c r="B55" s="57"/>
      <c r="C55" s="321" t="s">
        <v>156</v>
      </c>
      <c r="D55" s="438" t="s">
        <v>180</v>
      </c>
      <c r="E55" s="439"/>
      <c r="F55" s="440"/>
      <c r="G55" s="314"/>
      <c r="H55" s="453">
        <f>H56</f>
        <v>50</v>
      </c>
    </row>
    <row r="56" spans="1:8" s="83" customFormat="1" ht="20.25" customHeight="1">
      <c r="A56" s="441" t="s">
        <v>310</v>
      </c>
      <c r="B56" s="57"/>
      <c r="C56" s="314" t="s">
        <v>156</v>
      </c>
      <c r="D56" s="506" t="s">
        <v>180</v>
      </c>
      <c r="E56" s="316" t="s">
        <v>436</v>
      </c>
      <c r="F56" s="315" t="s">
        <v>163</v>
      </c>
      <c r="G56" s="314"/>
      <c r="H56" s="454">
        <f>H57</f>
        <v>50</v>
      </c>
    </row>
    <row r="57" spans="1:8" s="83" customFormat="1" ht="20.25" customHeight="1">
      <c r="A57" s="441" t="s">
        <v>311</v>
      </c>
      <c r="B57" s="57"/>
      <c r="C57" s="314" t="s">
        <v>156</v>
      </c>
      <c r="D57" s="506" t="s">
        <v>180</v>
      </c>
      <c r="E57" s="316" t="s">
        <v>437</v>
      </c>
      <c r="F57" s="315" t="s">
        <v>163</v>
      </c>
      <c r="G57" s="314"/>
      <c r="H57" s="454">
        <f>H59</f>
        <v>50</v>
      </c>
    </row>
    <row r="58" spans="1:8" s="83" customFormat="1" ht="20.25" customHeight="1">
      <c r="A58" s="441" t="s">
        <v>307</v>
      </c>
      <c r="B58" s="57"/>
      <c r="C58" s="314" t="s">
        <v>156</v>
      </c>
      <c r="D58" s="506" t="s">
        <v>180</v>
      </c>
      <c r="E58" s="316" t="s">
        <v>437</v>
      </c>
      <c r="F58" s="315" t="s">
        <v>438</v>
      </c>
      <c r="G58" s="314"/>
      <c r="H58" s="454">
        <f>H59</f>
        <v>50</v>
      </c>
    </row>
    <row r="59" spans="1:8" s="83" customFormat="1" ht="20.25" customHeight="1">
      <c r="A59" s="441" t="s">
        <v>194</v>
      </c>
      <c r="B59" s="57"/>
      <c r="C59" s="314" t="s">
        <v>156</v>
      </c>
      <c r="D59" s="506" t="s">
        <v>180</v>
      </c>
      <c r="E59" s="316" t="s">
        <v>437</v>
      </c>
      <c r="F59" s="315" t="s">
        <v>438</v>
      </c>
      <c r="G59" s="314" t="s">
        <v>193</v>
      </c>
      <c r="H59" s="454">
        <v>50</v>
      </c>
    </row>
    <row r="60" spans="1:8" s="83" customFormat="1" ht="25.5" customHeight="1">
      <c r="A60" s="66" t="s">
        <v>305</v>
      </c>
      <c r="B60" s="73" t="s">
        <v>0</v>
      </c>
      <c r="C60" s="70" t="s">
        <v>156</v>
      </c>
      <c r="D60" s="156" t="s">
        <v>282</v>
      </c>
      <c r="E60" s="79"/>
      <c r="F60" s="78"/>
      <c r="G60" s="155"/>
      <c r="H60" s="136">
        <f>H65+H70+H89+H97</f>
        <v>5353.489</v>
      </c>
    </row>
    <row r="61" spans="1:8" s="186" customFormat="1" ht="18.75" customHeight="1" hidden="1">
      <c r="A61" s="116"/>
      <c r="B61" s="100"/>
      <c r="C61" s="73"/>
      <c r="D61" s="113"/>
      <c r="E61" s="143"/>
      <c r="F61" s="71"/>
      <c r="G61" s="140"/>
      <c r="H61" s="263"/>
    </row>
    <row r="62" spans="1:8" s="186" customFormat="1" ht="18.75" customHeight="1" hidden="1">
      <c r="A62" s="109"/>
      <c r="B62" s="88"/>
      <c r="C62" s="57"/>
      <c r="D62" s="65"/>
      <c r="E62" s="192"/>
      <c r="F62" s="135"/>
      <c r="G62" s="259"/>
      <c r="H62" s="258"/>
    </row>
    <row r="63" spans="1:8" s="83" customFormat="1" ht="18.75" customHeight="1" hidden="1">
      <c r="A63" s="262"/>
      <c r="B63" s="88"/>
      <c r="C63" s="261"/>
      <c r="D63" s="260"/>
      <c r="E63" s="188"/>
      <c r="F63" s="187"/>
      <c r="G63" s="259"/>
      <c r="H63" s="258"/>
    </row>
    <row r="64" spans="1:8" s="83" customFormat="1" ht="18.75" customHeight="1" hidden="1">
      <c r="A64" s="189"/>
      <c r="B64" s="57"/>
      <c r="C64" s="256"/>
      <c r="D64" s="256"/>
      <c r="E64" s="192"/>
      <c r="F64" s="257"/>
      <c r="G64" s="256"/>
      <c r="H64" s="255"/>
    </row>
    <row r="65" spans="1:8" s="186" customFormat="1" ht="81.75" customHeight="1">
      <c r="A65" s="116" t="s">
        <v>494</v>
      </c>
      <c r="B65" s="100" t="s">
        <v>0</v>
      </c>
      <c r="C65" s="73" t="s">
        <v>156</v>
      </c>
      <c r="D65" s="113" t="s">
        <v>282</v>
      </c>
      <c r="E65" s="143" t="s">
        <v>304</v>
      </c>
      <c r="F65" s="71" t="s">
        <v>163</v>
      </c>
      <c r="G65" s="140"/>
      <c r="H65" s="69">
        <f>+H66</f>
        <v>20</v>
      </c>
    </row>
    <row r="66" spans="1:245" s="106" customFormat="1" ht="77.25" customHeight="1">
      <c r="A66" s="624" t="s">
        <v>303</v>
      </c>
      <c r="B66" s="100" t="s">
        <v>0</v>
      </c>
      <c r="C66" s="73" t="s">
        <v>156</v>
      </c>
      <c r="D66" s="113" t="s">
        <v>282</v>
      </c>
      <c r="E66" s="143" t="s">
        <v>504</v>
      </c>
      <c r="F66" s="71" t="s">
        <v>163</v>
      </c>
      <c r="G66" s="140"/>
      <c r="H66" s="69">
        <f>+H67</f>
        <v>20</v>
      </c>
      <c r="I66" s="186"/>
      <c r="J66" s="186"/>
      <c r="K66" s="186"/>
      <c r="L66" s="186"/>
      <c r="M66" s="186"/>
      <c r="N66" s="186"/>
      <c r="O66" s="186"/>
      <c r="P66" s="186"/>
      <c r="Q66" s="186"/>
      <c r="R66" s="186"/>
      <c r="S66" s="186"/>
      <c r="T66" s="186"/>
      <c r="U66" s="186"/>
      <c r="V66" s="186"/>
      <c r="W66" s="186"/>
      <c r="X66" s="186"/>
      <c r="Y66" s="186"/>
      <c r="Z66" s="186"/>
      <c r="AA66" s="186"/>
      <c r="AB66" s="186"/>
      <c r="AC66" s="186"/>
      <c r="AD66" s="186"/>
      <c r="AE66" s="186"/>
      <c r="AF66" s="186"/>
      <c r="AG66" s="186"/>
      <c r="AH66" s="186"/>
      <c r="AI66" s="186"/>
      <c r="AJ66" s="186"/>
      <c r="AK66" s="186"/>
      <c r="AL66" s="186"/>
      <c r="AM66" s="186"/>
      <c r="AN66" s="186"/>
      <c r="AO66" s="186"/>
      <c r="AP66" s="186"/>
      <c r="AQ66" s="186"/>
      <c r="AR66" s="186"/>
      <c r="AS66" s="186"/>
      <c r="AT66" s="186"/>
      <c r="AU66" s="186"/>
      <c r="AV66" s="186"/>
      <c r="AW66" s="186"/>
      <c r="AX66" s="186"/>
      <c r="AY66" s="186"/>
      <c r="AZ66" s="186"/>
      <c r="BA66" s="186"/>
      <c r="BB66" s="186"/>
      <c r="BC66" s="186"/>
      <c r="BD66" s="186"/>
      <c r="BE66" s="186"/>
      <c r="BF66" s="186"/>
      <c r="BG66" s="186"/>
      <c r="BH66" s="186"/>
      <c r="BI66" s="186"/>
      <c r="BJ66" s="186"/>
      <c r="BK66" s="186"/>
      <c r="BL66" s="186"/>
      <c r="BM66" s="186"/>
      <c r="BN66" s="186"/>
      <c r="BO66" s="186"/>
      <c r="BP66" s="186"/>
      <c r="BQ66" s="186"/>
      <c r="BR66" s="186"/>
      <c r="BS66" s="186"/>
      <c r="BT66" s="186"/>
      <c r="BU66" s="186"/>
      <c r="BV66" s="186"/>
      <c r="BW66" s="186"/>
      <c r="BX66" s="186"/>
      <c r="BY66" s="186"/>
      <c r="BZ66" s="186"/>
      <c r="CA66" s="186"/>
      <c r="CB66" s="186"/>
      <c r="CC66" s="186"/>
      <c r="CD66" s="186"/>
      <c r="CE66" s="186"/>
      <c r="CF66" s="186"/>
      <c r="CG66" s="186"/>
      <c r="CH66" s="186"/>
      <c r="CI66" s="186"/>
      <c r="CJ66" s="186"/>
      <c r="CK66" s="186"/>
      <c r="CL66" s="186"/>
      <c r="CM66" s="186"/>
      <c r="CN66" s="186"/>
      <c r="CO66" s="186"/>
      <c r="CP66" s="186"/>
      <c r="CQ66" s="186"/>
      <c r="CR66" s="186"/>
      <c r="CS66" s="186"/>
      <c r="CT66" s="186"/>
      <c r="CU66" s="186"/>
      <c r="CV66" s="186"/>
      <c r="CW66" s="186"/>
      <c r="CX66" s="186"/>
      <c r="CY66" s="186"/>
      <c r="CZ66" s="186"/>
      <c r="DA66" s="186"/>
      <c r="DB66" s="186"/>
      <c r="DC66" s="186"/>
      <c r="DD66" s="186"/>
      <c r="DE66" s="186"/>
      <c r="DF66" s="186"/>
      <c r="DG66" s="186"/>
      <c r="DH66" s="186"/>
      <c r="DI66" s="186"/>
      <c r="DJ66" s="186"/>
      <c r="DK66" s="186"/>
      <c r="DL66" s="186"/>
      <c r="DM66" s="186"/>
      <c r="DN66" s="186"/>
      <c r="DO66" s="186"/>
      <c r="DP66" s="186"/>
      <c r="DQ66" s="186"/>
      <c r="DR66" s="186"/>
      <c r="DS66" s="186"/>
      <c r="DT66" s="186"/>
      <c r="DU66" s="186"/>
      <c r="DV66" s="186"/>
      <c r="DW66" s="186"/>
      <c r="DX66" s="186"/>
      <c r="DY66" s="186"/>
      <c r="DZ66" s="186"/>
      <c r="EA66" s="186"/>
      <c r="EB66" s="186"/>
      <c r="EC66" s="186"/>
      <c r="ED66" s="186"/>
      <c r="EE66" s="186"/>
      <c r="EF66" s="186"/>
      <c r="EG66" s="186"/>
      <c r="EH66" s="186"/>
      <c r="EI66" s="186"/>
      <c r="EJ66" s="186"/>
      <c r="EK66" s="186"/>
      <c r="EL66" s="186"/>
      <c r="EM66" s="186"/>
      <c r="EN66" s="186"/>
      <c r="EO66" s="186"/>
      <c r="EP66" s="186"/>
      <c r="EQ66" s="186"/>
      <c r="ER66" s="186"/>
      <c r="ES66" s="186"/>
      <c r="ET66" s="186"/>
      <c r="EU66" s="186"/>
      <c r="EV66" s="186"/>
      <c r="EW66" s="186"/>
      <c r="EX66" s="186"/>
      <c r="EY66" s="186"/>
      <c r="EZ66" s="186"/>
      <c r="FA66" s="186"/>
      <c r="FB66" s="186"/>
      <c r="FC66" s="186"/>
      <c r="FD66" s="186"/>
      <c r="FE66" s="186"/>
      <c r="FF66" s="186"/>
      <c r="FG66" s="186"/>
      <c r="FH66" s="186"/>
      <c r="FI66" s="186"/>
      <c r="FJ66" s="186"/>
      <c r="FK66" s="186"/>
      <c r="FL66" s="186"/>
      <c r="FM66" s="186"/>
      <c r="FN66" s="186"/>
      <c r="FO66" s="186"/>
      <c r="FP66" s="186"/>
      <c r="FQ66" s="186"/>
      <c r="FR66" s="186"/>
      <c r="FS66" s="186"/>
      <c r="FT66" s="186"/>
      <c r="FU66" s="186"/>
      <c r="FV66" s="186"/>
      <c r="FW66" s="186"/>
      <c r="FX66" s="186"/>
      <c r="FY66" s="186"/>
      <c r="FZ66" s="186"/>
      <c r="GA66" s="186"/>
      <c r="GB66" s="186"/>
      <c r="GC66" s="186"/>
      <c r="GD66" s="186"/>
      <c r="GE66" s="186"/>
      <c r="GF66" s="186"/>
      <c r="GG66" s="186"/>
      <c r="GH66" s="186"/>
      <c r="GI66" s="186"/>
      <c r="GJ66" s="186"/>
      <c r="GK66" s="186"/>
      <c r="GL66" s="186"/>
      <c r="GM66" s="186"/>
      <c r="GN66" s="186"/>
      <c r="GO66" s="186"/>
      <c r="GP66" s="186"/>
      <c r="GQ66" s="186"/>
      <c r="GR66" s="186"/>
      <c r="GS66" s="186"/>
      <c r="GT66" s="186"/>
      <c r="GU66" s="186"/>
      <c r="GV66" s="186"/>
      <c r="GW66" s="186"/>
      <c r="GX66" s="186"/>
      <c r="GY66" s="186"/>
      <c r="GZ66" s="186"/>
      <c r="HA66" s="186"/>
      <c r="HB66" s="186"/>
      <c r="HC66" s="186"/>
      <c r="HD66" s="186"/>
      <c r="HE66" s="186"/>
      <c r="HF66" s="186"/>
      <c r="HG66" s="186"/>
      <c r="HH66" s="186"/>
      <c r="HI66" s="186"/>
      <c r="HJ66" s="186"/>
      <c r="HK66" s="186"/>
      <c r="HL66" s="186"/>
      <c r="HM66" s="186"/>
      <c r="HN66" s="186"/>
      <c r="HO66" s="186"/>
      <c r="HP66" s="186"/>
      <c r="HQ66" s="186"/>
      <c r="HR66" s="186"/>
      <c r="HS66" s="186"/>
      <c r="HT66" s="186"/>
      <c r="HU66" s="186"/>
      <c r="HV66" s="186"/>
      <c r="HW66" s="186"/>
      <c r="HX66" s="186"/>
      <c r="HY66" s="186"/>
      <c r="HZ66" s="186"/>
      <c r="IA66" s="186"/>
      <c r="IB66" s="186"/>
      <c r="IC66" s="186"/>
      <c r="ID66" s="186"/>
      <c r="IE66" s="186"/>
      <c r="IF66" s="186"/>
      <c r="IG66" s="186"/>
      <c r="IH66" s="186"/>
      <c r="II66" s="186"/>
      <c r="IJ66" s="186"/>
      <c r="IK66" s="186"/>
    </row>
    <row r="67" spans="1:245" s="106" customFormat="1" ht="21" customHeight="1">
      <c r="A67" s="151" t="s">
        <v>302</v>
      </c>
      <c r="B67" s="57" t="s">
        <v>0</v>
      </c>
      <c r="C67" s="88" t="s">
        <v>156</v>
      </c>
      <c r="D67" s="148" t="s">
        <v>282</v>
      </c>
      <c r="E67" s="118" t="s">
        <v>504</v>
      </c>
      <c r="F67" s="117" t="s">
        <v>301</v>
      </c>
      <c r="G67" s="180"/>
      <c r="H67" s="253">
        <f>+H68+H69</f>
        <v>20</v>
      </c>
      <c r="I67" s="186"/>
      <c r="J67" s="186"/>
      <c r="K67" s="186"/>
      <c r="L67" s="186"/>
      <c r="M67" s="186"/>
      <c r="N67" s="186"/>
      <c r="O67" s="186"/>
      <c r="P67" s="186"/>
      <c r="Q67" s="186"/>
      <c r="R67" s="186"/>
      <c r="S67" s="186"/>
      <c r="T67" s="186"/>
      <c r="U67" s="186"/>
      <c r="V67" s="186"/>
      <c r="W67" s="186"/>
      <c r="X67" s="186"/>
      <c r="Y67" s="186"/>
      <c r="Z67" s="186"/>
      <c r="AA67" s="186"/>
      <c r="AB67" s="186"/>
      <c r="AC67" s="186"/>
      <c r="AD67" s="186"/>
      <c r="AE67" s="186"/>
      <c r="AF67" s="186"/>
      <c r="AG67" s="186"/>
      <c r="AH67" s="186"/>
      <c r="AI67" s="186"/>
      <c r="AJ67" s="186"/>
      <c r="AK67" s="186"/>
      <c r="AL67" s="186"/>
      <c r="AM67" s="186"/>
      <c r="AN67" s="186"/>
      <c r="AO67" s="186"/>
      <c r="AP67" s="186"/>
      <c r="AQ67" s="186"/>
      <c r="AR67" s="186"/>
      <c r="AS67" s="186"/>
      <c r="AT67" s="186"/>
      <c r="AU67" s="186"/>
      <c r="AV67" s="186"/>
      <c r="AW67" s="186"/>
      <c r="AX67" s="186"/>
      <c r="AY67" s="186"/>
      <c r="AZ67" s="186"/>
      <c r="BA67" s="186"/>
      <c r="BB67" s="186"/>
      <c r="BC67" s="186"/>
      <c r="BD67" s="186"/>
      <c r="BE67" s="186"/>
      <c r="BF67" s="186"/>
      <c r="BG67" s="186"/>
      <c r="BH67" s="186"/>
      <c r="BI67" s="186"/>
      <c r="BJ67" s="186"/>
      <c r="BK67" s="186"/>
      <c r="BL67" s="186"/>
      <c r="BM67" s="186"/>
      <c r="BN67" s="186"/>
      <c r="BO67" s="186"/>
      <c r="BP67" s="186"/>
      <c r="BQ67" s="186"/>
      <c r="BR67" s="186"/>
      <c r="BS67" s="186"/>
      <c r="BT67" s="186"/>
      <c r="BU67" s="186"/>
      <c r="BV67" s="186"/>
      <c r="BW67" s="186"/>
      <c r="BX67" s="186"/>
      <c r="BY67" s="186"/>
      <c r="BZ67" s="186"/>
      <c r="CA67" s="186"/>
      <c r="CB67" s="186"/>
      <c r="CC67" s="186"/>
      <c r="CD67" s="186"/>
      <c r="CE67" s="186"/>
      <c r="CF67" s="186"/>
      <c r="CG67" s="186"/>
      <c r="CH67" s="186"/>
      <c r="CI67" s="186"/>
      <c r="CJ67" s="186"/>
      <c r="CK67" s="186"/>
      <c r="CL67" s="186"/>
      <c r="CM67" s="186"/>
      <c r="CN67" s="186"/>
      <c r="CO67" s="186"/>
      <c r="CP67" s="186"/>
      <c r="CQ67" s="186"/>
      <c r="CR67" s="186"/>
      <c r="CS67" s="186"/>
      <c r="CT67" s="186"/>
      <c r="CU67" s="186"/>
      <c r="CV67" s="186"/>
      <c r="CW67" s="186"/>
      <c r="CX67" s="186"/>
      <c r="CY67" s="186"/>
      <c r="CZ67" s="186"/>
      <c r="DA67" s="186"/>
      <c r="DB67" s="186"/>
      <c r="DC67" s="186"/>
      <c r="DD67" s="186"/>
      <c r="DE67" s="186"/>
      <c r="DF67" s="186"/>
      <c r="DG67" s="186"/>
      <c r="DH67" s="186"/>
      <c r="DI67" s="186"/>
      <c r="DJ67" s="186"/>
      <c r="DK67" s="186"/>
      <c r="DL67" s="186"/>
      <c r="DM67" s="186"/>
      <c r="DN67" s="186"/>
      <c r="DO67" s="186"/>
      <c r="DP67" s="186"/>
      <c r="DQ67" s="186"/>
      <c r="DR67" s="186"/>
      <c r="DS67" s="186"/>
      <c r="DT67" s="186"/>
      <c r="DU67" s="186"/>
      <c r="DV67" s="186"/>
      <c r="DW67" s="186"/>
      <c r="DX67" s="186"/>
      <c r="DY67" s="186"/>
      <c r="DZ67" s="186"/>
      <c r="EA67" s="186"/>
      <c r="EB67" s="186"/>
      <c r="EC67" s="186"/>
      <c r="ED67" s="186"/>
      <c r="EE67" s="186"/>
      <c r="EF67" s="186"/>
      <c r="EG67" s="186"/>
      <c r="EH67" s="186"/>
      <c r="EI67" s="186"/>
      <c r="EJ67" s="186"/>
      <c r="EK67" s="186"/>
      <c r="EL67" s="186"/>
      <c r="EM67" s="186"/>
      <c r="EN67" s="186"/>
      <c r="EO67" s="186"/>
      <c r="EP67" s="186"/>
      <c r="EQ67" s="186"/>
      <c r="ER67" s="186"/>
      <c r="ES67" s="186"/>
      <c r="ET67" s="186"/>
      <c r="EU67" s="186"/>
      <c r="EV67" s="186"/>
      <c r="EW67" s="186"/>
      <c r="EX67" s="186"/>
      <c r="EY67" s="186"/>
      <c r="EZ67" s="186"/>
      <c r="FA67" s="186"/>
      <c r="FB67" s="186"/>
      <c r="FC67" s="186"/>
      <c r="FD67" s="186"/>
      <c r="FE67" s="186"/>
      <c r="FF67" s="186"/>
      <c r="FG67" s="186"/>
      <c r="FH67" s="186"/>
      <c r="FI67" s="186"/>
      <c r="FJ67" s="186"/>
      <c r="FK67" s="186"/>
      <c r="FL67" s="186"/>
      <c r="FM67" s="186"/>
      <c r="FN67" s="186"/>
      <c r="FO67" s="186"/>
      <c r="FP67" s="186"/>
      <c r="FQ67" s="186"/>
      <c r="FR67" s="186"/>
      <c r="FS67" s="186"/>
      <c r="FT67" s="186"/>
      <c r="FU67" s="186"/>
      <c r="FV67" s="186"/>
      <c r="FW67" s="186"/>
      <c r="FX67" s="186"/>
      <c r="FY67" s="186"/>
      <c r="FZ67" s="186"/>
      <c r="GA67" s="186"/>
      <c r="GB67" s="186"/>
      <c r="GC67" s="186"/>
      <c r="GD67" s="186"/>
      <c r="GE67" s="186"/>
      <c r="GF67" s="186"/>
      <c r="GG67" s="186"/>
      <c r="GH67" s="186"/>
      <c r="GI67" s="186"/>
      <c r="GJ67" s="186"/>
      <c r="GK67" s="186"/>
      <c r="GL67" s="186"/>
      <c r="GM67" s="186"/>
      <c r="GN67" s="186"/>
      <c r="GO67" s="186"/>
      <c r="GP67" s="186"/>
      <c r="GQ67" s="186"/>
      <c r="GR67" s="186"/>
      <c r="GS67" s="186"/>
      <c r="GT67" s="186"/>
      <c r="GU67" s="186"/>
      <c r="GV67" s="186"/>
      <c r="GW67" s="186"/>
      <c r="GX67" s="186"/>
      <c r="GY67" s="186"/>
      <c r="GZ67" s="186"/>
      <c r="HA67" s="186"/>
      <c r="HB67" s="186"/>
      <c r="HC67" s="186"/>
      <c r="HD67" s="186"/>
      <c r="HE67" s="186"/>
      <c r="HF67" s="186"/>
      <c r="HG67" s="186"/>
      <c r="HH67" s="186"/>
      <c r="HI67" s="186"/>
      <c r="HJ67" s="186"/>
      <c r="HK67" s="186"/>
      <c r="HL67" s="186"/>
      <c r="HM67" s="186"/>
      <c r="HN67" s="186"/>
      <c r="HO67" s="186"/>
      <c r="HP67" s="186"/>
      <c r="HQ67" s="186"/>
      <c r="HR67" s="186"/>
      <c r="HS67" s="186"/>
      <c r="HT67" s="186"/>
      <c r="HU67" s="186"/>
      <c r="HV67" s="186"/>
      <c r="HW67" s="186"/>
      <c r="HX67" s="186"/>
      <c r="HY67" s="186"/>
      <c r="HZ67" s="186"/>
      <c r="IA67" s="186"/>
      <c r="IB67" s="186"/>
      <c r="IC67" s="186"/>
      <c r="ID67" s="186"/>
      <c r="IE67" s="186"/>
      <c r="IF67" s="186"/>
      <c r="IG67" s="186"/>
      <c r="IH67" s="186"/>
      <c r="II67" s="186"/>
      <c r="IJ67" s="186"/>
      <c r="IK67" s="186"/>
    </row>
    <row r="68" spans="1:245" s="106" customFormat="1" ht="60" customHeight="1">
      <c r="A68" s="313" t="s">
        <v>191</v>
      </c>
      <c r="B68" s="57"/>
      <c r="C68" s="311" t="s">
        <v>156</v>
      </c>
      <c r="D68" s="310" t="s">
        <v>282</v>
      </c>
      <c r="E68" s="670" t="s">
        <v>505</v>
      </c>
      <c r="F68" s="671"/>
      <c r="G68" s="309" t="s">
        <v>159</v>
      </c>
      <c r="H68" s="253">
        <v>0</v>
      </c>
      <c r="I68" s="186"/>
      <c r="J68" s="186"/>
      <c r="K68" s="186"/>
      <c r="L68" s="186"/>
      <c r="M68" s="186"/>
      <c r="N68" s="186"/>
      <c r="O68" s="186"/>
      <c r="P68" s="186"/>
      <c r="Q68" s="186"/>
      <c r="R68" s="186"/>
      <c r="S68" s="186"/>
      <c r="T68" s="186"/>
      <c r="U68" s="186"/>
      <c r="V68" s="186"/>
      <c r="W68" s="186"/>
      <c r="X68" s="186"/>
      <c r="Y68" s="186"/>
      <c r="Z68" s="186"/>
      <c r="AA68" s="186"/>
      <c r="AB68" s="186"/>
      <c r="AC68" s="186"/>
      <c r="AD68" s="186"/>
      <c r="AE68" s="186"/>
      <c r="AF68" s="186"/>
      <c r="AG68" s="186"/>
      <c r="AH68" s="186"/>
      <c r="AI68" s="186"/>
      <c r="AJ68" s="186"/>
      <c r="AK68" s="186"/>
      <c r="AL68" s="186"/>
      <c r="AM68" s="186"/>
      <c r="AN68" s="186"/>
      <c r="AO68" s="186"/>
      <c r="AP68" s="186"/>
      <c r="AQ68" s="186"/>
      <c r="AR68" s="186"/>
      <c r="AS68" s="186"/>
      <c r="AT68" s="186"/>
      <c r="AU68" s="186"/>
      <c r="AV68" s="186"/>
      <c r="AW68" s="186"/>
      <c r="AX68" s="186"/>
      <c r="AY68" s="186"/>
      <c r="AZ68" s="186"/>
      <c r="BA68" s="186"/>
      <c r="BB68" s="186"/>
      <c r="BC68" s="186"/>
      <c r="BD68" s="186"/>
      <c r="BE68" s="186"/>
      <c r="BF68" s="186"/>
      <c r="BG68" s="186"/>
      <c r="BH68" s="186"/>
      <c r="BI68" s="186"/>
      <c r="BJ68" s="186"/>
      <c r="BK68" s="186"/>
      <c r="BL68" s="186"/>
      <c r="BM68" s="186"/>
      <c r="BN68" s="186"/>
      <c r="BO68" s="186"/>
      <c r="BP68" s="186"/>
      <c r="BQ68" s="186"/>
      <c r="BR68" s="186"/>
      <c r="BS68" s="186"/>
      <c r="BT68" s="186"/>
      <c r="BU68" s="186"/>
      <c r="BV68" s="186"/>
      <c r="BW68" s="186"/>
      <c r="BX68" s="186"/>
      <c r="BY68" s="186"/>
      <c r="BZ68" s="186"/>
      <c r="CA68" s="186"/>
      <c r="CB68" s="186"/>
      <c r="CC68" s="186"/>
      <c r="CD68" s="186"/>
      <c r="CE68" s="186"/>
      <c r="CF68" s="186"/>
      <c r="CG68" s="186"/>
      <c r="CH68" s="186"/>
      <c r="CI68" s="186"/>
      <c r="CJ68" s="186"/>
      <c r="CK68" s="186"/>
      <c r="CL68" s="186"/>
      <c r="CM68" s="186"/>
      <c r="CN68" s="186"/>
      <c r="CO68" s="186"/>
      <c r="CP68" s="186"/>
      <c r="CQ68" s="186"/>
      <c r="CR68" s="186"/>
      <c r="CS68" s="186"/>
      <c r="CT68" s="186"/>
      <c r="CU68" s="186"/>
      <c r="CV68" s="186"/>
      <c r="CW68" s="186"/>
      <c r="CX68" s="186"/>
      <c r="CY68" s="186"/>
      <c r="CZ68" s="186"/>
      <c r="DA68" s="186"/>
      <c r="DB68" s="186"/>
      <c r="DC68" s="186"/>
      <c r="DD68" s="186"/>
      <c r="DE68" s="186"/>
      <c r="DF68" s="186"/>
      <c r="DG68" s="186"/>
      <c r="DH68" s="186"/>
      <c r="DI68" s="186"/>
      <c r="DJ68" s="186"/>
      <c r="DK68" s="186"/>
      <c r="DL68" s="186"/>
      <c r="DM68" s="186"/>
      <c r="DN68" s="186"/>
      <c r="DO68" s="186"/>
      <c r="DP68" s="186"/>
      <c r="DQ68" s="186"/>
      <c r="DR68" s="186"/>
      <c r="DS68" s="186"/>
      <c r="DT68" s="186"/>
      <c r="DU68" s="186"/>
      <c r="DV68" s="186"/>
      <c r="DW68" s="186"/>
      <c r="DX68" s="186"/>
      <c r="DY68" s="186"/>
      <c r="DZ68" s="186"/>
      <c r="EA68" s="186"/>
      <c r="EB68" s="186"/>
      <c r="EC68" s="186"/>
      <c r="ED68" s="186"/>
      <c r="EE68" s="186"/>
      <c r="EF68" s="186"/>
      <c r="EG68" s="186"/>
      <c r="EH68" s="186"/>
      <c r="EI68" s="186"/>
      <c r="EJ68" s="186"/>
      <c r="EK68" s="186"/>
      <c r="EL68" s="186"/>
      <c r="EM68" s="186"/>
      <c r="EN68" s="186"/>
      <c r="EO68" s="186"/>
      <c r="EP68" s="186"/>
      <c r="EQ68" s="186"/>
      <c r="ER68" s="186"/>
      <c r="ES68" s="186"/>
      <c r="ET68" s="186"/>
      <c r="EU68" s="186"/>
      <c r="EV68" s="186"/>
      <c r="EW68" s="186"/>
      <c r="EX68" s="186"/>
      <c r="EY68" s="186"/>
      <c r="EZ68" s="186"/>
      <c r="FA68" s="186"/>
      <c r="FB68" s="186"/>
      <c r="FC68" s="186"/>
      <c r="FD68" s="186"/>
      <c r="FE68" s="186"/>
      <c r="FF68" s="186"/>
      <c r="FG68" s="186"/>
      <c r="FH68" s="186"/>
      <c r="FI68" s="186"/>
      <c r="FJ68" s="186"/>
      <c r="FK68" s="186"/>
      <c r="FL68" s="186"/>
      <c r="FM68" s="186"/>
      <c r="FN68" s="186"/>
      <c r="FO68" s="186"/>
      <c r="FP68" s="186"/>
      <c r="FQ68" s="186"/>
      <c r="FR68" s="186"/>
      <c r="FS68" s="186"/>
      <c r="FT68" s="186"/>
      <c r="FU68" s="186"/>
      <c r="FV68" s="186"/>
      <c r="FW68" s="186"/>
      <c r="FX68" s="186"/>
      <c r="FY68" s="186"/>
      <c r="FZ68" s="186"/>
      <c r="GA68" s="186"/>
      <c r="GB68" s="186"/>
      <c r="GC68" s="186"/>
      <c r="GD68" s="186"/>
      <c r="GE68" s="186"/>
      <c r="GF68" s="186"/>
      <c r="GG68" s="186"/>
      <c r="GH68" s="186"/>
      <c r="GI68" s="186"/>
      <c r="GJ68" s="186"/>
      <c r="GK68" s="186"/>
      <c r="GL68" s="186"/>
      <c r="GM68" s="186"/>
      <c r="GN68" s="186"/>
      <c r="GO68" s="186"/>
      <c r="GP68" s="186"/>
      <c r="GQ68" s="186"/>
      <c r="GR68" s="186"/>
      <c r="GS68" s="186"/>
      <c r="GT68" s="186"/>
      <c r="GU68" s="186"/>
      <c r="GV68" s="186"/>
      <c r="GW68" s="186"/>
      <c r="GX68" s="186"/>
      <c r="GY68" s="186"/>
      <c r="GZ68" s="186"/>
      <c r="HA68" s="186"/>
      <c r="HB68" s="186"/>
      <c r="HC68" s="186"/>
      <c r="HD68" s="186"/>
      <c r="HE68" s="186"/>
      <c r="HF68" s="186"/>
      <c r="HG68" s="186"/>
      <c r="HH68" s="186"/>
      <c r="HI68" s="186"/>
      <c r="HJ68" s="186"/>
      <c r="HK68" s="186"/>
      <c r="HL68" s="186"/>
      <c r="HM68" s="186"/>
      <c r="HN68" s="186"/>
      <c r="HO68" s="186"/>
      <c r="HP68" s="186"/>
      <c r="HQ68" s="186"/>
      <c r="HR68" s="186"/>
      <c r="HS68" s="186"/>
      <c r="HT68" s="186"/>
      <c r="HU68" s="186"/>
      <c r="HV68" s="186"/>
      <c r="HW68" s="186"/>
      <c r="HX68" s="186"/>
      <c r="HY68" s="186"/>
      <c r="HZ68" s="186"/>
      <c r="IA68" s="186"/>
      <c r="IB68" s="186"/>
      <c r="IC68" s="186"/>
      <c r="ID68" s="186"/>
      <c r="IE68" s="186"/>
      <c r="IF68" s="186"/>
      <c r="IG68" s="186"/>
      <c r="IH68" s="186"/>
      <c r="II68" s="186"/>
      <c r="IJ68" s="186"/>
      <c r="IK68" s="186"/>
    </row>
    <row r="69" spans="1:245" s="106" customFormat="1" ht="26.25" customHeight="1">
      <c r="A69" s="588" t="s">
        <v>167</v>
      </c>
      <c r="B69" s="100" t="s">
        <v>0</v>
      </c>
      <c r="C69" s="57" t="s">
        <v>156</v>
      </c>
      <c r="D69" s="57" t="s">
        <v>282</v>
      </c>
      <c r="E69" s="118" t="s">
        <v>504</v>
      </c>
      <c r="F69" s="117" t="s">
        <v>301</v>
      </c>
      <c r="G69" s="57" t="s">
        <v>153</v>
      </c>
      <c r="H69" s="587">
        <v>20</v>
      </c>
      <c r="I69" s="186"/>
      <c r="J69" s="186"/>
      <c r="K69" s="186"/>
      <c r="L69" s="186"/>
      <c r="M69" s="186"/>
      <c r="N69" s="186"/>
      <c r="O69" s="186"/>
      <c r="P69" s="186"/>
      <c r="Q69" s="186"/>
      <c r="R69" s="186"/>
      <c r="S69" s="186"/>
      <c r="T69" s="186"/>
      <c r="U69" s="186"/>
      <c r="V69" s="186"/>
      <c r="W69" s="186"/>
      <c r="X69" s="186"/>
      <c r="Y69" s="186"/>
      <c r="Z69" s="186"/>
      <c r="AA69" s="186"/>
      <c r="AB69" s="186"/>
      <c r="AC69" s="186"/>
      <c r="AD69" s="186"/>
      <c r="AE69" s="186"/>
      <c r="AF69" s="186"/>
      <c r="AG69" s="186"/>
      <c r="AH69" s="186"/>
      <c r="AI69" s="186"/>
      <c r="AJ69" s="186"/>
      <c r="AK69" s="186"/>
      <c r="AL69" s="186"/>
      <c r="AM69" s="186"/>
      <c r="AN69" s="186"/>
      <c r="AO69" s="186"/>
      <c r="AP69" s="186"/>
      <c r="AQ69" s="186"/>
      <c r="AR69" s="186"/>
      <c r="AS69" s="186"/>
      <c r="AT69" s="186"/>
      <c r="AU69" s="186"/>
      <c r="AV69" s="186"/>
      <c r="AW69" s="186"/>
      <c r="AX69" s="186"/>
      <c r="AY69" s="186"/>
      <c r="AZ69" s="186"/>
      <c r="BA69" s="186"/>
      <c r="BB69" s="186"/>
      <c r="BC69" s="186"/>
      <c r="BD69" s="186"/>
      <c r="BE69" s="186"/>
      <c r="BF69" s="186"/>
      <c r="BG69" s="186"/>
      <c r="BH69" s="186"/>
      <c r="BI69" s="186"/>
      <c r="BJ69" s="186"/>
      <c r="BK69" s="186"/>
      <c r="BL69" s="186"/>
      <c r="BM69" s="186"/>
      <c r="BN69" s="186"/>
      <c r="BO69" s="186"/>
      <c r="BP69" s="186"/>
      <c r="BQ69" s="186"/>
      <c r="BR69" s="186"/>
      <c r="BS69" s="186"/>
      <c r="BT69" s="186"/>
      <c r="BU69" s="186"/>
      <c r="BV69" s="186"/>
      <c r="BW69" s="186"/>
      <c r="BX69" s="186"/>
      <c r="BY69" s="186"/>
      <c r="BZ69" s="186"/>
      <c r="CA69" s="186"/>
      <c r="CB69" s="186"/>
      <c r="CC69" s="186"/>
      <c r="CD69" s="186"/>
      <c r="CE69" s="186"/>
      <c r="CF69" s="186"/>
      <c r="CG69" s="186"/>
      <c r="CH69" s="186"/>
      <c r="CI69" s="186"/>
      <c r="CJ69" s="186"/>
      <c r="CK69" s="186"/>
      <c r="CL69" s="186"/>
      <c r="CM69" s="186"/>
      <c r="CN69" s="186"/>
      <c r="CO69" s="186"/>
      <c r="CP69" s="186"/>
      <c r="CQ69" s="186"/>
      <c r="CR69" s="186"/>
      <c r="CS69" s="186"/>
      <c r="CT69" s="186"/>
      <c r="CU69" s="186"/>
      <c r="CV69" s="186"/>
      <c r="CW69" s="186"/>
      <c r="CX69" s="186"/>
      <c r="CY69" s="186"/>
      <c r="CZ69" s="186"/>
      <c r="DA69" s="186"/>
      <c r="DB69" s="186"/>
      <c r="DC69" s="186"/>
      <c r="DD69" s="186"/>
      <c r="DE69" s="186"/>
      <c r="DF69" s="186"/>
      <c r="DG69" s="186"/>
      <c r="DH69" s="186"/>
      <c r="DI69" s="186"/>
      <c r="DJ69" s="186"/>
      <c r="DK69" s="186"/>
      <c r="DL69" s="186"/>
      <c r="DM69" s="186"/>
      <c r="DN69" s="186"/>
      <c r="DO69" s="186"/>
      <c r="DP69" s="186"/>
      <c r="DQ69" s="186"/>
      <c r="DR69" s="186"/>
      <c r="DS69" s="186"/>
      <c r="DT69" s="186"/>
      <c r="DU69" s="186"/>
      <c r="DV69" s="186"/>
      <c r="DW69" s="186"/>
      <c r="DX69" s="186"/>
      <c r="DY69" s="186"/>
      <c r="DZ69" s="186"/>
      <c r="EA69" s="186"/>
      <c r="EB69" s="186"/>
      <c r="EC69" s="186"/>
      <c r="ED69" s="186"/>
      <c r="EE69" s="186"/>
      <c r="EF69" s="186"/>
      <c r="EG69" s="186"/>
      <c r="EH69" s="186"/>
      <c r="EI69" s="186"/>
      <c r="EJ69" s="186"/>
      <c r="EK69" s="186"/>
      <c r="EL69" s="186"/>
      <c r="EM69" s="186"/>
      <c r="EN69" s="186"/>
      <c r="EO69" s="186"/>
      <c r="EP69" s="186"/>
      <c r="EQ69" s="186"/>
      <c r="ER69" s="186"/>
      <c r="ES69" s="186"/>
      <c r="ET69" s="186"/>
      <c r="EU69" s="186"/>
      <c r="EV69" s="186"/>
      <c r="EW69" s="186"/>
      <c r="EX69" s="186"/>
      <c r="EY69" s="186"/>
      <c r="EZ69" s="186"/>
      <c r="FA69" s="186"/>
      <c r="FB69" s="186"/>
      <c r="FC69" s="186"/>
      <c r="FD69" s="186"/>
      <c r="FE69" s="186"/>
      <c r="FF69" s="186"/>
      <c r="FG69" s="186"/>
      <c r="FH69" s="186"/>
      <c r="FI69" s="186"/>
      <c r="FJ69" s="186"/>
      <c r="FK69" s="186"/>
      <c r="FL69" s="186"/>
      <c r="FM69" s="186"/>
      <c r="FN69" s="186"/>
      <c r="FO69" s="186"/>
      <c r="FP69" s="186"/>
      <c r="FQ69" s="186"/>
      <c r="FR69" s="186"/>
      <c r="FS69" s="186"/>
      <c r="FT69" s="186"/>
      <c r="FU69" s="186"/>
      <c r="FV69" s="186"/>
      <c r="FW69" s="186"/>
      <c r="FX69" s="186"/>
      <c r="FY69" s="186"/>
      <c r="FZ69" s="186"/>
      <c r="GA69" s="186"/>
      <c r="GB69" s="186"/>
      <c r="GC69" s="186"/>
      <c r="GD69" s="186"/>
      <c r="GE69" s="186"/>
      <c r="GF69" s="186"/>
      <c r="GG69" s="186"/>
      <c r="GH69" s="186"/>
      <c r="GI69" s="186"/>
      <c r="GJ69" s="186"/>
      <c r="GK69" s="186"/>
      <c r="GL69" s="186"/>
      <c r="GM69" s="186"/>
      <c r="GN69" s="186"/>
      <c r="GO69" s="186"/>
      <c r="GP69" s="186"/>
      <c r="GQ69" s="186"/>
      <c r="GR69" s="186"/>
      <c r="GS69" s="186"/>
      <c r="GT69" s="186"/>
      <c r="GU69" s="186"/>
      <c r="GV69" s="186"/>
      <c r="GW69" s="186"/>
      <c r="GX69" s="186"/>
      <c r="GY69" s="186"/>
      <c r="GZ69" s="186"/>
      <c r="HA69" s="186"/>
      <c r="HB69" s="186"/>
      <c r="HC69" s="186"/>
      <c r="HD69" s="186"/>
      <c r="HE69" s="186"/>
      <c r="HF69" s="186"/>
      <c r="HG69" s="186"/>
      <c r="HH69" s="186"/>
      <c r="HI69" s="186"/>
      <c r="HJ69" s="186"/>
      <c r="HK69" s="186"/>
      <c r="HL69" s="186"/>
      <c r="HM69" s="186"/>
      <c r="HN69" s="186"/>
      <c r="HO69" s="186"/>
      <c r="HP69" s="186"/>
      <c r="HQ69" s="186"/>
      <c r="HR69" s="186"/>
      <c r="HS69" s="186"/>
      <c r="HT69" s="186"/>
      <c r="HU69" s="186"/>
      <c r="HV69" s="186"/>
      <c r="HW69" s="186"/>
      <c r="HX69" s="186"/>
      <c r="HY69" s="186"/>
      <c r="HZ69" s="186"/>
      <c r="IA69" s="186"/>
      <c r="IB69" s="186"/>
      <c r="IC69" s="186"/>
      <c r="ID69" s="186"/>
      <c r="IE69" s="186"/>
      <c r="IF69" s="186"/>
      <c r="IG69" s="186"/>
      <c r="IH69" s="186"/>
      <c r="II69" s="186"/>
      <c r="IJ69" s="186"/>
      <c r="IK69" s="186"/>
    </row>
    <row r="70" spans="1:8" s="83" customFormat="1" ht="45.75" customHeight="1">
      <c r="A70" s="252" t="s">
        <v>300</v>
      </c>
      <c r="B70" s="88" t="s">
        <v>0</v>
      </c>
      <c r="C70" s="251" t="s">
        <v>156</v>
      </c>
      <c r="D70" s="250">
        <v>13</v>
      </c>
      <c r="E70" s="249" t="s">
        <v>299</v>
      </c>
      <c r="F70" s="248" t="s">
        <v>163</v>
      </c>
      <c r="G70" s="247"/>
      <c r="H70" s="220">
        <f>+H71+H88+H87</f>
        <v>1798</v>
      </c>
    </row>
    <row r="71" spans="1:8" s="83" customFormat="1" ht="26.25" customHeight="1">
      <c r="A71" s="109" t="s">
        <v>298</v>
      </c>
      <c r="B71" s="88" t="s">
        <v>0</v>
      </c>
      <c r="C71" s="246" t="s">
        <v>156</v>
      </c>
      <c r="D71" s="87">
        <v>13</v>
      </c>
      <c r="E71" s="245" t="s">
        <v>296</v>
      </c>
      <c r="F71" s="167" t="s">
        <v>163</v>
      </c>
      <c r="G71" s="244"/>
      <c r="H71" s="63" t="str">
        <f>H72</f>
        <v>590,000</v>
      </c>
    </row>
    <row r="72" spans="1:8" s="83" customFormat="1" ht="26.25" customHeight="1">
      <c r="A72" s="89" t="s">
        <v>297</v>
      </c>
      <c r="B72" s="88"/>
      <c r="C72" s="86" t="s">
        <v>156</v>
      </c>
      <c r="D72" s="87">
        <v>13</v>
      </c>
      <c r="E72" s="245" t="s">
        <v>296</v>
      </c>
      <c r="F72" s="167" t="s">
        <v>295</v>
      </c>
      <c r="G72" s="244"/>
      <c r="H72" s="63" t="str">
        <f>H73</f>
        <v>590,000</v>
      </c>
    </row>
    <row r="73" spans="1:8" s="83" customFormat="1" ht="27" customHeight="1">
      <c r="A73" s="189" t="s">
        <v>167</v>
      </c>
      <c r="B73" s="57" t="s">
        <v>0</v>
      </c>
      <c r="C73" s="243" t="s">
        <v>156</v>
      </c>
      <c r="D73" s="242">
        <v>13</v>
      </c>
      <c r="E73" s="241" t="s">
        <v>296</v>
      </c>
      <c r="F73" s="67" t="s">
        <v>295</v>
      </c>
      <c r="G73" s="240" t="s">
        <v>153</v>
      </c>
      <c r="H73" s="56" t="s">
        <v>620</v>
      </c>
    </row>
    <row r="74" spans="1:8" s="83" customFormat="1" ht="18.75" customHeight="1" hidden="1">
      <c r="A74" s="233" t="s">
        <v>285</v>
      </c>
      <c r="B74" s="100" t="s">
        <v>0</v>
      </c>
      <c r="C74" s="239" t="s">
        <v>156</v>
      </c>
      <c r="D74" s="238">
        <v>13</v>
      </c>
      <c r="E74" s="668" t="s">
        <v>286</v>
      </c>
      <c r="F74" s="669"/>
      <c r="G74" s="237" t="s">
        <v>193</v>
      </c>
      <c r="H74" s="95"/>
    </row>
    <row r="75" spans="1:8" s="83" customFormat="1" ht="18.75" customHeight="1" hidden="1">
      <c r="A75" s="91" t="s">
        <v>283</v>
      </c>
      <c r="B75" s="88" t="s">
        <v>0</v>
      </c>
      <c r="C75" s="223" t="s">
        <v>156</v>
      </c>
      <c r="D75" s="223" t="s">
        <v>282</v>
      </c>
      <c r="E75" s="72" t="s">
        <v>284</v>
      </c>
      <c r="F75" s="71" t="s">
        <v>163</v>
      </c>
      <c r="G75" s="222"/>
      <c r="H75" s="119"/>
    </row>
    <row r="76" spans="1:250" s="235" customFormat="1" ht="19.5" customHeight="1" hidden="1">
      <c r="A76" s="89" t="s">
        <v>294</v>
      </c>
      <c r="B76" s="88" t="s">
        <v>0</v>
      </c>
      <c r="C76" s="120" t="s">
        <v>156</v>
      </c>
      <c r="D76" s="120" t="s">
        <v>282</v>
      </c>
      <c r="E76" s="59" t="s">
        <v>279</v>
      </c>
      <c r="F76" s="167" t="s">
        <v>163</v>
      </c>
      <c r="G76" s="221"/>
      <c r="H76" s="56"/>
      <c r="I76" s="236"/>
      <c r="J76" s="236"/>
      <c r="K76" s="236"/>
      <c r="L76" s="236"/>
      <c r="M76" s="236"/>
      <c r="N76" s="236"/>
      <c r="O76" s="236"/>
      <c r="P76" s="236"/>
      <c r="Q76" s="236"/>
      <c r="R76" s="236"/>
      <c r="S76" s="236"/>
      <c r="T76" s="236"/>
      <c r="U76" s="236"/>
      <c r="V76" s="236"/>
      <c r="W76" s="236"/>
      <c r="X76" s="236"/>
      <c r="Y76" s="236"/>
      <c r="Z76" s="236"/>
      <c r="AA76" s="236"/>
      <c r="AB76" s="236"/>
      <c r="AC76" s="236"/>
      <c r="AD76" s="236"/>
      <c r="AE76" s="236"/>
      <c r="AF76" s="236"/>
      <c r="AG76" s="236"/>
      <c r="AH76" s="236"/>
      <c r="AI76" s="236"/>
      <c r="AJ76" s="236"/>
      <c r="AK76" s="236"/>
      <c r="AL76" s="236"/>
      <c r="AM76" s="236"/>
      <c r="AN76" s="236"/>
      <c r="AO76" s="236"/>
      <c r="AP76" s="236"/>
      <c r="AQ76" s="236"/>
      <c r="AR76" s="236"/>
      <c r="AS76" s="236"/>
      <c r="AT76" s="236"/>
      <c r="AU76" s="236"/>
      <c r="AV76" s="236"/>
      <c r="AW76" s="236"/>
      <c r="AX76" s="236"/>
      <c r="AY76" s="236"/>
      <c r="AZ76" s="236"/>
      <c r="BA76" s="236"/>
      <c r="BB76" s="236"/>
      <c r="BC76" s="236"/>
      <c r="BD76" s="236"/>
      <c r="BE76" s="236"/>
      <c r="BF76" s="236"/>
      <c r="BG76" s="236"/>
      <c r="BH76" s="236"/>
      <c r="BI76" s="236"/>
      <c r="BJ76" s="236"/>
      <c r="BK76" s="236"/>
      <c r="BL76" s="236"/>
      <c r="BM76" s="236"/>
      <c r="BN76" s="236"/>
      <c r="BO76" s="236"/>
      <c r="BP76" s="236"/>
      <c r="BQ76" s="236"/>
      <c r="BR76" s="236"/>
      <c r="BS76" s="236"/>
      <c r="BT76" s="236"/>
      <c r="BU76" s="236"/>
      <c r="BV76" s="236"/>
      <c r="BW76" s="236"/>
      <c r="BX76" s="236"/>
      <c r="BY76" s="236"/>
      <c r="BZ76" s="236"/>
      <c r="CA76" s="236"/>
      <c r="CB76" s="236"/>
      <c r="CC76" s="236"/>
      <c r="CD76" s="236"/>
      <c r="CE76" s="236"/>
      <c r="CF76" s="236"/>
      <c r="CG76" s="236"/>
      <c r="CH76" s="236"/>
      <c r="CI76" s="236"/>
      <c r="CJ76" s="236"/>
      <c r="CK76" s="236"/>
      <c r="CL76" s="236"/>
      <c r="CM76" s="236"/>
      <c r="CN76" s="236"/>
      <c r="CO76" s="236"/>
      <c r="CP76" s="236"/>
      <c r="CQ76" s="236"/>
      <c r="CR76" s="236"/>
      <c r="CS76" s="236"/>
      <c r="CT76" s="236"/>
      <c r="CU76" s="236"/>
      <c r="CV76" s="236"/>
      <c r="CW76" s="236"/>
      <c r="CX76" s="236"/>
      <c r="CY76" s="236"/>
      <c r="CZ76" s="236"/>
      <c r="DA76" s="236"/>
      <c r="DB76" s="236"/>
      <c r="DC76" s="236"/>
      <c r="DD76" s="236"/>
      <c r="DE76" s="236"/>
      <c r="DF76" s="236"/>
      <c r="DG76" s="236"/>
      <c r="DH76" s="236"/>
      <c r="DI76" s="236"/>
      <c r="DJ76" s="236"/>
      <c r="DK76" s="236"/>
      <c r="DL76" s="236"/>
      <c r="DM76" s="236"/>
      <c r="DN76" s="236"/>
      <c r="DO76" s="236"/>
      <c r="DP76" s="236"/>
      <c r="DQ76" s="236"/>
      <c r="DR76" s="236"/>
      <c r="DS76" s="236"/>
      <c r="DT76" s="236"/>
      <c r="DU76" s="236"/>
      <c r="DV76" s="236"/>
      <c r="DW76" s="236"/>
      <c r="DX76" s="236"/>
      <c r="DY76" s="236"/>
      <c r="DZ76" s="236"/>
      <c r="EA76" s="236"/>
      <c r="EB76" s="236"/>
      <c r="EC76" s="236"/>
      <c r="ED76" s="236"/>
      <c r="EE76" s="236"/>
      <c r="EF76" s="236"/>
      <c r="EG76" s="236"/>
      <c r="EH76" s="236"/>
      <c r="EI76" s="236"/>
      <c r="EJ76" s="236"/>
      <c r="EK76" s="236"/>
      <c r="EL76" s="236"/>
      <c r="EM76" s="236"/>
      <c r="EN76" s="236"/>
      <c r="EO76" s="236"/>
      <c r="EP76" s="236"/>
      <c r="EQ76" s="236"/>
      <c r="ER76" s="236"/>
      <c r="ES76" s="236"/>
      <c r="ET76" s="236"/>
      <c r="EU76" s="236"/>
      <c r="EV76" s="236"/>
      <c r="EW76" s="236"/>
      <c r="EX76" s="236"/>
      <c r="EY76" s="236"/>
      <c r="EZ76" s="236"/>
      <c r="FA76" s="236"/>
      <c r="FB76" s="236"/>
      <c r="FC76" s="236"/>
      <c r="FD76" s="236"/>
      <c r="FE76" s="236"/>
      <c r="FF76" s="236"/>
      <c r="FG76" s="236"/>
      <c r="FH76" s="236"/>
      <c r="FI76" s="236"/>
      <c r="FJ76" s="236"/>
      <c r="FK76" s="236"/>
      <c r="FL76" s="236"/>
      <c r="FM76" s="236"/>
      <c r="FN76" s="236"/>
      <c r="FO76" s="236"/>
      <c r="FP76" s="236"/>
      <c r="FQ76" s="236"/>
      <c r="FR76" s="236"/>
      <c r="FS76" s="236"/>
      <c r="FT76" s="236"/>
      <c r="FU76" s="236"/>
      <c r="FV76" s="236"/>
      <c r="FW76" s="236"/>
      <c r="FX76" s="236"/>
      <c r="FY76" s="236"/>
      <c r="FZ76" s="236"/>
      <c r="GA76" s="236"/>
      <c r="GB76" s="236"/>
      <c r="GC76" s="236"/>
      <c r="GD76" s="236"/>
      <c r="GE76" s="236"/>
      <c r="GF76" s="236"/>
      <c r="GG76" s="236"/>
      <c r="GH76" s="236"/>
      <c r="GI76" s="236"/>
      <c r="GJ76" s="236"/>
      <c r="GK76" s="236"/>
      <c r="GL76" s="236"/>
      <c r="GM76" s="236"/>
      <c r="GN76" s="236"/>
      <c r="GO76" s="236"/>
      <c r="GP76" s="236"/>
      <c r="GQ76" s="236"/>
      <c r="GR76" s="236"/>
      <c r="GS76" s="236"/>
      <c r="GT76" s="236"/>
      <c r="GU76" s="236"/>
      <c r="GV76" s="236"/>
      <c r="GW76" s="236"/>
      <c r="GX76" s="236"/>
      <c r="GY76" s="236"/>
      <c r="GZ76" s="236"/>
      <c r="HA76" s="236"/>
      <c r="HB76" s="236"/>
      <c r="HC76" s="236"/>
      <c r="HD76" s="236"/>
      <c r="HE76" s="236"/>
      <c r="HF76" s="236"/>
      <c r="HG76" s="236"/>
      <c r="HH76" s="236"/>
      <c r="HI76" s="236"/>
      <c r="HJ76" s="236"/>
      <c r="HK76" s="236"/>
      <c r="HL76" s="236"/>
      <c r="HM76" s="236"/>
      <c r="HN76" s="236"/>
      <c r="HO76" s="236"/>
      <c r="HP76" s="236"/>
      <c r="HQ76" s="236"/>
      <c r="HR76" s="236"/>
      <c r="HS76" s="236"/>
      <c r="HT76" s="236"/>
      <c r="HU76" s="236"/>
      <c r="HV76" s="236"/>
      <c r="HW76" s="236"/>
      <c r="HX76" s="236"/>
      <c r="HY76" s="236"/>
      <c r="HZ76" s="236"/>
      <c r="IA76" s="236"/>
      <c r="IB76" s="236"/>
      <c r="IC76" s="236"/>
      <c r="ID76" s="236"/>
      <c r="IE76" s="236"/>
      <c r="IF76" s="236"/>
      <c r="IG76" s="236"/>
      <c r="IH76" s="236"/>
      <c r="II76" s="236"/>
      <c r="IJ76" s="236"/>
      <c r="IK76" s="236"/>
      <c r="IL76" s="236"/>
      <c r="IM76" s="236"/>
      <c r="IN76" s="236"/>
      <c r="IO76" s="236"/>
      <c r="IP76" s="236"/>
    </row>
    <row r="77" spans="1:250" s="235" customFormat="1" ht="19.5" customHeight="1" hidden="1">
      <c r="A77" s="109" t="s">
        <v>191</v>
      </c>
      <c r="B77" s="57" t="s">
        <v>0</v>
      </c>
      <c r="C77" s="60" t="s">
        <v>156</v>
      </c>
      <c r="D77" s="60">
        <v>13</v>
      </c>
      <c r="E77" s="231" t="s">
        <v>279</v>
      </c>
      <c r="F77" s="230" t="s">
        <v>278</v>
      </c>
      <c r="G77" s="60"/>
      <c r="H77" s="56"/>
      <c r="I77" s="236"/>
      <c r="J77" s="236"/>
      <c r="K77" s="236"/>
      <c r="L77" s="236"/>
      <c r="M77" s="236"/>
      <c r="N77" s="236"/>
      <c r="O77" s="236"/>
      <c r="P77" s="236"/>
      <c r="Q77" s="236"/>
      <c r="R77" s="236"/>
      <c r="S77" s="236"/>
      <c r="T77" s="236"/>
      <c r="U77" s="236"/>
      <c r="V77" s="236"/>
      <c r="W77" s="236"/>
      <c r="X77" s="236"/>
      <c r="Y77" s="236"/>
      <c r="Z77" s="236"/>
      <c r="AA77" s="236"/>
      <c r="AB77" s="236"/>
      <c r="AC77" s="236"/>
      <c r="AD77" s="236"/>
      <c r="AE77" s="236"/>
      <c r="AF77" s="236"/>
      <c r="AG77" s="236"/>
      <c r="AH77" s="236"/>
      <c r="AI77" s="236"/>
      <c r="AJ77" s="236"/>
      <c r="AK77" s="236"/>
      <c r="AL77" s="236"/>
      <c r="AM77" s="236"/>
      <c r="AN77" s="236"/>
      <c r="AO77" s="236"/>
      <c r="AP77" s="236"/>
      <c r="AQ77" s="236"/>
      <c r="AR77" s="236"/>
      <c r="AS77" s="236"/>
      <c r="AT77" s="236"/>
      <c r="AU77" s="236"/>
      <c r="AV77" s="236"/>
      <c r="AW77" s="236"/>
      <c r="AX77" s="236"/>
      <c r="AY77" s="236"/>
      <c r="AZ77" s="236"/>
      <c r="BA77" s="236"/>
      <c r="BB77" s="236"/>
      <c r="BC77" s="236"/>
      <c r="BD77" s="236"/>
      <c r="BE77" s="236"/>
      <c r="BF77" s="236"/>
      <c r="BG77" s="236"/>
      <c r="BH77" s="236"/>
      <c r="BI77" s="236"/>
      <c r="BJ77" s="236"/>
      <c r="BK77" s="236"/>
      <c r="BL77" s="236"/>
      <c r="BM77" s="236"/>
      <c r="BN77" s="236"/>
      <c r="BO77" s="236"/>
      <c r="BP77" s="236"/>
      <c r="BQ77" s="236"/>
      <c r="BR77" s="236"/>
      <c r="BS77" s="236"/>
      <c r="BT77" s="236"/>
      <c r="BU77" s="236"/>
      <c r="BV77" s="236"/>
      <c r="BW77" s="236"/>
      <c r="BX77" s="236"/>
      <c r="BY77" s="236"/>
      <c r="BZ77" s="236"/>
      <c r="CA77" s="236"/>
      <c r="CB77" s="236"/>
      <c r="CC77" s="236"/>
      <c r="CD77" s="236"/>
      <c r="CE77" s="236"/>
      <c r="CF77" s="236"/>
      <c r="CG77" s="236"/>
      <c r="CH77" s="236"/>
      <c r="CI77" s="236"/>
      <c r="CJ77" s="236"/>
      <c r="CK77" s="236"/>
      <c r="CL77" s="236"/>
      <c r="CM77" s="236"/>
      <c r="CN77" s="236"/>
      <c r="CO77" s="236"/>
      <c r="CP77" s="236"/>
      <c r="CQ77" s="236"/>
      <c r="CR77" s="236"/>
      <c r="CS77" s="236"/>
      <c r="CT77" s="236"/>
      <c r="CU77" s="236"/>
      <c r="CV77" s="236"/>
      <c r="CW77" s="236"/>
      <c r="CX77" s="236"/>
      <c r="CY77" s="236"/>
      <c r="CZ77" s="236"/>
      <c r="DA77" s="236"/>
      <c r="DB77" s="236"/>
      <c r="DC77" s="236"/>
      <c r="DD77" s="236"/>
      <c r="DE77" s="236"/>
      <c r="DF77" s="236"/>
      <c r="DG77" s="236"/>
      <c r="DH77" s="236"/>
      <c r="DI77" s="236"/>
      <c r="DJ77" s="236"/>
      <c r="DK77" s="236"/>
      <c r="DL77" s="236"/>
      <c r="DM77" s="236"/>
      <c r="DN77" s="236"/>
      <c r="DO77" s="236"/>
      <c r="DP77" s="236"/>
      <c r="DQ77" s="236"/>
      <c r="DR77" s="236"/>
      <c r="DS77" s="236"/>
      <c r="DT77" s="236"/>
      <c r="DU77" s="236"/>
      <c r="DV77" s="236"/>
      <c r="DW77" s="236"/>
      <c r="DX77" s="236"/>
      <c r="DY77" s="236"/>
      <c r="DZ77" s="236"/>
      <c r="EA77" s="236"/>
      <c r="EB77" s="236"/>
      <c r="EC77" s="236"/>
      <c r="ED77" s="236"/>
      <c r="EE77" s="236"/>
      <c r="EF77" s="236"/>
      <c r="EG77" s="236"/>
      <c r="EH77" s="236"/>
      <c r="EI77" s="236"/>
      <c r="EJ77" s="236"/>
      <c r="EK77" s="236"/>
      <c r="EL77" s="236"/>
      <c r="EM77" s="236"/>
      <c r="EN77" s="236"/>
      <c r="EO77" s="236"/>
      <c r="EP77" s="236"/>
      <c r="EQ77" s="236"/>
      <c r="ER77" s="236"/>
      <c r="ES77" s="236"/>
      <c r="ET77" s="236"/>
      <c r="EU77" s="236"/>
      <c r="EV77" s="236"/>
      <c r="EW77" s="236"/>
      <c r="EX77" s="236"/>
      <c r="EY77" s="236"/>
      <c r="EZ77" s="236"/>
      <c r="FA77" s="236"/>
      <c r="FB77" s="236"/>
      <c r="FC77" s="236"/>
      <c r="FD77" s="236"/>
      <c r="FE77" s="236"/>
      <c r="FF77" s="236"/>
      <c r="FG77" s="236"/>
      <c r="FH77" s="236"/>
      <c r="FI77" s="236"/>
      <c r="FJ77" s="236"/>
      <c r="FK77" s="236"/>
      <c r="FL77" s="236"/>
      <c r="FM77" s="236"/>
      <c r="FN77" s="236"/>
      <c r="FO77" s="236"/>
      <c r="FP77" s="236"/>
      <c r="FQ77" s="236"/>
      <c r="FR77" s="236"/>
      <c r="FS77" s="236"/>
      <c r="FT77" s="236"/>
      <c r="FU77" s="236"/>
      <c r="FV77" s="236"/>
      <c r="FW77" s="236"/>
      <c r="FX77" s="236"/>
      <c r="FY77" s="236"/>
      <c r="FZ77" s="236"/>
      <c r="GA77" s="236"/>
      <c r="GB77" s="236"/>
      <c r="GC77" s="236"/>
      <c r="GD77" s="236"/>
      <c r="GE77" s="236"/>
      <c r="GF77" s="236"/>
      <c r="GG77" s="236"/>
      <c r="GH77" s="236"/>
      <c r="GI77" s="236"/>
      <c r="GJ77" s="236"/>
      <c r="GK77" s="236"/>
      <c r="GL77" s="236"/>
      <c r="GM77" s="236"/>
      <c r="GN77" s="236"/>
      <c r="GO77" s="236"/>
      <c r="GP77" s="236"/>
      <c r="GQ77" s="236"/>
      <c r="GR77" s="236"/>
      <c r="GS77" s="236"/>
      <c r="GT77" s="236"/>
      <c r="GU77" s="236"/>
      <c r="GV77" s="236"/>
      <c r="GW77" s="236"/>
      <c r="GX77" s="236"/>
      <c r="GY77" s="236"/>
      <c r="GZ77" s="236"/>
      <c r="HA77" s="236"/>
      <c r="HB77" s="236"/>
      <c r="HC77" s="236"/>
      <c r="HD77" s="236"/>
      <c r="HE77" s="236"/>
      <c r="HF77" s="236"/>
      <c r="HG77" s="236"/>
      <c r="HH77" s="236"/>
      <c r="HI77" s="236"/>
      <c r="HJ77" s="236"/>
      <c r="HK77" s="236"/>
      <c r="HL77" s="236"/>
      <c r="HM77" s="236"/>
      <c r="HN77" s="236"/>
      <c r="HO77" s="236"/>
      <c r="HP77" s="236"/>
      <c r="HQ77" s="236"/>
      <c r="HR77" s="236"/>
      <c r="HS77" s="236"/>
      <c r="HT77" s="236"/>
      <c r="HU77" s="236"/>
      <c r="HV77" s="236"/>
      <c r="HW77" s="236"/>
      <c r="HX77" s="236"/>
      <c r="HY77" s="236"/>
      <c r="HZ77" s="236"/>
      <c r="IA77" s="236"/>
      <c r="IB77" s="236"/>
      <c r="IC77" s="236"/>
      <c r="ID77" s="236"/>
      <c r="IE77" s="236"/>
      <c r="IF77" s="236"/>
      <c r="IG77" s="236"/>
      <c r="IH77" s="236"/>
      <c r="II77" s="236"/>
      <c r="IJ77" s="236"/>
      <c r="IK77" s="236"/>
      <c r="IL77" s="236"/>
      <c r="IM77" s="236"/>
      <c r="IN77" s="236"/>
      <c r="IO77" s="236"/>
      <c r="IP77" s="236"/>
    </row>
    <row r="78" spans="1:250" s="235" customFormat="1" ht="56.25" customHeight="1" hidden="1">
      <c r="A78" s="74" t="s">
        <v>167</v>
      </c>
      <c r="B78" s="57" t="s">
        <v>0</v>
      </c>
      <c r="C78" s="60" t="s">
        <v>156</v>
      </c>
      <c r="D78" s="60">
        <v>13</v>
      </c>
      <c r="E78" s="231" t="s">
        <v>279</v>
      </c>
      <c r="F78" s="230" t="s">
        <v>278</v>
      </c>
      <c r="G78" s="60" t="s">
        <v>153</v>
      </c>
      <c r="H78" s="56"/>
      <c r="I78" s="236"/>
      <c r="J78" s="236"/>
      <c r="K78" s="236"/>
      <c r="L78" s="236"/>
      <c r="M78" s="236"/>
      <c r="N78" s="236"/>
      <c r="O78" s="236"/>
      <c r="P78" s="236"/>
      <c r="Q78" s="236"/>
      <c r="R78" s="236"/>
      <c r="S78" s="236"/>
      <c r="T78" s="236"/>
      <c r="U78" s="236"/>
      <c r="V78" s="236"/>
      <c r="W78" s="236"/>
      <c r="X78" s="236"/>
      <c r="Y78" s="236"/>
      <c r="Z78" s="236"/>
      <c r="AA78" s="236"/>
      <c r="AB78" s="236"/>
      <c r="AC78" s="236"/>
      <c r="AD78" s="236"/>
      <c r="AE78" s="236"/>
      <c r="AF78" s="236"/>
      <c r="AG78" s="236"/>
      <c r="AH78" s="236"/>
      <c r="AI78" s="236"/>
      <c r="AJ78" s="236"/>
      <c r="AK78" s="236"/>
      <c r="AL78" s="236"/>
      <c r="AM78" s="236"/>
      <c r="AN78" s="236"/>
      <c r="AO78" s="236"/>
      <c r="AP78" s="236"/>
      <c r="AQ78" s="236"/>
      <c r="AR78" s="236"/>
      <c r="AS78" s="236"/>
      <c r="AT78" s="236"/>
      <c r="AU78" s="236"/>
      <c r="AV78" s="236"/>
      <c r="AW78" s="236"/>
      <c r="AX78" s="236"/>
      <c r="AY78" s="236"/>
      <c r="AZ78" s="236"/>
      <c r="BA78" s="236"/>
      <c r="BB78" s="236"/>
      <c r="BC78" s="236"/>
      <c r="BD78" s="236"/>
      <c r="BE78" s="236"/>
      <c r="BF78" s="236"/>
      <c r="BG78" s="236"/>
      <c r="BH78" s="236"/>
      <c r="BI78" s="236"/>
      <c r="BJ78" s="236"/>
      <c r="BK78" s="236"/>
      <c r="BL78" s="236"/>
      <c r="BM78" s="236"/>
      <c r="BN78" s="236"/>
      <c r="BO78" s="236"/>
      <c r="BP78" s="236"/>
      <c r="BQ78" s="236"/>
      <c r="BR78" s="236"/>
      <c r="BS78" s="236"/>
      <c r="BT78" s="236"/>
      <c r="BU78" s="236"/>
      <c r="BV78" s="236"/>
      <c r="BW78" s="236"/>
      <c r="BX78" s="236"/>
      <c r="BY78" s="236"/>
      <c r="BZ78" s="236"/>
      <c r="CA78" s="236"/>
      <c r="CB78" s="236"/>
      <c r="CC78" s="236"/>
      <c r="CD78" s="236"/>
      <c r="CE78" s="236"/>
      <c r="CF78" s="236"/>
      <c r="CG78" s="236"/>
      <c r="CH78" s="236"/>
      <c r="CI78" s="236"/>
      <c r="CJ78" s="236"/>
      <c r="CK78" s="236"/>
      <c r="CL78" s="236"/>
      <c r="CM78" s="236"/>
      <c r="CN78" s="236"/>
      <c r="CO78" s="236"/>
      <c r="CP78" s="236"/>
      <c r="CQ78" s="236"/>
      <c r="CR78" s="236"/>
      <c r="CS78" s="236"/>
      <c r="CT78" s="236"/>
      <c r="CU78" s="236"/>
      <c r="CV78" s="236"/>
      <c r="CW78" s="236"/>
      <c r="CX78" s="236"/>
      <c r="CY78" s="236"/>
      <c r="CZ78" s="236"/>
      <c r="DA78" s="236"/>
      <c r="DB78" s="236"/>
      <c r="DC78" s="236"/>
      <c r="DD78" s="236"/>
      <c r="DE78" s="236"/>
      <c r="DF78" s="236"/>
      <c r="DG78" s="236"/>
      <c r="DH78" s="236"/>
      <c r="DI78" s="236"/>
      <c r="DJ78" s="236"/>
      <c r="DK78" s="236"/>
      <c r="DL78" s="236"/>
      <c r="DM78" s="236"/>
      <c r="DN78" s="236"/>
      <c r="DO78" s="236"/>
      <c r="DP78" s="236"/>
      <c r="DQ78" s="236"/>
      <c r="DR78" s="236"/>
      <c r="DS78" s="236"/>
      <c r="DT78" s="236"/>
      <c r="DU78" s="236"/>
      <c r="DV78" s="236"/>
      <c r="DW78" s="236"/>
      <c r="DX78" s="236"/>
      <c r="DY78" s="236"/>
      <c r="DZ78" s="236"/>
      <c r="EA78" s="236"/>
      <c r="EB78" s="236"/>
      <c r="EC78" s="236"/>
      <c r="ED78" s="236"/>
      <c r="EE78" s="236"/>
      <c r="EF78" s="236"/>
      <c r="EG78" s="236"/>
      <c r="EH78" s="236"/>
      <c r="EI78" s="236"/>
      <c r="EJ78" s="236"/>
      <c r="EK78" s="236"/>
      <c r="EL78" s="236"/>
      <c r="EM78" s="236"/>
      <c r="EN78" s="236"/>
      <c r="EO78" s="236"/>
      <c r="EP78" s="236"/>
      <c r="EQ78" s="236"/>
      <c r="ER78" s="236"/>
      <c r="ES78" s="236"/>
      <c r="ET78" s="236"/>
      <c r="EU78" s="236"/>
      <c r="EV78" s="236"/>
      <c r="EW78" s="236"/>
      <c r="EX78" s="236"/>
      <c r="EY78" s="236"/>
      <c r="EZ78" s="236"/>
      <c r="FA78" s="236"/>
      <c r="FB78" s="236"/>
      <c r="FC78" s="236"/>
      <c r="FD78" s="236"/>
      <c r="FE78" s="236"/>
      <c r="FF78" s="236"/>
      <c r="FG78" s="236"/>
      <c r="FH78" s="236"/>
      <c r="FI78" s="236"/>
      <c r="FJ78" s="236"/>
      <c r="FK78" s="236"/>
      <c r="FL78" s="236"/>
      <c r="FM78" s="236"/>
      <c r="FN78" s="236"/>
      <c r="FO78" s="236"/>
      <c r="FP78" s="236"/>
      <c r="FQ78" s="236"/>
      <c r="FR78" s="236"/>
      <c r="FS78" s="236"/>
      <c r="FT78" s="236"/>
      <c r="FU78" s="236"/>
      <c r="FV78" s="236"/>
      <c r="FW78" s="236"/>
      <c r="FX78" s="236"/>
      <c r="FY78" s="236"/>
      <c r="FZ78" s="236"/>
      <c r="GA78" s="236"/>
      <c r="GB78" s="236"/>
      <c r="GC78" s="236"/>
      <c r="GD78" s="236"/>
      <c r="GE78" s="236"/>
      <c r="GF78" s="236"/>
      <c r="GG78" s="236"/>
      <c r="GH78" s="236"/>
      <c r="GI78" s="236"/>
      <c r="GJ78" s="236"/>
      <c r="GK78" s="236"/>
      <c r="GL78" s="236"/>
      <c r="GM78" s="236"/>
      <c r="GN78" s="236"/>
      <c r="GO78" s="236"/>
      <c r="GP78" s="236"/>
      <c r="GQ78" s="236"/>
      <c r="GR78" s="236"/>
      <c r="GS78" s="236"/>
      <c r="GT78" s="236"/>
      <c r="GU78" s="236"/>
      <c r="GV78" s="236"/>
      <c r="GW78" s="236"/>
      <c r="GX78" s="236"/>
      <c r="GY78" s="236"/>
      <c r="GZ78" s="236"/>
      <c r="HA78" s="236"/>
      <c r="HB78" s="236"/>
      <c r="HC78" s="236"/>
      <c r="HD78" s="236"/>
      <c r="HE78" s="236"/>
      <c r="HF78" s="236"/>
      <c r="HG78" s="236"/>
      <c r="HH78" s="236"/>
      <c r="HI78" s="236"/>
      <c r="HJ78" s="236"/>
      <c r="HK78" s="236"/>
      <c r="HL78" s="236"/>
      <c r="HM78" s="236"/>
      <c r="HN78" s="236"/>
      <c r="HO78" s="236"/>
      <c r="HP78" s="236"/>
      <c r="HQ78" s="236"/>
      <c r="HR78" s="236"/>
      <c r="HS78" s="236"/>
      <c r="HT78" s="236"/>
      <c r="HU78" s="236"/>
      <c r="HV78" s="236"/>
      <c r="HW78" s="236"/>
      <c r="HX78" s="236"/>
      <c r="HY78" s="236"/>
      <c r="HZ78" s="236"/>
      <c r="IA78" s="236"/>
      <c r="IB78" s="236"/>
      <c r="IC78" s="236"/>
      <c r="ID78" s="236"/>
      <c r="IE78" s="236"/>
      <c r="IF78" s="236"/>
      <c r="IG78" s="236"/>
      <c r="IH78" s="236"/>
      <c r="II78" s="236"/>
      <c r="IJ78" s="236"/>
      <c r="IK78" s="236"/>
      <c r="IL78" s="236"/>
      <c r="IM78" s="236"/>
      <c r="IN78" s="236"/>
      <c r="IO78" s="236"/>
      <c r="IP78" s="236"/>
    </row>
    <row r="79" spans="1:250" s="235" customFormat="1" ht="19.5" customHeight="1" hidden="1">
      <c r="A79" s="89" t="s">
        <v>194</v>
      </c>
      <c r="B79" s="57" t="s">
        <v>0</v>
      </c>
      <c r="C79" s="60" t="s">
        <v>156</v>
      </c>
      <c r="D79" s="232" t="s">
        <v>282</v>
      </c>
      <c r="E79" s="231" t="s">
        <v>291</v>
      </c>
      <c r="F79" s="230" t="s">
        <v>163</v>
      </c>
      <c r="G79" s="229"/>
      <c r="H79" s="56"/>
      <c r="I79" s="236"/>
      <c r="J79" s="236"/>
      <c r="K79" s="236"/>
      <c r="L79" s="236"/>
      <c r="M79" s="236"/>
      <c r="N79" s="236"/>
      <c r="O79" s="236"/>
      <c r="P79" s="236"/>
      <c r="Q79" s="236"/>
      <c r="R79" s="236"/>
      <c r="S79" s="236"/>
      <c r="T79" s="236"/>
      <c r="U79" s="236"/>
      <c r="V79" s="236"/>
      <c r="W79" s="236"/>
      <c r="X79" s="236"/>
      <c r="Y79" s="236"/>
      <c r="Z79" s="236"/>
      <c r="AA79" s="236"/>
      <c r="AB79" s="236"/>
      <c r="AC79" s="236"/>
      <c r="AD79" s="236"/>
      <c r="AE79" s="236"/>
      <c r="AF79" s="236"/>
      <c r="AG79" s="236"/>
      <c r="AH79" s="236"/>
      <c r="AI79" s="236"/>
      <c r="AJ79" s="236"/>
      <c r="AK79" s="236"/>
      <c r="AL79" s="236"/>
      <c r="AM79" s="236"/>
      <c r="AN79" s="236"/>
      <c r="AO79" s="236"/>
      <c r="AP79" s="236"/>
      <c r="AQ79" s="236"/>
      <c r="AR79" s="236"/>
      <c r="AS79" s="236"/>
      <c r="AT79" s="236"/>
      <c r="AU79" s="236"/>
      <c r="AV79" s="236"/>
      <c r="AW79" s="236"/>
      <c r="AX79" s="236"/>
      <c r="AY79" s="236"/>
      <c r="AZ79" s="236"/>
      <c r="BA79" s="236"/>
      <c r="BB79" s="236"/>
      <c r="BC79" s="236"/>
      <c r="BD79" s="236"/>
      <c r="BE79" s="236"/>
      <c r="BF79" s="236"/>
      <c r="BG79" s="236"/>
      <c r="BH79" s="236"/>
      <c r="BI79" s="236"/>
      <c r="BJ79" s="236"/>
      <c r="BK79" s="236"/>
      <c r="BL79" s="236"/>
      <c r="BM79" s="236"/>
      <c r="BN79" s="236"/>
      <c r="BO79" s="236"/>
      <c r="BP79" s="236"/>
      <c r="BQ79" s="236"/>
      <c r="BR79" s="236"/>
      <c r="BS79" s="236"/>
      <c r="BT79" s="236"/>
      <c r="BU79" s="236"/>
      <c r="BV79" s="236"/>
      <c r="BW79" s="236"/>
      <c r="BX79" s="236"/>
      <c r="BY79" s="236"/>
      <c r="BZ79" s="236"/>
      <c r="CA79" s="236"/>
      <c r="CB79" s="236"/>
      <c r="CC79" s="236"/>
      <c r="CD79" s="236"/>
      <c r="CE79" s="236"/>
      <c r="CF79" s="236"/>
      <c r="CG79" s="236"/>
      <c r="CH79" s="236"/>
      <c r="CI79" s="236"/>
      <c r="CJ79" s="236"/>
      <c r="CK79" s="236"/>
      <c r="CL79" s="236"/>
      <c r="CM79" s="236"/>
      <c r="CN79" s="236"/>
      <c r="CO79" s="236"/>
      <c r="CP79" s="236"/>
      <c r="CQ79" s="236"/>
      <c r="CR79" s="236"/>
      <c r="CS79" s="236"/>
      <c r="CT79" s="236"/>
      <c r="CU79" s="236"/>
      <c r="CV79" s="236"/>
      <c r="CW79" s="236"/>
      <c r="CX79" s="236"/>
      <c r="CY79" s="236"/>
      <c r="CZ79" s="236"/>
      <c r="DA79" s="236"/>
      <c r="DB79" s="236"/>
      <c r="DC79" s="236"/>
      <c r="DD79" s="236"/>
      <c r="DE79" s="236"/>
      <c r="DF79" s="236"/>
      <c r="DG79" s="236"/>
      <c r="DH79" s="236"/>
      <c r="DI79" s="236"/>
      <c r="DJ79" s="236"/>
      <c r="DK79" s="236"/>
      <c r="DL79" s="236"/>
      <c r="DM79" s="236"/>
      <c r="DN79" s="236"/>
      <c r="DO79" s="236"/>
      <c r="DP79" s="236"/>
      <c r="DQ79" s="236"/>
      <c r="DR79" s="236"/>
      <c r="DS79" s="236"/>
      <c r="DT79" s="236"/>
      <c r="DU79" s="236"/>
      <c r="DV79" s="236"/>
      <c r="DW79" s="236"/>
      <c r="DX79" s="236"/>
      <c r="DY79" s="236"/>
      <c r="DZ79" s="236"/>
      <c r="EA79" s="236"/>
      <c r="EB79" s="236"/>
      <c r="EC79" s="236"/>
      <c r="ED79" s="236"/>
      <c r="EE79" s="236"/>
      <c r="EF79" s="236"/>
      <c r="EG79" s="236"/>
      <c r="EH79" s="236"/>
      <c r="EI79" s="236"/>
      <c r="EJ79" s="236"/>
      <c r="EK79" s="236"/>
      <c r="EL79" s="236"/>
      <c r="EM79" s="236"/>
      <c r="EN79" s="236"/>
      <c r="EO79" s="236"/>
      <c r="EP79" s="236"/>
      <c r="EQ79" s="236"/>
      <c r="ER79" s="236"/>
      <c r="ES79" s="236"/>
      <c r="ET79" s="236"/>
      <c r="EU79" s="236"/>
      <c r="EV79" s="236"/>
      <c r="EW79" s="236"/>
      <c r="EX79" s="236"/>
      <c r="EY79" s="236"/>
      <c r="EZ79" s="236"/>
      <c r="FA79" s="236"/>
      <c r="FB79" s="236"/>
      <c r="FC79" s="236"/>
      <c r="FD79" s="236"/>
      <c r="FE79" s="236"/>
      <c r="FF79" s="236"/>
      <c r="FG79" s="236"/>
      <c r="FH79" s="236"/>
      <c r="FI79" s="236"/>
      <c r="FJ79" s="236"/>
      <c r="FK79" s="236"/>
      <c r="FL79" s="236"/>
      <c r="FM79" s="236"/>
      <c r="FN79" s="236"/>
      <c r="FO79" s="236"/>
      <c r="FP79" s="236"/>
      <c r="FQ79" s="236"/>
      <c r="FR79" s="236"/>
      <c r="FS79" s="236"/>
      <c r="FT79" s="236"/>
      <c r="FU79" s="236"/>
      <c r="FV79" s="236"/>
      <c r="FW79" s="236"/>
      <c r="FX79" s="236"/>
      <c r="FY79" s="236"/>
      <c r="FZ79" s="236"/>
      <c r="GA79" s="236"/>
      <c r="GB79" s="236"/>
      <c r="GC79" s="236"/>
      <c r="GD79" s="236"/>
      <c r="GE79" s="236"/>
      <c r="GF79" s="236"/>
      <c r="GG79" s="236"/>
      <c r="GH79" s="236"/>
      <c r="GI79" s="236"/>
      <c r="GJ79" s="236"/>
      <c r="GK79" s="236"/>
      <c r="GL79" s="236"/>
      <c r="GM79" s="236"/>
      <c r="GN79" s="236"/>
      <c r="GO79" s="236"/>
      <c r="GP79" s="236"/>
      <c r="GQ79" s="236"/>
      <c r="GR79" s="236"/>
      <c r="GS79" s="236"/>
      <c r="GT79" s="236"/>
      <c r="GU79" s="236"/>
      <c r="GV79" s="236"/>
      <c r="GW79" s="236"/>
      <c r="GX79" s="236"/>
      <c r="GY79" s="236"/>
      <c r="GZ79" s="236"/>
      <c r="HA79" s="236"/>
      <c r="HB79" s="236"/>
      <c r="HC79" s="236"/>
      <c r="HD79" s="236"/>
      <c r="HE79" s="236"/>
      <c r="HF79" s="236"/>
      <c r="HG79" s="236"/>
      <c r="HH79" s="236"/>
      <c r="HI79" s="236"/>
      <c r="HJ79" s="236"/>
      <c r="HK79" s="236"/>
      <c r="HL79" s="236"/>
      <c r="HM79" s="236"/>
      <c r="HN79" s="236"/>
      <c r="HO79" s="236"/>
      <c r="HP79" s="236"/>
      <c r="HQ79" s="236"/>
      <c r="HR79" s="236"/>
      <c r="HS79" s="236"/>
      <c r="HT79" s="236"/>
      <c r="HU79" s="236"/>
      <c r="HV79" s="236"/>
      <c r="HW79" s="236"/>
      <c r="HX79" s="236"/>
      <c r="HY79" s="236"/>
      <c r="HZ79" s="236"/>
      <c r="IA79" s="236"/>
      <c r="IB79" s="236"/>
      <c r="IC79" s="236"/>
      <c r="ID79" s="236"/>
      <c r="IE79" s="236"/>
      <c r="IF79" s="236"/>
      <c r="IG79" s="236"/>
      <c r="IH79" s="236"/>
      <c r="II79" s="236"/>
      <c r="IJ79" s="236"/>
      <c r="IK79" s="236"/>
      <c r="IL79" s="236"/>
      <c r="IM79" s="236"/>
      <c r="IN79" s="236"/>
      <c r="IO79" s="236"/>
      <c r="IP79" s="236"/>
    </row>
    <row r="80" spans="1:8" s="83" customFormat="1" ht="24.75" customHeight="1" hidden="1">
      <c r="A80" s="162" t="s">
        <v>293</v>
      </c>
      <c r="B80" s="104" t="s">
        <v>0</v>
      </c>
      <c r="C80" s="60" t="s">
        <v>156</v>
      </c>
      <c r="D80" s="232" t="s">
        <v>282</v>
      </c>
      <c r="E80" s="231" t="s">
        <v>291</v>
      </c>
      <c r="F80" s="230" t="s">
        <v>290</v>
      </c>
      <c r="G80" s="229"/>
      <c r="H80" s="234"/>
    </row>
    <row r="81" spans="1:8" s="83" customFormat="1" ht="24.75" customHeight="1" hidden="1">
      <c r="A81" s="162" t="s">
        <v>292</v>
      </c>
      <c r="B81" s="73" t="s">
        <v>0</v>
      </c>
      <c r="C81" s="60" t="s">
        <v>156</v>
      </c>
      <c r="D81" s="232" t="s">
        <v>282</v>
      </c>
      <c r="E81" s="231" t="s">
        <v>291</v>
      </c>
      <c r="F81" s="230" t="s">
        <v>290</v>
      </c>
      <c r="G81" s="229" t="s">
        <v>159</v>
      </c>
      <c r="H81" s="101"/>
    </row>
    <row r="82" spans="1:8" s="186" customFormat="1" ht="22.5" customHeight="1" hidden="1">
      <c r="A82" s="233" t="s">
        <v>285</v>
      </c>
      <c r="B82" s="100" t="s">
        <v>0</v>
      </c>
      <c r="C82" s="60" t="s">
        <v>156</v>
      </c>
      <c r="D82" s="232" t="s">
        <v>282</v>
      </c>
      <c r="E82" s="231" t="s">
        <v>291</v>
      </c>
      <c r="F82" s="230" t="s">
        <v>290</v>
      </c>
      <c r="G82" s="229" t="s">
        <v>153</v>
      </c>
      <c r="H82" s="95"/>
    </row>
    <row r="83" spans="1:8" s="83" customFormat="1" ht="22.5" customHeight="1" hidden="1">
      <c r="A83" s="91" t="s">
        <v>283</v>
      </c>
      <c r="B83" s="88" t="s">
        <v>0</v>
      </c>
      <c r="C83" s="120" t="s">
        <v>214</v>
      </c>
      <c r="D83" s="120" t="s">
        <v>184</v>
      </c>
      <c r="E83" s="59" t="s">
        <v>288</v>
      </c>
      <c r="F83" s="167" t="s">
        <v>177</v>
      </c>
      <c r="G83" s="120"/>
      <c r="H83" s="119"/>
    </row>
    <row r="84" spans="1:8" s="83" customFormat="1" ht="24" customHeight="1" hidden="1">
      <c r="A84" s="91" t="s">
        <v>289</v>
      </c>
      <c r="B84" s="88" t="s">
        <v>0</v>
      </c>
      <c r="C84" s="228" t="s">
        <v>214</v>
      </c>
      <c r="D84" s="228" t="s">
        <v>184</v>
      </c>
      <c r="E84" s="59" t="s">
        <v>288</v>
      </c>
      <c r="F84" s="167" t="s">
        <v>287</v>
      </c>
      <c r="G84" s="228"/>
      <c r="H84" s="227"/>
    </row>
    <row r="85" spans="1:8" s="83" customFormat="1" ht="24" customHeight="1" hidden="1">
      <c r="A85" s="109" t="s">
        <v>191</v>
      </c>
      <c r="B85" s="57" t="s">
        <v>0</v>
      </c>
      <c r="C85" s="57" t="s">
        <v>214</v>
      </c>
      <c r="D85" s="57" t="s">
        <v>184</v>
      </c>
      <c r="E85" s="59" t="s">
        <v>288</v>
      </c>
      <c r="F85" s="167" t="s">
        <v>287</v>
      </c>
      <c r="G85" s="57" t="s">
        <v>159</v>
      </c>
      <c r="H85" s="56"/>
    </row>
    <row r="86" spans="1:8" s="83" customFormat="1" ht="22.5" customHeight="1" hidden="1">
      <c r="A86" s="89" t="s">
        <v>167</v>
      </c>
      <c r="B86" s="57" t="s">
        <v>0</v>
      </c>
      <c r="C86" s="57" t="s">
        <v>214</v>
      </c>
      <c r="D86" s="57" t="s">
        <v>184</v>
      </c>
      <c r="E86" s="59" t="s">
        <v>288</v>
      </c>
      <c r="F86" s="167" t="s">
        <v>287</v>
      </c>
      <c r="G86" s="57" t="s">
        <v>153</v>
      </c>
      <c r="H86" s="56"/>
    </row>
    <row r="87" spans="1:8" s="83" customFormat="1" ht="23.25" customHeight="1">
      <c r="A87" s="89" t="s">
        <v>175</v>
      </c>
      <c r="B87" s="57" t="s">
        <v>0</v>
      </c>
      <c r="C87" s="243" t="s">
        <v>156</v>
      </c>
      <c r="D87" s="242">
        <v>13</v>
      </c>
      <c r="E87" s="241" t="s">
        <v>296</v>
      </c>
      <c r="F87" s="67" t="s">
        <v>295</v>
      </c>
      <c r="G87" s="240" t="s">
        <v>172</v>
      </c>
      <c r="H87" s="300">
        <v>22</v>
      </c>
    </row>
    <row r="88" spans="1:8" s="217" customFormat="1" ht="24" customHeight="1">
      <c r="A88" s="89" t="s">
        <v>194</v>
      </c>
      <c r="B88" s="104" t="s">
        <v>0</v>
      </c>
      <c r="C88" s="226" t="s">
        <v>156</v>
      </c>
      <c r="D88" s="225">
        <v>13</v>
      </c>
      <c r="E88" s="658" t="s">
        <v>599</v>
      </c>
      <c r="F88" s="659"/>
      <c r="G88" s="224" t="s">
        <v>193</v>
      </c>
      <c r="H88" s="300">
        <v>1186</v>
      </c>
    </row>
    <row r="89" spans="1:8" s="217" customFormat="1" ht="23.25" customHeight="1">
      <c r="A89" s="114" t="s">
        <v>285</v>
      </c>
      <c r="B89" s="73" t="s">
        <v>0</v>
      </c>
      <c r="C89" s="223" t="s">
        <v>156</v>
      </c>
      <c r="D89" s="223" t="s">
        <v>282</v>
      </c>
      <c r="E89" s="72" t="s">
        <v>284</v>
      </c>
      <c r="F89" s="71" t="s">
        <v>163</v>
      </c>
      <c r="G89" s="222"/>
      <c r="H89" s="220">
        <f>+H90</f>
        <v>3442</v>
      </c>
    </row>
    <row r="90" spans="1:8" s="219" customFormat="1" ht="21" customHeight="1">
      <c r="A90" s="109" t="s">
        <v>283</v>
      </c>
      <c r="B90" s="100" t="s">
        <v>0</v>
      </c>
      <c r="C90" s="120" t="s">
        <v>156</v>
      </c>
      <c r="D90" s="120" t="s">
        <v>282</v>
      </c>
      <c r="E90" s="59" t="s">
        <v>279</v>
      </c>
      <c r="F90" s="167" t="s">
        <v>163</v>
      </c>
      <c r="G90" s="221"/>
      <c r="H90" s="519">
        <f>+H91+H95</f>
        <v>3442</v>
      </c>
    </row>
    <row r="91" spans="1:8" s="217" customFormat="1" ht="44.25" customHeight="1">
      <c r="A91" s="116" t="s">
        <v>294</v>
      </c>
      <c r="B91" s="88" t="s">
        <v>0</v>
      </c>
      <c r="C91" s="73" t="s">
        <v>156</v>
      </c>
      <c r="D91" s="73">
        <v>13</v>
      </c>
      <c r="E91" s="143" t="s">
        <v>279</v>
      </c>
      <c r="F91" s="276" t="s">
        <v>281</v>
      </c>
      <c r="G91" s="218"/>
      <c r="H91" s="464">
        <f>H92+H93+H94</f>
        <v>3372</v>
      </c>
    </row>
    <row r="92" spans="1:8" s="83" customFormat="1" ht="56.25">
      <c r="A92" s="109" t="s">
        <v>191</v>
      </c>
      <c r="B92" s="88" t="s">
        <v>0</v>
      </c>
      <c r="C92" s="57" t="s">
        <v>156</v>
      </c>
      <c r="D92" s="57">
        <v>13</v>
      </c>
      <c r="E92" s="192" t="s">
        <v>279</v>
      </c>
      <c r="F92" s="135" t="s">
        <v>281</v>
      </c>
      <c r="G92" s="57" t="s">
        <v>159</v>
      </c>
      <c r="H92" s="56" t="s">
        <v>614</v>
      </c>
    </row>
    <row r="93" spans="1:8" s="83" customFormat="1" ht="37.5">
      <c r="A93" s="74" t="s">
        <v>167</v>
      </c>
      <c r="B93" s="57" t="s">
        <v>0</v>
      </c>
      <c r="C93" s="57" t="s">
        <v>156</v>
      </c>
      <c r="D93" s="57">
        <v>13</v>
      </c>
      <c r="E93" s="192" t="s">
        <v>279</v>
      </c>
      <c r="F93" s="135" t="s">
        <v>281</v>
      </c>
      <c r="G93" s="57" t="s">
        <v>153</v>
      </c>
      <c r="H93" s="56" t="s">
        <v>621</v>
      </c>
    </row>
    <row r="94" spans="1:8" s="83" customFormat="1" ht="24.75" customHeight="1">
      <c r="A94" s="74" t="s">
        <v>194</v>
      </c>
      <c r="B94" s="88" t="s">
        <v>0</v>
      </c>
      <c r="C94" s="57" t="s">
        <v>156</v>
      </c>
      <c r="D94" s="57">
        <v>13</v>
      </c>
      <c r="E94" s="192" t="s">
        <v>279</v>
      </c>
      <c r="F94" s="135" t="s">
        <v>281</v>
      </c>
      <c r="G94" s="57" t="s">
        <v>193</v>
      </c>
      <c r="H94" s="56" t="s">
        <v>615</v>
      </c>
    </row>
    <row r="95" spans="1:8" s="83" customFormat="1" ht="20.25" customHeight="1">
      <c r="A95" s="137" t="s">
        <v>280</v>
      </c>
      <c r="B95" s="88" t="s">
        <v>0</v>
      </c>
      <c r="C95" s="73" t="s">
        <v>156</v>
      </c>
      <c r="D95" s="73">
        <v>13</v>
      </c>
      <c r="E95" s="216" t="s">
        <v>279</v>
      </c>
      <c r="F95" s="215" t="s">
        <v>278</v>
      </c>
      <c r="G95" s="73"/>
      <c r="H95" s="464">
        <f>H96</f>
        <v>70</v>
      </c>
    </row>
    <row r="96" spans="1:8" s="83" customFormat="1" ht="20.25" customHeight="1">
      <c r="A96" s="189" t="s">
        <v>167</v>
      </c>
      <c r="B96" s="88" t="s">
        <v>0</v>
      </c>
      <c r="C96" s="57" t="s">
        <v>156</v>
      </c>
      <c r="D96" s="57">
        <v>13</v>
      </c>
      <c r="E96" s="192" t="s">
        <v>279</v>
      </c>
      <c r="F96" s="135" t="s">
        <v>278</v>
      </c>
      <c r="G96" s="57" t="s">
        <v>153</v>
      </c>
      <c r="H96" s="300">
        <v>70</v>
      </c>
    </row>
    <row r="97" spans="1:8" s="83" customFormat="1" ht="38.25" customHeight="1">
      <c r="A97" s="579" t="s">
        <v>336</v>
      </c>
      <c r="B97" s="88"/>
      <c r="C97" s="321" t="s">
        <v>156</v>
      </c>
      <c r="D97" s="438" t="s">
        <v>282</v>
      </c>
      <c r="E97" s="571" t="s">
        <v>291</v>
      </c>
      <c r="F97" s="572" t="s">
        <v>163</v>
      </c>
      <c r="G97" s="73"/>
      <c r="H97" s="92" t="s">
        <v>591</v>
      </c>
    </row>
    <row r="98" spans="1:8" s="83" customFormat="1" ht="39" customHeight="1">
      <c r="A98" s="488" t="s">
        <v>543</v>
      </c>
      <c r="B98" s="88"/>
      <c r="C98" s="581" t="s">
        <v>156</v>
      </c>
      <c r="D98" s="582" t="s">
        <v>282</v>
      </c>
      <c r="E98" s="580" t="s">
        <v>291</v>
      </c>
      <c r="F98" s="480" t="s">
        <v>542</v>
      </c>
      <c r="G98" s="581"/>
      <c r="H98" s="56" t="s">
        <v>591</v>
      </c>
    </row>
    <row r="99" spans="1:8" s="83" customFormat="1" ht="20.25" customHeight="1">
      <c r="A99" s="511" t="s">
        <v>322</v>
      </c>
      <c r="B99" s="88"/>
      <c r="C99" s="581" t="s">
        <v>156</v>
      </c>
      <c r="D99" s="582" t="s">
        <v>282</v>
      </c>
      <c r="E99" s="580" t="s">
        <v>291</v>
      </c>
      <c r="F99" s="480" t="s">
        <v>542</v>
      </c>
      <c r="G99" s="581" t="s">
        <v>318</v>
      </c>
      <c r="H99" s="56" t="s">
        <v>591</v>
      </c>
    </row>
    <row r="100" spans="1:8" s="186" customFormat="1" ht="42" customHeight="1">
      <c r="A100" s="158" t="s">
        <v>277</v>
      </c>
      <c r="B100" s="73" t="s">
        <v>0</v>
      </c>
      <c r="C100" s="211" t="s">
        <v>184</v>
      </c>
      <c r="D100" s="211"/>
      <c r="E100" s="214"/>
      <c r="F100" s="213"/>
      <c r="G100" s="211"/>
      <c r="H100" s="212">
        <f>H102+H107+H110</f>
        <v>165</v>
      </c>
    </row>
    <row r="101" spans="1:8" s="186" customFormat="1" ht="99" customHeight="1">
      <c r="A101" s="116" t="s">
        <v>472</v>
      </c>
      <c r="B101" s="88" t="s">
        <v>0</v>
      </c>
      <c r="C101" s="73" t="s">
        <v>184</v>
      </c>
      <c r="D101" s="73" t="s">
        <v>246</v>
      </c>
      <c r="E101" s="72" t="s">
        <v>275</v>
      </c>
      <c r="F101" s="71" t="s">
        <v>163</v>
      </c>
      <c r="G101" s="211"/>
      <c r="H101" s="212">
        <f>H102</f>
        <v>135</v>
      </c>
    </row>
    <row r="102" spans="1:8" s="186" customFormat="1" ht="63" customHeight="1">
      <c r="A102" s="201" t="s">
        <v>273</v>
      </c>
      <c r="B102" s="161" t="s">
        <v>0</v>
      </c>
      <c r="C102" s="518" t="s">
        <v>184</v>
      </c>
      <c r="D102" s="73" t="s">
        <v>246</v>
      </c>
      <c r="E102" s="156" t="s">
        <v>506</v>
      </c>
      <c r="F102" s="155" t="s">
        <v>163</v>
      </c>
      <c r="G102" s="73"/>
      <c r="H102" s="212">
        <f>H103</f>
        <v>135</v>
      </c>
    </row>
    <row r="103" spans="1:8" s="186" customFormat="1" ht="57" customHeight="1">
      <c r="A103" s="163" t="s">
        <v>272</v>
      </c>
      <c r="B103" s="161" t="s">
        <v>0</v>
      </c>
      <c r="C103" s="209" t="s">
        <v>184</v>
      </c>
      <c r="D103" s="57" t="s">
        <v>246</v>
      </c>
      <c r="E103" s="660" t="s">
        <v>507</v>
      </c>
      <c r="F103" s="661"/>
      <c r="G103" s="57"/>
      <c r="H103" s="517">
        <f>H104</f>
        <v>135</v>
      </c>
    </row>
    <row r="104" spans="1:8" s="186" customFormat="1" ht="27.75" customHeight="1">
      <c r="A104" s="89" t="s">
        <v>167</v>
      </c>
      <c r="B104" s="161" t="s">
        <v>0</v>
      </c>
      <c r="C104" s="209" t="s">
        <v>184</v>
      </c>
      <c r="D104" s="57" t="s">
        <v>246</v>
      </c>
      <c r="E104" s="656" t="s">
        <v>507</v>
      </c>
      <c r="F104" s="657"/>
      <c r="G104" s="57" t="s">
        <v>153</v>
      </c>
      <c r="H104" s="517">
        <v>135</v>
      </c>
    </row>
    <row r="105" spans="1:8" s="186" customFormat="1" ht="18.75">
      <c r="A105" s="516" t="s">
        <v>276</v>
      </c>
      <c r="B105" s="100" t="s">
        <v>0</v>
      </c>
      <c r="C105" s="211" t="s">
        <v>184</v>
      </c>
      <c r="D105" s="211" t="s">
        <v>185</v>
      </c>
      <c r="E105" s="207"/>
      <c r="F105" s="206"/>
      <c r="G105" s="70"/>
      <c r="H105" s="69">
        <f>H106</f>
        <v>30</v>
      </c>
    </row>
    <row r="106" spans="1:8" s="83" customFormat="1" ht="101.25" customHeight="1">
      <c r="A106" s="116" t="s">
        <v>472</v>
      </c>
      <c r="B106" s="88" t="s">
        <v>0</v>
      </c>
      <c r="C106" s="57" t="s">
        <v>184</v>
      </c>
      <c r="D106" s="57" t="s">
        <v>185</v>
      </c>
      <c r="E106" s="59" t="s">
        <v>275</v>
      </c>
      <c r="F106" s="167" t="s">
        <v>163</v>
      </c>
      <c r="G106" s="57"/>
      <c r="H106" s="110">
        <f>H107</f>
        <v>30</v>
      </c>
    </row>
    <row r="107" spans="1:8" s="83" customFormat="1" ht="39" customHeight="1">
      <c r="A107" s="599" t="s">
        <v>373</v>
      </c>
      <c r="B107" s="57"/>
      <c r="C107" s="73" t="s">
        <v>184</v>
      </c>
      <c r="D107" s="73" t="s">
        <v>185</v>
      </c>
      <c r="E107" s="72" t="s">
        <v>508</v>
      </c>
      <c r="F107" s="71" t="s">
        <v>163</v>
      </c>
      <c r="G107" s="73"/>
      <c r="H107" s="110">
        <v>30</v>
      </c>
    </row>
    <row r="108" spans="1:8" s="83" customFormat="1" ht="36" customHeight="1">
      <c r="A108" s="601" t="s">
        <v>467</v>
      </c>
      <c r="B108" s="180" t="s">
        <v>0</v>
      </c>
      <c r="C108" s="209" t="s">
        <v>184</v>
      </c>
      <c r="D108" s="209" t="s">
        <v>185</v>
      </c>
      <c r="E108" s="59" t="s">
        <v>508</v>
      </c>
      <c r="F108" s="167" t="s">
        <v>274</v>
      </c>
      <c r="G108" s="57"/>
      <c r="H108" s="63">
        <v>30</v>
      </c>
    </row>
    <row r="109" spans="1:8" s="83" customFormat="1" ht="24" customHeight="1">
      <c r="A109" s="600" t="s">
        <v>167</v>
      </c>
      <c r="B109" s="190" t="s">
        <v>0</v>
      </c>
      <c r="C109" s="209" t="s">
        <v>184</v>
      </c>
      <c r="D109" s="209" t="s">
        <v>185</v>
      </c>
      <c r="E109" s="59" t="s">
        <v>508</v>
      </c>
      <c r="F109" s="167" t="s">
        <v>274</v>
      </c>
      <c r="G109" s="57" t="s">
        <v>153</v>
      </c>
      <c r="H109" s="56" t="s">
        <v>456</v>
      </c>
    </row>
    <row r="110" spans="1:8" s="83" customFormat="1" ht="0.75" customHeight="1">
      <c r="A110" s="66" t="s">
        <v>271</v>
      </c>
      <c r="B110" s="161" t="s">
        <v>0</v>
      </c>
      <c r="C110" s="70" t="s">
        <v>184</v>
      </c>
      <c r="D110" s="70">
        <v>14</v>
      </c>
      <c r="E110" s="207"/>
      <c r="F110" s="206"/>
      <c r="G110" s="102"/>
      <c r="H110" s="515" t="str">
        <f>+H111</f>
        <v>0</v>
      </c>
    </row>
    <row r="111" spans="1:8" s="83" customFormat="1" ht="79.5" customHeight="1" hidden="1">
      <c r="A111" s="62" t="s">
        <v>473</v>
      </c>
      <c r="B111" s="161" t="s">
        <v>0</v>
      </c>
      <c r="C111" s="70" t="s">
        <v>184</v>
      </c>
      <c r="D111" s="70">
        <v>14</v>
      </c>
      <c r="E111" s="72" t="s">
        <v>270</v>
      </c>
      <c r="F111" s="71" t="s">
        <v>163</v>
      </c>
      <c r="G111" s="102"/>
      <c r="H111" s="515" t="str">
        <f>H114</f>
        <v>0</v>
      </c>
    </row>
    <row r="112" spans="1:8" s="83" customFormat="1" ht="37.5" hidden="1">
      <c r="A112" s="621" t="s">
        <v>269</v>
      </c>
      <c r="B112" s="190" t="s">
        <v>0</v>
      </c>
      <c r="C112" s="70" t="s">
        <v>184</v>
      </c>
      <c r="D112" s="70" t="s">
        <v>268</v>
      </c>
      <c r="E112" s="72" t="s">
        <v>523</v>
      </c>
      <c r="F112" s="71" t="s">
        <v>163</v>
      </c>
      <c r="G112" s="102"/>
      <c r="H112" s="69">
        <v>0</v>
      </c>
    </row>
    <row r="113" spans="1:8" s="83" customFormat="1" ht="37.5" hidden="1">
      <c r="A113" s="109" t="s">
        <v>267</v>
      </c>
      <c r="B113" s="161" t="s">
        <v>0</v>
      </c>
      <c r="C113" s="57" t="s">
        <v>184</v>
      </c>
      <c r="D113" s="57">
        <v>14</v>
      </c>
      <c r="E113" s="59" t="s">
        <v>523</v>
      </c>
      <c r="F113" s="167" t="s">
        <v>266</v>
      </c>
      <c r="G113" s="57"/>
      <c r="H113" s="63">
        <v>0</v>
      </c>
    </row>
    <row r="114" spans="1:8" s="83" customFormat="1" ht="18.75" hidden="1">
      <c r="A114" s="89" t="s">
        <v>167</v>
      </c>
      <c r="B114" s="73" t="s">
        <v>0</v>
      </c>
      <c r="C114" s="57" t="s">
        <v>184</v>
      </c>
      <c r="D114" s="57">
        <v>14</v>
      </c>
      <c r="E114" s="68" t="s">
        <v>523</v>
      </c>
      <c r="F114" s="67" t="s">
        <v>266</v>
      </c>
      <c r="G114" s="57" t="s">
        <v>153</v>
      </c>
      <c r="H114" s="56" t="s">
        <v>334</v>
      </c>
    </row>
    <row r="115" spans="1:8" s="83" customFormat="1" ht="26.25" customHeight="1">
      <c r="A115" s="66" t="s">
        <v>265</v>
      </c>
      <c r="B115" s="73" t="s">
        <v>0</v>
      </c>
      <c r="C115" s="70" t="s">
        <v>226</v>
      </c>
      <c r="D115" s="76"/>
      <c r="E115" s="76"/>
      <c r="F115" s="75"/>
      <c r="G115" s="155"/>
      <c r="H115" s="136">
        <f>H116+H143</f>
        <v>10471.815</v>
      </c>
    </row>
    <row r="116" spans="1:8" s="83" customFormat="1" ht="18.75">
      <c r="A116" s="201" t="s">
        <v>264</v>
      </c>
      <c r="B116" s="57" t="s">
        <v>0</v>
      </c>
      <c r="C116" s="70" t="s">
        <v>226</v>
      </c>
      <c r="D116" s="156" t="s">
        <v>246</v>
      </c>
      <c r="E116" s="156"/>
      <c r="F116" s="155"/>
      <c r="G116" s="155"/>
      <c r="H116" s="136">
        <f>H117</f>
        <v>9401.815</v>
      </c>
    </row>
    <row r="117" spans="1:8" s="83" customFormat="1" ht="84" customHeight="1">
      <c r="A117" s="62" t="s">
        <v>554</v>
      </c>
      <c r="B117" s="302" t="s">
        <v>0</v>
      </c>
      <c r="C117" s="70" t="s">
        <v>226</v>
      </c>
      <c r="D117" s="156" t="s">
        <v>246</v>
      </c>
      <c r="E117" s="156" t="s">
        <v>420</v>
      </c>
      <c r="F117" s="155" t="s">
        <v>163</v>
      </c>
      <c r="G117" s="155"/>
      <c r="H117" s="136">
        <f>H124+H132++H125</f>
        <v>9401.815</v>
      </c>
    </row>
    <row r="118" spans="1:8" s="83" customFormat="1" ht="38.25" customHeight="1">
      <c r="A118" s="201" t="s">
        <v>263</v>
      </c>
      <c r="B118" s="302" t="s">
        <v>0</v>
      </c>
      <c r="C118" s="70" t="s">
        <v>226</v>
      </c>
      <c r="D118" s="156" t="s">
        <v>246</v>
      </c>
      <c r="E118" s="156" t="s">
        <v>565</v>
      </c>
      <c r="F118" s="155" t="s">
        <v>163</v>
      </c>
      <c r="G118" s="155"/>
      <c r="H118" s="299">
        <v>0</v>
      </c>
    </row>
    <row r="119" spans="1:8" s="83" customFormat="1" ht="43.5" customHeight="1">
      <c r="A119" s="170" t="s">
        <v>262</v>
      </c>
      <c r="B119" s="301" t="s">
        <v>0</v>
      </c>
      <c r="C119" s="120" t="s">
        <v>226</v>
      </c>
      <c r="D119" s="208" t="s">
        <v>246</v>
      </c>
      <c r="E119" s="208" t="s">
        <v>565</v>
      </c>
      <c r="F119" s="166" t="s">
        <v>258</v>
      </c>
      <c r="G119" s="166"/>
      <c r="H119" s="200">
        <f>H121</f>
        <v>0</v>
      </c>
    </row>
    <row r="120" spans="1:8" s="83" customFormat="1" ht="25.5" customHeight="1">
      <c r="A120" s="89" t="s">
        <v>261</v>
      </c>
      <c r="B120" s="301" t="s">
        <v>0</v>
      </c>
      <c r="C120" s="120" t="s">
        <v>226</v>
      </c>
      <c r="D120" s="208" t="s">
        <v>246</v>
      </c>
      <c r="E120" s="208" t="s">
        <v>565</v>
      </c>
      <c r="F120" s="166" t="s">
        <v>258</v>
      </c>
      <c r="G120" s="166" t="s">
        <v>218</v>
      </c>
      <c r="H120" s="200">
        <v>0</v>
      </c>
    </row>
    <row r="121" spans="1:8" s="83" customFormat="1" ht="39.75" customHeight="1">
      <c r="A121" s="203" t="s">
        <v>260</v>
      </c>
      <c r="B121" s="301" t="s">
        <v>0</v>
      </c>
      <c r="C121" s="120" t="s">
        <v>226</v>
      </c>
      <c r="D121" s="208" t="s">
        <v>246</v>
      </c>
      <c r="E121" s="208" t="s">
        <v>565</v>
      </c>
      <c r="F121" s="166" t="s">
        <v>258</v>
      </c>
      <c r="G121" s="166" t="s">
        <v>218</v>
      </c>
      <c r="H121" s="200">
        <v>0</v>
      </c>
    </row>
    <row r="122" spans="1:8" s="83" customFormat="1" ht="37.5">
      <c r="A122" s="201" t="s">
        <v>256</v>
      </c>
      <c r="B122" s="302" t="s">
        <v>0</v>
      </c>
      <c r="C122" s="70" t="s">
        <v>226</v>
      </c>
      <c r="D122" s="156" t="s">
        <v>246</v>
      </c>
      <c r="E122" s="156" t="s">
        <v>421</v>
      </c>
      <c r="F122" s="155" t="s">
        <v>163</v>
      </c>
      <c r="G122" s="155"/>
      <c r="H122" s="553">
        <f>H123</f>
        <v>392.154</v>
      </c>
    </row>
    <row r="123" spans="1:8" s="83" customFormat="1" ht="37.5">
      <c r="A123" s="163" t="s">
        <v>255</v>
      </c>
      <c r="B123" s="302" t="s">
        <v>0</v>
      </c>
      <c r="C123" s="120" t="s">
        <v>226</v>
      </c>
      <c r="D123" s="208" t="s">
        <v>246</v>
      </c>
      <c r="E123" s="208" t="s">
        <v>421</v>
      </c>
      <c r="F123" s="166" t="s">
        <v>253</v>
      </c>
      <c r="G123" s="166"/>
      <c r="H123" s="200">
        <f>H124</f>
        <v>392.154</v>
      </c>
    </row>
    <row r="124" spans="1:8" s="83" customFormat="1" ht="21" customHeight="1">
      <c r="A124" s="89" t="s">
        <v>167</v>
      </c>
      <c r="B124" s="302" t="s">
        <v>0</v>
      </c>
      <c r="C124" s="120" t="s">
        <v>226</v>
      </c>
      <c r="D124" s="208" t="s">
        <v>246</v>
      </c>
      <c r="E124" s="208" t="s">
        <v>421</v>
      </c>
      <c r="F124" s="166" t="s">
        <v>253</v>
      </c>
      <c r="G124" s="166" t="s">
        <v>153</v>
      </c>
      <c r="H124" s="197">
        <v>392.154</v>
      </c>
    </row>
    <row r="125" spans="1:8" s="83" customFormat="1" ht="39" customHeight="1">
      <c r="A125" s="201" t="s">
        <v>256</v>
      </c>
      <c r="B125" s="302"/>
      <c r="C125" s="120"/>
      <c r="D125" s="208"/>
      <c r="E125" s="208" t="s">
        <v>421</v>
      </c>
      <c r="F125" s="166"/>
      <c r="G125" s="166"/>
      <c r="H125" s="197">
        <f>H127+H129</f>
        <v>8284.661</v>
      </c>
    </row>
    <row r="126" spans="1:8" s="83" customFormat="1" ht="37.5" customHeight="1">
      <c r="A126" s="194" t="s">
        <v>255</v>
      </c>
      <c r="B126" s="302"/>
      <c r="C126" s="120" t="s">
        <v>226</v>
      </c>
      <c r="D126" s="208" t="s">
        <v>246</v>
      </c>
      <c r="E126" s="208" t="s">
        <v>421</v>
      </c>
      <c r="F126" s="166" t="s">
        <v>612</v>
      </c>
      <c r="G126" s="166"/>
      <c r="H126" s="197"/>
    </row>
    <row r="127" spans="1:8" s="83" customFormat="1" ht="21" customHeight="1">
      <c r="A127" s="89" t="s">
        <v>167</v>
      </c>
      <c r="B127" s="302"/>
      <c r="C127" s="120" t="s">
        <v>226</v>
      </c>
      <c r="D127" s="208" t="s">
        <v>246</v>
      </c>
      <c r="E127" s="208" t="s">
        <v>421</v>
      </c>
      <c r="F127" s="166" t="s">
        <v>612</v>
      </c>
      <c r="G127" s="166" t="s">
        <v>153</v>
      </c>
      <c r="H127" s="197">
        <v>82.846</v>
      </c>
    </row>
    <row r="128" spans="1:8" s="83" customFormat="1" ht="32.25" customHeight="1">
      <c r="A128" s="163" t="s">
        <v>255</v>
      </c>
      <c r="B128" s="302"/>
      <c r="C128" s="120" t="s">
        <v>226</v>
      </c>
      <c r="D128" s="208" t="s">
        <v>246</v>
      </c>
      <c r="E128" s="208" t="s">
        <v>421</v>
      </c>
      <c r="F128" s="166" t="s">
        <v>628</v>
      </c>
      <c r="G128" s="166"/>
      <c r="H128" s="197"/>
    </row>
    <row r="129" spans="1:8" s="83" customFormat="1" ht="21" customHeight="1">
      <c r="A129" s="89" t="s">
        <v>167</v>
      </c>
      <c r="B129" s="302"/>
      <c r="C129" s="120" t="s">
        <v>226</v>
      </c>
      <c r="D129" s="208" t="s">
        <v>246</v>
      </c>
      <c r="E129" s="208" t="s">
        <v>421</v>
      </c>
      <c r="F129" s="166" t="s">
        <v>628</v>
      </c>
      <c r="G129" s="166" t="s">
        <v>153</v>
      </c>
      <c r="H129" s="197">
        <v>8201.815</v>
      </c>
    </row>
    <row r="130" spans="1:8" s="83" customFormat="1" ht="55.5" customHeight="1">
      <c r="A130" s="554" t="s">
        <v>249</v>
      </c>
      <c r="B130" s="302" t="s">
        <v>0</v>
      </c>
      <c r="C130" s="70" t="s">
        <v>226</v>
      </c>
      <c r="D130" s="156" t="s">
        <v>246</v>
      </c>
      <c r="E130" s="156" t="s">
        <v>422</v>
      </c>
      <c r="F130" s="71" t="s">
        <v>163</v>
      </c>
      <c r="G130" s="155"/>
      <c r="H130" s="69">
        <f>H131</f>
        <v>725</v>
      </c>
    </row>
    <row r="131" spans="1:8" s="83" customFormat="1" ht="37.5" customHeight="1">
      <c r="A131" s="194" t="s">
        <v>247</v>
      </c>
      <c r="B131" s="302" t="s">
        <v>0</v>
      </c>
      <c r="C131" s="120" t="s">
        <v>226</v>
      </c>
      <c r="D131" s="208" t="s">
        <v>246</v>
      </c>
      <c r="E131" s="656" t="s">
        <v>423</v>
      </c>
      <c r="F131" s="657"/>
      <c r="G131" s="155"/>
      <c r="H131" s="63">
        <f>H132</f>
        <v>725</v>
      </c>
    </row>
    <row r="132" spans="1:8" s="83" customFormat="1" ht="22.5" customHeight="1">
      <c r="A132" s="89" t="s">
        <v>167</v>
      </c>
      <c r="B132" s="302" t="s">
        <v>0</v>
      </c>
      <c r="C132" s="120" t="s">
        <v>226</v>
      </c>
      <c r="D132" s="208" t="s">
        <v>246</v>
      </c>
      <c r="E132" s="656" t="s">
        <v>423</v>
      </c>
      <c r="F132" s="657"/>
      <c r="G132" s="166" t="s">
        <v>153</v>
      </c>
      <c r="H132" s="63">
        <v>725</v>
      </c>
    </row>
    <row r="133" spans="1:34" s="105" customFormat="1" ht="56.25" customHeight="1" hidden="1">
      <c r="A133" s="201" t="s">
        <v>263</v>
      </c>
      <c r="B133" s="100" t="s">
        <v>0</v>
      </c>
      <c r="C133" s="70" t="s">
        <v>226</v>
      </c>
      <c r="D133" s="156" t="s">
        <v>246</v>
      </c>
      <c r="E133" s="156" t="s">
        <v>259</v>
      </c>
      <c r="F133" s="155" t="s">
        <v>163</v>
      </c>
      <c r="G133" s="155"/>
      <c r="H133" s="124">
        <v>4897.431</v>
      </c>
      <c r="I133" s="106"/>
      <c r="J133" s="106"/>
      <c r="K133" s="106"/>
      <c r="L133" s="106"/>
      <c r="M133" s="106"/>
      <c r="N133" s="106"/>
      <c r="O133" s="106"/>
      <c r="P133" s="106"/>
      <c r="Q133" s="106"/>
      <c r="R133" s="106"/>
      <c r="S133" s="106"/>
      <c r="T133" s="106"/>
      <c r="U133" s="106"/>
      <c r="V133" s="106"/>
      <c r="W133" s="106"/>
      <c r="X133" s="106"/>
      <c r="Y133" s="106"/>
      <c r="Z133" s="106"/>
      <c r="AA133" s="106"/>
      <c r="AB133" s="106"/>
      <c r="AC133" s="106"/>
      <c r="AD133" s="106"/>
      <c r="AE133" s="106"/>
      <c r="AF133" s="106"/>
      <c r="AG133" s="106"/>
      <c r="AH133" s="106"/>
    </row>
    <row r="134" spans="1:244" s="106" customFormat="1" ht="37.5" customHeight="1" hidden="1">
      <c r="A134" s="170" t="s">
        <v>262</v>
      </c>
      <c r="B134" s="88" t="s">
        <v>0</v>
      </c>
      <c r="C134" s="70" t="s">
        <v>226</v>
      </c>
      <c r="D134" s="156" t="s">
        <v>246</v>
      </c>
      <c r="E134" s="156" t="s">
        <v>259</v>
      </c>
      <c r="F134" s="155" t="s">
        <v>258</v>
      </c>
      <c r="G134" s="155"/>
      <c r="H134" s="63" t="str">
        <f>H136</f>
        <v>4897,431</v>
      </c>
      <c r="I134" s="186"/>
      <c r="J134" s="186"/>
      <c r="K134" s="186"/>
      <c r="L134" s="186"/>
      <c r="M134" s="186"/>
      <c r="N134" s="186"/>
      <c r="O134" s="186"/>
      <c r="P134" s="186"/>
      <c r="Q134" s="186"/>
      <c r="R134" s="186"/>
      <c r="S134" s="186"/>
      <c r="T134" s="186"/>
      <c r="U134" s="186"/>
      <c r="V134" s="186"/>
      <c r="W134" s="186"/>
      <c r="X134" s="186"/>
      <c r="Y134" s="186"/>
      <c r="Z134" s="186"/>
      <c r="AA134" s="186"/>
      <c r="AB134" s="186"/>
      <c r="AC134" s="186"/>
      <c r="AD134" s="186"/>
      <c r="AE134" s="186"/>
      <c r="AF134" s="186"/>
      <c r="AG134" s="186"/>
      <c r="AH134" s="186"/>
      <c r="AI134" s="186"/>
      <c r="AJ134" s="186"/>
      <c r="AK134" s="186"/>
      <c r="AL134" s="186"/>
      <c r="AM134" s="186"/>
      <c r="AN134" s="186"/>
      <c r="AO134" s="186"/>
      <c r="AP134" s="186"/>
      <c r="AQ134" s="186"/>
      <c r="AR134" s="186"/>
      <c r="AS134" s="186"/>
      <c r="AT134" s="186"/>
      <c r="AU134" s="186"/>
      <c r="AV134" s="186"/>
      <c r="AW134" s="186"/>
      <c r="AX134" s="186"/>
      <c r="AY134" s="186"/>
      <c r="AZ134" s="186"/>
      <c r="BA134" s="186"/>
      <c r="BB134" s="186"/>
      <c r="BC134" s="186"/>
      <c r="BD134" s="186"/>
      <c r="BE134" s="186"/>
      <c r="BF134" s="186"/>
      <c r="BG134" s="186"/>
      <c r="BH134" s="186"/>
      <c r="BI134" s="186"/>
      <c r="BJ134" s="186"/>
      <c r="BK134" s="186"/>
      <c r="BL134" s="186"/>
      <c r="BM134" s="186"/>
      <c r="BN134" s="186"/>
      <c r="BO134" s="186"/>
      <c r="BP134" s="186"/>
      <c r="BQ134" s="186"/>
      <c r="BR134" s="186"/>
      <c r="BS134" s="186"/>
      <c r="BT134" s="186"/>
      <c r="BU134" s="186"/>
      <c r="BV134" s="186"/>
      <c r="BW134" s="186"/>
      <c r="BX134" s="186"/>
      <c r="BY134" s="186"/>
      <c r="BZ134" s="186"/>
      <c r="CA134" s="186"/>
      <c r="CB134" s="186"/>
      <c r="CC134" s="186"/>
      <c r="CD134" s="186"/>
      <c r="CE134" s="186"/>
      <c r="CF134" s="186"/>
      <c r="CG134" s="186"/>
      <c r="CH134" s="186"/>
      <c r="CI134" s="186"/>
      <c r="CJ134" s="186"/>
      <c r="CK134" s="186"/>
      <c r="CL134" s="186"/>
      <c r="CM134" s="186"/>
      <c r="CN134" s="186"/>
      <c r="CO134" s="186"/>
      <c r="CP134" s="186"/>
      <c r="CQ134" s="186"/>
      <c r="CR134" s="186"/>
      <c r="CS134" s="186"/>
      <c r="CT134" s="186"/>
      <c r="CU134" s="186"/>
      <c r="CV134" s="186"/>
      <c r="CW134" s="186"/>
      <c r="CX134" s="186"/>
      <c r="CY134" s="186"/>
      <c r="CZ134" s="186"/>
      <c r="DA134" s="186"/>
      <c r="DB134" s="186"/>
      <c r="DC134" s="186"/>
      <c r="DD134" s="186"/>
      <c r="DE134" s="186"/>
      <c r="DF134" s="186"/>
      <c r="DG134" s="186"/>
      <c r="DH134" s="186"/>
      <c r="DI134" s="186"/>
      <c r="DJ134" s="186"/>
      <c r="DK134" s="186"/>
      <c r="DL134" s="186"/>
      <c r="DM134" s="186"/>
      <c r="DN134" s="186"/>
      <c r="DO134" s="186"/>
      <c r="DP134" s="186"/>
      <c r="DQ134" s="186"/>
      <c r="DR134" s="186"/>
      <c r="DS134" s="186"/>
      <c r="DT134" s="186"/>
      <c r="DU134" s="186"/>
      <c r="DV134" s="186"/>
      <c r="DW134" s="186"/>
      <c r="DX134" s="186"/>
      <c r="DY134" s="186"/>
      <c r="DZ134" s="186"/>
      <c r="EA134" s="186"/>
      <c r="EB134" s="186"/>
      <c r="EC134" s="186"/>
      <c r="ED134" s="186"/>
      <c r="EE134" s="186"/>
      <c r="EF134" s="186"/>
      <c r="EG134" s="186"/>
      <c r="EH134" s="186"/>
      <c r="EI134" s="186"/>
      <c r="EJ134" s="186"/>
      <c r="EK134" s="186"/>
      <c r="EL134" s="186"/>
      <c r="EM134" s="186"/>
      <c r="EN134" s="186"/>
      <c r="EO134" s="186"/>
      <c r="EP134" s="186"/>
      <c r="EQ134" s="186"/>
      <c r="ER134" s="186"/>
      <c r="ES134" s="186"/>
      <c r="ET134" s="186"/>
      <c r="EU134" s="186"/>
      <c r="EV134" s="186"/>
      <c r="EW134" s="186"/>
      <c r="EX134" s="186"/>
      <c r="EY134" s="186"/>
      <c r="EZ134" s="186"/>
      <c r="FA134" s="186"/>
      <c r="FB134" s="186"/>
      <c r="FC134" s="186"/>
      <c r="FD134" s="186"/>
      <c r="FE134" s="186"/>
      <c r="FF134" s="186"/>
      <c r="FG134" s="186"/>
      <c r="FH134" s="186"/>
      <c r="FI134" s="186"/>
      <c r="FJ134" s="186"/>
      <c r="FK134" s="186"/>
      <c r="FL134" s="186"/>
      <c r="FM134" s="186"/>
      <c r="FN134" s="186"/>
      <c r="FO134" s="186"/>
      <c r="FP134" s="186"/>
      <c r="FQ134" s="186"/>
      <c r="FR134" s="186"/>
      <c r="FS134" s="186"/>
      <c r="FT134" s="186"/>
      <c r="FU134" s="186"/>
      <c r="FV134" s="186"/>
      <c r="FW134" s="186"/>
      <c r="FX134" s="186"/>
      <c r="FY134" s="186"/>
      <c r="FZ134" s="186"/>
      <c r="GA134" s="186"/>
      <c r="GB134" s="186"/>
      <c r="GC134" s="186"/>
      <c r="GD134" s="186"/>
      <c r="GE134" s="186"/>
      <c r="GF134" s="186"/>
      <c r="GG134" s="186"/>
      <c r="GH134" s="186"/>
      <c r="GI134" s="186"/>
      <c r="GJ134" s="186"/>
      <c r="GK134" s="186"/>
      <c r="GL134" s="186"/>
      <c r="GM134" s="186"/>
      <c r="GN134" s="186"/>
      <c r="GO134" s="186"/>
      <c r="GP134" s="186"/>
      <c r="GQ134" s="186"/>
      <c r="GR134" s="186"/>
      <c r="GS134" s="186"/>
      <c r="GT134" s="186"/>
      <c r="GU134" s="186"/>
      <c r="GV134" s="186"/>
      <c r="GW134" s="186"/>
      <c r="GX134" s="186"/>
      <c r="GY134" s="186"/>
      <c r="GZ134" s="186"/>
      <c r="HA134" s="186"/>
      <c r="HB134" s="186"/>
      <c r="HC134" s="186"/>
      <c r="HD134" s="186"/>
      <c r="HE134" s="186"/>
      <c r="HF134" s="186"/>
      <c r="HG134" s="186"/>
      <c r="HH134" s="186"/>
      <c r="HI134" s="186"/>
      <c r="HJ134" s="186"/>
      <c r="HK134" s="186"/>
      <c r="HL134" s="186"/>
      <c r="HM134" s="186"/>
      <c r="HN134" s="186"/>
      <c r="HO134" s="186"/>
      <c r="HP134" s="186"/>
      <c r="HQ134" s="186"/>
      <c r="HR134" s="186"/>
      <c r="HS134" s="186"/>
      <c r="HT134" s="186"/>
      <c r="HU134" s="186"/>
      <c r="HV134" s="186"/>
      <c r="HW134" s="186"/>
      <c r="HX134" s="186"/>
      <c r="HY134" s="186"/>
      <c r="HZ134" s="186"/>
      <c r="IA134" s="186"/>
      <c r="IB134" s="186"/>
      <c r="IC134" s="186"/>
      <c r="ID134" s="186"/>
      <c r="IE134" s="186"/>
      <c r="IF134" s="186"/>
      <c r="IG134" s="186"/>
      <c r="IH134" s="186"/>
      <c r="II134" s="186"/>
      <c r="IJ134" s="186"/>
    </row>
    <row r="135" spans="1:244" s="106" customFormat="1" ht="19.5" customHeight="1" hidden="1">
      <c r="A135" s="89" t="s">
        <v>261</v>
      </c>
      <c r="B135" s="88" t="s">
        <v>0</v>
      </c>
      <c r="C135" s="70" t="s">
        <v>226</v>
      </c>
      <c r="D135" s="156" t="s">
        <v>246</v>
      </c>
      <c r="E135" s="156" t="s">
        <v>259</v>
      </c>
      <c r="F135" s="155" t="s">
        <v>258</v>
      </c>
      <c r="G135" s="155" t="s">
        <v>218</v>
      </c>
      <c r="H135" s="204">
        <v>4897.431</v>
      </c>
      <c r="I135" s="186"/>
      <c r="J135" s="186"/>
      <c r="K135" s="186"/>
      <c r="L135" s="186"/>
      <c r="M135" s="186"/>
      <c r="N135" s="186"/>
      <c r="O135" s="186"/>
      <c r="P135" s="186"/>
      <c r="Q135" s="186"/>
      <c r="R135" s="186"/>
      <c r="S135" s="186"/>
      <c r="T135" s="186"/>
      <c r="U135" s="186"/>
      <c r="V135" s="186"/>
      <c r="W135" s="186"/>
      <c r="X135" s="186"/>
      <c r="Y135" s="186"/>
      <c r="Z135" s="186"/>
      <c r="AA135" s="186"/>
      <c r="AB135" s="186"/>
      <c r="AC135" s="186"/>
      <c r="AD135" s="186"/>
      <c r="AE135" s="186"/>
      <c r="AF135" s="186"/>
      <c r="AG135" s="186"/>
      <c r="AH135" s="186"/>
      <c r="AI135" s="186"/>
      <c r="AJ135" s="186"/>
      <c r="AK135" s="186"/>
      <c r="AL135" s="186"/>
      <c r="AM135" s="186"/>
      <c r="AN135" s="186"/>
      <c r="AO135" s="186"/>
      <c r="AP135" s="186"/>
      <c r="AQ135" s="186"/>
      <c r="AR135" s="186"/>
      <c r="AS135" s="186"/>
      <c r="AT135" s="186"/>
      <c r="AU135" s="186"/>
      <c r="AV135" s="186"/>
      <c r="AW135" s="186"/>
      <c r="AX135" s="186"/>
      <c r="AY135" s="186"/>
      <c r="AZ135" s="186"/>
      <c r="BA135" s="186"/>
      <c r="BB135" s="186"/>
      <c r="BC135" s="186"/>
      <c r="BD135" s="186"/>
      <c r="BE135" s="186"/>
      <c r="BF135" s="186"/>
      <c r="BG135" s="186"/>
      <c r="BH135" s="186"/>
      <c r="BI135" s="186"/>
      <c r="BJ135" s="186"/>
      <c r="BK135" s="186"/>
      <c r="BL135" s="186"/>
      <c r="BM135" s="186"/>
      <c r="BN135" s="186"/>
      <c r="BO135" s="186"/>
      <c r="BP135" s="186"/>
      <c r="BQ135" s="186"/>
      <c r="BR135" s="186"/>
      <c r="BS135" s="186"/>
      <c r="BT135" s="186"/>
      <c r="BU135" s="186"/>
      <c r="BV135" s="186"/>
      <c r="BW135" s="186"/>
      <c r="BX135" s="186"/>
      <c r="BY135" s="186"/>
      <c r="BZ135" s="186"/>
      <c r="CA135" s="186"/>
      <c r="CB135" s="186"/>
      <c r="CC135" s="186"/>
      <c r="CD135" s="186"/>
      <c r="CE135" s="186"/>
      <c r="CF135" s="186"/>
      <c r="CG135" s="186"/>
      <c r="CH135" s="186"/>
      <c r="CI135" s="186"/>
      <c r="CJ135" s="186"/>
      <c r="CK135" s="186"/>
      <c r="CL135" s="186"/>
      <c r="CM135" s="186"/>
      <c r="CN135" s="186"/>
      <c r="CO135" s="186"/>
      <c r="CP135" s="186"/>
      <c r="CQ135" s="186"/>
      <c r="CR135" s="186"/>
      <c r="CS135" s="186"/>
      <c r="CT135" s="186"/>
      <c r="CU135" s="186"/>
      <c r="CV135" s="186"/>
      <c r="CW135" s="186"/>
      <c r="CX135" s="186"/>
      <c r="CY135" s="186"/>
      <c r="CZ135" s="186"/>
      <c r="DA135" s="186"/>
      <c r="DB135" s="186"/>
      <c r="DC135" s="186"/>
      <c r="DD135" s="186"/>
      <c r="DE135" s="186"/>
      <c r="DF135" s="186"/>
      <c r="DG135" s="186"/>
      <c r="DH135" s="186"/>
      <c r="DI135" s="186"/>
      <c r="DJ135" s="186"/>
      <c r="DK135" s="186"/>
      <c r="DL135" s="186"/>
      <c r="DM135" s="186"/>
      <c r="DN135" s="186"/>
      <c r="DO135" s="186"/>
      <c r="DP135" s="186"/>
      <c r="DQ135" s="186"/>
      <c r="DR135" s="186"/>
      <c r="DS135" s="186"/>
      <c r="DT135" s="186"/>
      <c r="DU135" s="186"/>
      <c r="DV135" s="186"/>
      <c r="DW135" s="186"/>
      <c r="DX135" s="186"/>
      <c r="DY135" s="186"/>
      <c r="DZ135" s="186"/>
      <c r="EA135" s="186"/>
      <c r="EB135" s="186"/>
      <c r="EC135" s="186"/>
      <c r="ED135" s="186"/>
      <c r="EE135" s="186"/>
      <c r="EF135" s="186"/>
      <c r="EG135" s="186"/>
      <c r="EH135" s="186"/>
      <c r="EI135" s="186"/>
      <c r="EJ135" s="186"/>
      <c r="EK135" s="186"/>
      <c r="EL135" s="186"/>
      <c r="EM135" s="186"/>
      <c r="EN135" s="186"/>
      <c r="EO135" s="186"/>
      <c r="EP135" s="186"/>
      <c r="EQ135" s="186"/>
      <c r="ER135" s="186"/>
      <c r="ES135" s="186"/>
      <c r="ET135" s="186"/>
      <c r="EU135" s="186"/>
      <c r="EV135" s="186"/>
      <c r="EW135" s="186"/>
      <c r="EX135" s="186"/>
      <c r="EY135" s="186"/>
      <c r="EZ135" s="186"/>
      <c r="FA135" s="186"/>
      <c r="FB135" s="186"/>
      <c r="FC135" s="186"/>
      <c r="FD135" s="186"/>
      <c r="FE135" s="186"/>
      <c r="FF135" s="186"/>
      <c r="FG135" s="186"/>
      <c r="FH135" s="186"/>
      <c r="FI135" s="186"/>
      <c r="FJ135" s="186"/>
      <c r="FK135" s="186"/>
      <c r="FL135" s="186"/>
      <c r="FM135" s="186"/>
      <c r="FN135" s="186"/>
      <c r="FO135" s="186"/>
      <c r="FP135" s="186"/>
      <c r="FQ135" s="186"/>
      <c r="FR135" s="186"/>
      <c r="FS135" s="186"/>
      <c r="FT135" s="186"/>
      <c r="FU135" s="186"/>
      <c r="FV135" s="186"/>
      <c r="FW135" s="186"/>
      <c r="FX135" s="186"/>
      <c r="FY135" s="186"/>
      <c r="FZ135" s="186"/>
      <c r="GA135" s="186"/>
      <c r="GB135" s="186"/>
      <c r="GC135" s="186"/>
      <c r="GD135" s="186"/>
      <c r="GE135" s="186"/>
      <c r="GF135" s="186"/>
      <c r="GG135" s="186"/>
      <c r="GH135" s="186"/>
      <c r="GI135" s="186"/>
      <c r="GJ135" s="186"/>
      <c r="GK135" s="186"/>
      <c r="GL135" s="186"/>
      <c r="GM135" s="186"/>
      <c r="GN135" s="186"/>
      <c r="GO135" s="186"/>
      <c r="GP135" s="186"/>
      <c r="GQ135" s="186"/>
      <c r="GR135" s="186"/>
      <c r="GS135" s="186"/>
      <c r="GT135" s="186"/>
      <c r="GU135" s="186"/>
      <c r="GV135" s="186"/>
      <c r="GW135" s="186"/>
      <c r="GX135" s="186"/>
      <c r="GY135" s="186"/>
      <c r="GZ135" s="186"/>
      <c r="HA135" s="186"/>
      <c r="HB135" s="186"/>
      <c r="HC135" s="186"/>
      <c r="HD135" s="186"/>
      <c r="HE135" s="186"/>
      <c r="HF135" s="186"/>
      <c r="HG135" s="186"/>
      <c r="HH135" s="186"/>
      <c r="HI135" s="186"/>
      <c r="HJ135" s="186"/>
      <c r="HK135" s="186"/>
      <c r="HL135" s="186"/>
      <c r="HM135" s="186"/>
      <c r="HN135" s="186"/>
      <c r="HO135" s="186"/>
      <c r="HP135" s="186"/>
      <c r="HQ135" s="186"/>
      <c r="HR135" s="186"/>
      <c r="HS135" s="186"/>
      <c r="HT135" s="186"/>
      <c r="HU135" s="186"/>
      <c r="HV135" s="186"/>
      <c r="HW135" s="186"/>
      <c r="HX135" s="186"/>
      <c r="HY135" s="186"/>
      <c r="HZ135" s="186"/>
      <c r="IA135" s="186"/>
      <c r="IB135" s="186"/>
      <c r="IC135" s="186"/>
      <c r="ID135" s="186"/>
      <c r="IE135" s="186"/>
      <c r="IF135" s="186"/>
      <c r="IG135" s="186"/>
      <c r="IH135" s="186"/>
      <c r="II135" s="186"/>
      <c r="IJ135" s="186"/>
    </row>
    <row r="136" spans="1:244" s="106" customFormat="1" ht="19.5" customHeight="1" hidden="1">
      <c r="A136" s="203" t="s">
        <v>260</v>
      </c>
      <c r="B136" s="57" t="s">
        <v>0</v>
      </c>
      <c r="C136" s="70" t="s">
        <v>226</v>
      </c>
      <c r="D136" s="156" t="s">
        <v>246</v>
      </c>
      <c r="E136" s="156" t="s">
        <v>259</v>
      </c>
      <c r="F136" s="155" t="s">
        <v>258</v>
      </c>
      <c r="G136" s="155" t="s">
        <v>218</v>
      </c>
      <c r="H136" s="202" t="s">
        <v>257</v>
      </c>
      <c r="I136" s="186"/>
      <c r="J136" s="186"/>
      <c r="K136" s="186"/>
      <c r="L136" s="186"/>
      <c r="M136" s="186"/>
      <c r="N136" s="186"/>
      <c r="O136" s="186"/>
      <c r="P136" s="186"/>
      <c r="Q136" s="186"/>
      <c r="R136" s="186"/>
      <c r="S136" s="186"/>
      <c r="T136" s="186"/>
      <c r="U136" s="186"/>
      <c r="V136" s="186"/>
      <c r="W136" s="186"/>
      <c r="X136" s="186"/>
      <c r="Y136" s="186"/>
      <c r="Z136" s="186"/>
      <c r="AA136" s="186"/>
      <c r="AB136" s="186"/>
      <c r="AC136" s="186"/>
      <c r="AD136" s="186"/>
      <c r="AE136" s="186"/>
      <c r="AF136" s="186"/>
      <c r="AG136" s="186"/>
      <c r="AH136" s="186"/>
      <c r="AI136" s="186"/>
      <c r="AJ136" s="186"/>
      <c r="AK136" s="186"/>
      <c r="AL136" s="186"/>
      <c r="AM136" s="186"/>
      <c r="AN136" s="186"/>
      <c r="AO136" s="186"/>
      <c r="AP136" s="186"/>
      <c r="AQ136" s="186"/>
      <c r="AR136" s="186"/>
      <c r="AS136" s="186"/>
      <c r="AT136" s="186"/>
      <c r="AU136" s="186"/>
      <c r="AV136" s="186"/>
      <c r="AW136" s="186"/>
      <c r="AX136" s="186"/>
      <c r="AY136" s="186"/>
      <c r="AZ136" s="186"/>
      <c r="BA136" s="186"/>
      <c r="BB136" s="186"/>
      <c r="BC136" s="186"/>
      <c r="BD136" s="186"/>
      <c r="BE136" s="186"/>
      <c r="BF136" s="186"/>
      <c r="BG136" s="186"/>
      <c r="BH136" s="186"/>
      <c r="BI136" s="186"/>
      <c r="BJ136" s="186"/>
      <c r="BK136" s="186"/>
      <c r="BL136" s="186"/>
      <c r="BM136" s="186"/>
      <c r="BN136" s="186"/>
      <c r="BO136" s="186"/>
      <c r="BP136" s="186"/>
      <c r="BQ136" s="186"/>
      <c r="BR136" s="186"/>
      <c r="BS136" s="186"/>
      <c r="BT136" s="186"/>
      <c r="BU136" s="186"/>
      <c r="BV136" s="186"/>
      <c r="BW136" s="186"/>
      <c r="BX136" s="186"/>
      <c r="BY136" s="186"/>
      <c r="BZ136" s="186"/>
      <c r="CA136" s="186"/>
      <c r="CB136" s="186"/>
      <c r="CC136" s="186"/>
      <c r="CD136" s="186"/>
      <c r="CE136" s="186"/>
      <c r="CF136" s="186"/>
      <c r="CG136" s="186"/>
      <c r="CH136" s="186"/>
      <c r="CI136" s="186"/>
      <c r="CJ136" s="186"/>
      <c r="CK136" s="186"/>
      <c r="CL136" s="186"/>
      <c r="CM136" s="186"/>
      <c r="CN136" s="186"/>
      <c r="CO136" s="186"/>
      <c r="CP136" s="186"/>
      <c r="CQ136" s="186"/>
      <c r="CR136" s="186"/>
      <c r="CS136" s="186"/>
      <c r="CT136" s="186"/>
      <c r="CU136" s="186"/>
      <c r="CV136" s="186"/>
      <c r="CW136" s="186"/>
      <c r="CX136" s="186"/>
      <c r="CY136" s="186"/>
      <c r="CZ136" s="186"/>
      <c r="DA136" s="186"/>
      <c r="DB136" s="186"/>
      <c r="DC136" s="186"/>
      <c r="DD136" s="186"/>
      <c r="DE136" s="186"/>
      <c r="DF136" s="186"/>
      <c r="DG136" s="186"/>
      <c r="DH136" s="186"/>
      <c r="DI136" s="186"/>
      <c r="DJ136" s="186"/>
      <c r="DK136" s="186"/>
      <c r="DL136" s="186"/>
      <c r="DM136" s="186"/>
      <c r="DN136" s="186"/>
      <c r="DO136" s="186"/>
      <c r="DP136" s="186"/>
      <c r="DQ136" s="186"/>
      <c r="DR136" s="186"/>
      <c r="DS136" s="186"/>
      <c r="DT136" s="186"/>
      <c r="DU136" s="186"/>
      <c r="DV136" s="186"/>
      <c r="DW136" s="186"/>
      <c r="DX136" s="186"/>
      <c r="DY136" s="186"/>
      <c r="DZ136" s="186"/>
      <c r="EA136" s="186"/>
      <c r="EB136" s="186"/>
      <c r="EC136" s="186"/>
      <c r="ED136" s="186"/>
      <c r="EE136" s="186"/>
      <c r="EF136" s="186"/>
      <c r="EG136" s="186"/>
      <c r="EH136" s="186"/>
      <c r="EI136" s="186"/>
      <c r="EJ136" s="186"/>
      <c r="EK136" s="186"/>
      <c r="EL136" s="186"/>
      <c r="EM136" s="186"/>
      <c r="EN136" s="186"/>
      <c r="EO136" s="186"/>
      <c r="EP136" s="186"/>
      <c r="EQ136" s="186"/>
      <c r="ER136" s="186"/>
      <c r="ES136" s="186"/>
      <c r="ET136" s="186"/>
      <c r="EU136" s="186"/>
      <c r="EV136" s="186"/>
      <c r="EW136" s="186"/>
      <c r="EX136" s="186"/>
      <c r="EY136" s="186"/>
      <c r="EZ136" s="186"/>
      <c r="FA136" s="186"/>
      <c r="FB136" s="186"/>
      <c r="FC136" s="186"/>
      <c r="FD136" s="186"/>
      <c r="FE136" s="186"/>
      <c r="FF136" s="186"/>
      <c r="FG136" s="186"/>
      <c r="FH136" s="186"/>
      <c r="FI136" s="186"/>
      <c r="FJ136" s="186"/>
      <c r="FK136" s="186"/>
      <c r="FL136" s="186"/>
      <c r="FM136" s="186"/>
      <c r="FN136" s="186"/>
      <c r="FO136" s="186"/>
      <c r="FP136" s="186"/>
      <c r="FQ136" s="186"/>
      <c r="FR136" s="186"/>
      <c r="FS136" s="186"/>
      <c r="FT136" s="186"/>
      <c r="FU136" s="186"/>
      <c r="FV136" s="186"/>
      <c r="FW136" s="186"/>
      <c r="FX136" s="186"/>
      <c r="FY136" s="186"/>
      <c r="FZ136" s="186"/>
      <c r="GA136" s="186"/>
      <c r="GB136" s="186"/>
      <c r="GC136" s="186"/>
      <c r="GD136" s="186"/>
      <c r="GE136" s="186"/>
      <c r="GF136" s="186"/>
      <c r="GG136" s="186"/>
      <c r="GH136" s="186"/>
      <c r="GI136" s="186"/>
      <c r="GJ136" s="186"/>
      <c r="GK136" s="186"/>
      <c r="GL136" s="186"/>
      <c r="GM136" s="186"/>
      <c r="GN136" s="186"/>
      <c r="GO136" s="186"/>
      <c r="GP136" s="186"/>
      <c r="GQ136" s="186"/>
      <c r="GR136" s="186"/>
      <c r="GS136" s="186"/>
      <c r="GT136" s="186"/>
      <c r="GU136" s="186"/>
      <c r="GV136" s="186"/>
      <c r="GW136" s="186"/>
      <c r="GX136" s="186"/>
      <c r="GY136" s="186"/>
      <c r="GZ136" s="186"/>
      <c r="HA136" s="186"/>
      <c r="HB136" s="186"/>
      <c r="HC136" s="186"/>
      <c r="HD136" s="186"/>
      <c r="HE136" s="186"/>
      <c r="HF136" s="186"/>
      <c r="HG136" s="186"/>
      <c r="HH136" s="186"/>
      <c r="HI136" s="186"/>
      <c r="HJ136" s="186"/>
      <c r="HK136" s="186"/>
      <c r="HL136" s="186"/>
      <c r="HM136" s="186"/>
      <c r="HN136" s="186"/>
      <c r="HO136" s="186"/>
      <c r="HP136" s="186"/>
      <c r="HQ136" s="186"/>
      <c r="HR136" s="186"/>
      <c r="HS136" s="186"/>
      <c r="HT136" s="186"/>
      <c r="HU136" s="186"/>
      <c r="HV136" s="186"/>
      <c r="HW136" s="186"/>
      <c r="HX136" s="186"/>
      <c r="HY136" s="186"/>
      <c r="HZ136" s="186"/>
      <c r="IA136" s="186"/>
      <c r="IB136" s="186"/>
      <c r="IC136" s="186"/>
      <c r="ID136" s="186"/>
      <c r="IE136" s="186"/>
      <c r="IF136" s="186"/>
      <c r="IG136" s="186"/>
      <c r="IH136" s="186"/>
      <c r="II136" s="186"/>
      <c r="IJ136" s="186"/>
    </row>
    <row r="137" spans="1:244" s="106" customFormat="1" ht="37.5" customHeight="1" hidden="1">
      <c r="A137" s="201" t="s">
        <v>256</v>
      </c>
      <c r="B137" s="88" t="s">
        <v>0</v>
      </c>
      <c r="C137" s="70" t="s">
        <v>226</v>
      </c>
      <c r="D137" s="156" t="s">
        <v>246</v>
      </c>
      <c r="E137" s="156" t="s">
        <v>254</v>
      </c>
      <c r="F137" s="155" t="s">
        <v>163</v>
      </c>
      <c r="G137" s="155"/>
      <c r="H137" s="197" t="s">
        <v>252</v>
      </c>
      <c r="I137" s="186"/>
      <c r="J137" s="186"/>
      <c r="K137" s="186"/>
      <c r="L137" s="186"/>
      <c r="M137" s="186"/>
      <c r="N137" s="186"/>
      <c r="O137" s="186"/>
      <c r="P137" s="186"/>
      <c r="Q137" s="186"/>
      <c r="R137" s="186"/>
      <c r="S137" s="186"/>
      <c r="T137" s="186"/>
      <c r="U137" s="186"/>
      <c r="V137" s="186"/>
      <c r="W137" s="186"/>
      <c r="X137" s="186"/>
      <c r="Y137" s="186"/>
      <c r="Z137" s="186"/>
      <c r="AA137" s="186"/>
      <c r="AB137" s="186"/>
      <c r="AC137" s="186"/>
      <c r="AD137" s="186"/>
      <c r="AE137" s="186"/>
      <c r="AF137" s="186"/>
      <c r="AG137" s="186"/>
      <c r="AH137" s="186"/>
      <c r="AI137" s="186"/>
      <c r="AJ137" s="186"/>
      <c r="AK137" s="186"/>
      <c r="AL137" s="186"/>
      <c r="AM137" s="186"/>
      <c r="AN137" s="186"/>
      <c r="AO137" s="186"/>
      <c r="AP137" s="186"/>
      <c r="AQ137" s="186"/>
      <c r="AR137" s="186"/>
      <c r="AS137" s="186"/>
      <c r="AT137" s="186"/>
      <c r="AU137" s="186"/>
      <c r="AV137" s="186"/>
      <c r="AW137" s="186"/>
      <c r="AX137" s="186"/>
      <c r="AY137" s="186"/>
      <c r="AZ137" s="186"/>
      <c r="BA137" s="186"/>
      <c r="BB137" s="186"/>
      <c r="BC137" s="186"/>
      <c r="BD137" s="186"/>
      <c r="BE137" s="186"/>
      <c r="BF137" s="186"/>
      <c r="BG137" s="186"/>
      <c r="BH137" s="186"/>
      <c r="BI137" s="186"/>
      <c r="BJ137" s="186"/>
      <c r="BK137" s="186"/>
      <c r="BL137" s="186"/>
      <c r="BM137" s="186"/>
      <c r="BN137" s="186"/>
      <c r="BO137" s="186"/>
      <c r="BP137" s="186"/>
      <c r="BQ137" s="186"/>
      <c r="BR137" s="186"/>
      <c r="BS137" s="186"/>
      <c r="BT137" s="186"/>
      <c r="BU137" s="186"/>
      <c r="BV137" s="186"/>
      <c r="BW137" s="186"/>
      <c r="BX137" s="186"/>
      <c r="BY137" s="186"/>
      <c r="BZ137" s="186"/>
      <c r="CA137" s="186"/>
      <c r="CB137" s="186"/>
      <c r="CC137" s="186"/>
      <c r="CD137" s="186"/>
      <c r="CE137" s="186"/>
      <c r="CF137" s="186"/>
      <c r="CG137" s="186"/>
      <c r="CH137" s="186"/>
      <c r="CI137" s="186"/>
      <c r="CJ137" s="186"/>
      <c r="CK137" s="186"/>
      <c r="CL137" s="186"/>
      <c r="CM137" s="186"/>
      <c r="CN137" s="186"/>
      <c r="CO137" s="186"/>
      <c r="CP137" s="186"/>
      <c r="CQ137" s="186"/>
      <c r="CR137" s="186"/>
      <c r="CS137" s="186"/>
      <c r="CT137" s="186"/>
      <c r="CU137" s="186"/>
      <c r="CV137" s="186"/>
      <c r="CW137" s="186"/>
      <c r="CX137" s="186"/>
      <c r="CY137" s="186"/>
      <c r="CZ137" s="186"/>
      <c r="DA137" s="186"/>
      <c r="DB137" s="186"/>
      <c r="DC137" s="186"/>
      <c r="DD137" s="186"/>
      <c r="DE137" s="186"/>
      <c r="DF137" s="186"/>
      <c r="DG137" s="186"/>
      <c r="DH137" s="186"/>
      <c r="DI137" s="186"/>
      <c r="DJ137" s="186"/>
      <c r="DK137" s="186"/>
      <c r="DL137" s="186"/>
      <c r="DM137" s="186"/>
      <c r="DN137" s="186"/>
      <c r="DO137" s="186"/>
      <c r="DP137" s="186"/>
      <c r="DQ137" s="186"/>
      <c r="DR137" s="186"/>
      <c r="DS137" s="186"/>
      <c r="DT137" s="186"/>
      <c r="DU137" s="186"/>
      <c r="DV137" s="186"/>
      <c r="DW137" s="186"/>
      <c r="DX137" s="186"/>
      <c r="DY137" s="186"/>
      <c r="DZ137" s="186"/>
      <c r="EA137" s="186"/>
      <c r="EB137" s="186"/>
      <c r="EC137" s="186"/>
      <c r="ED137" s="186"/>
      <c r="EE137" s="186"/>
      <c r="EF137" s="186"/>
      <c r="EG137" s="186"/>
      <c r="EH137" s="186"/>
      <c r="EI137" s="186"/>
      <c r="EJ137" s="186"/>
      <c r="EK137" s="186"/>
      <c r="EL137" s="186"/>
      <c r="EM137" s="186"/>
      <c r="EN137" s="186"/>
      <c r="EO137" s="186"/>
      <c r="EP137" s="186"/>
      <c r="EQ137" s="186"/>
      <c r="ER137" s="186"/>
      <c r="ES137" s="186"/>
      <c r="ET137" s="186"/>
      <c r="EU137" s="186"/>
      <c r="EV137" s="186"/>
      <c r="EW137" s="186"/>
      <c r="EX137" s="186"/>
      <c r="EY137" s="186"/>
      <c r="EZ137" s="186"/>
      <c r="FA137" s="186"/>
      <c r="FB137" s="186"/>
      <c r="FC137" s="186"/>
      <c r="FD137" s="186"/>
      <c r="FE137" s="186"/>
      <c r="FF137" s="186"/>
      <c r="FG137" s="186"/>
      <c r="FH137" s="186"/>
      <c r="FI137" s="186"/>
      <c r="FJ137" s="186"/>
      <c r="FK137" s="186"/>
      <c r="FL137" s="186"/>
      <c r="FM137" s="186"/>
      <c r="FN137" s="186"/>
      <c r="FO137" s="186"/>
      <c r="FP137" s="186"/>
      <c r="FQ137" s="186"/>
      <c r="FR137" s="186"/>
      <c r="FS137" s="186"/>
      <c r="FT137" s="186"/>
      <c r="FU137" s="186"/>
      <c r="FV137" s="186"/>
      <c r="FW137" s="186"/>
      <c r="FX137" s="186"/>
      <c r="FY137" s="186"/>
      <c r="FZ137" s="186"/>
      <c r="GA137" s="186"/>
      <c r="GB137" s="186"/>
      <c r="GC137" s="186"/>
      <c r="GD137" s="186"/>
      <c r="GE137" s="186"/>
      <c r="GF137" s="186"/>
      <c r="GG137" s="186"/>
      <c r="GH137" s="186"/>
      <c r="GI137" s="186"/>
      <c r="GJ137" s="186"/>
      <c r="GK137" s="186"/>
      <c r="GL137" s="186"/>
      <c r="GM137" s="186"/>
      <c r="GN137" s="186"/>
      <c r="GO137" s="186"/>
      <c r="GP137" s="186"/>
      <c r="GQ137" s="186"/>
      <c r="GR137" s="186"/>
      <c r="GS137" s="186"/>
      <c r="GT137" s="186"/>
      <c r="GU137" s="186"/>
      <c r="GV137" s="186"/>
      <c r="GW137" s="186"/>
      <c r="GX137" s="186"/>
      <c r="GY137" s="186"/>
      <c r="GZ137" s="186"/>
      <c r="HA137" s="186"/>
      <c r="HB137" s="186"/>
      <c r="HC137" s="186"/>
      <c r="HD137" s="186"/>
      <c r="HE137" s="186"/>
      <c r="HF137" s="186"/>
      <c r="HG137" s="186"/>
      <c r="HH137" s="186"/>
      <c r="HI137" s="186"/>
      <c r="HJ137" s="186"/>
      <c r="HK137" s="186"/>
      <c r="HL137" s="186"/>
      <c r="HM137" s="186"/>
      <c r="HN137" s="186"/>
      <c r="HO137" s="186"/>
      <c r="HP137" s="186"/>
      <c r="HQ137" s="186"/>
      <c r="HR137" s="186"/>
      <c r="HS137" s="186"/>
      <c r="HT137" s="186"/>
      <c r="HU137" s="186"/>
      <c r="HV137" s="186"/>
      <c r="HW137" s="186"/>
      <c r="HX137" s="186"/>
      <c r="HY137" s="186"/>
      <c r="HZ137" s="186"/>
      <c r="IA137" s="186"/>
      <c r="IB137" s="186"/>
      <c r="IC137" s="186"/>
      <c r="ID137" s="186"/>
      <c r="IE137" s="186"/>
      <c r="IF137" s="186"/>
      <c r="IG137" s="186"/>
      <c r="IH137" s="186"/>
      <c r="II137" s="186"/>
      <c r="IJ137" s="186"/>
    </row>
    <row r="138" spans="1:244" s="198" customFormat="1" ht="37.5" customHeight="1" hidden="1">
      <c r="A138" s="163" t="s">
        <v>255</v>
      </c>
      <c r="B138" s="88" t="s">
        <v>0</v>
      </c>
      <c r="C138" s="70" t="s">
        <v>226</v>
      </c>
      <c r="D138" s="156" t="s">
        <v>246</v>
      </c>
      <c r="E138" s="156" t="s">
        <v>254</v>
      </c>
      <c r="F138" s="155" t="s">
        <v>253</v>
      </c>
      <c r="G138" s="155"/>
      <c r="H138" s="200" t="str">
        <f>H139</f>
        <v>1160</v>
      </c>
      <c r="I138" s="186"/>
      <c r="J138" s="186"/>
      <c r="K138" s="186"/>
      <c r="L138" s="186"/>
      <c r="M138" s="186"/>
      <c r="N138" s="186"/>
      <c r="O138" s="186"/>
      <c r="P138" s="186"/>
      <c r="Q138" s="186"/>
      <c r="R138" s="186"/>
      <c r="S138" s="186"/>
      <c r="T138" s="186"/>
      <c r="U138" s="186"/>
      <c r="V138" s="186"/>
      <c r="W138" s="186"/>
      <c r="X138" s="186"/>
      <c r="Y138" s="186"/>
      <c r="Z138" s="186"/>
      <c r="AA138" s="186"/>
      <c r="AB138" s="186"/>
      <c r="AC138" s="186"/>
      <c r="AD138" s="186"/>
      <c r="AE138" s="186"/>
      <c r="AF138" s="186"/>
      <c r="AG138" s="186"/>
      <c r="AH138" s="186"/>
      <c r="AI138" s="199"/>
      <c r="AJ138" s="199"/>
      <c r="AK138" s="199"/>
      <c r="AL138" s="199"/>
      <c r="AM138" s="199"/>
      <c r="AN138" s="199"/>
      <c r="AO138" s="199"/>
      <c r="AP138" s="199"/>
      <c r="AQ138" s="199"/>
      <c r="AR138" s="199"/>
      <c r="AS138" s="199"/>
      <c r="AT138" s="199"/>
      <c r="AU138" s="199"/>
      <c r="AV138" s="199"/>
      <c r="AW138" s="199"/>
      <c r="AX138" s="199"/>
      <c r="AY138" s="199"/>
      <c r="AZ138" s="199"/>
      <c r="BA138" s="199"/>
      <c r="BB138" s="199"/>
      <c r="BC138" s="199"/>
      <c r="BD138" s="199"/>
      <c r="BE138" s="199"/>
      <c r="BF138" s="199"/>
      <c r="BG138" s="199"/>
      <c r="BH138" s="199"/>
      <c r="BI138" s="199"/>
      <c r="BJ138" s="199"/>
      <c r="BK138" s="199"/>
      <c r="BL138" s="199"/>
      <c r="BM138" s="199"/>
      <c r="BN138" s="199"/>
      <c r="BO138" s="199"/>
      <c r="BP138" s="199"/>
      <c r="BQ138" s="199"/>
      <c r="BR138" s="199"/>
      <c r="BS138" s="199"/>
      <c r="BT138" s="199"/>
      <c r="BU138" s="199"/>
      <c r="BV138" s="199"/>
      <c r="BW138" s="199"/>
      <c r="BX138" s="199"/>
      <c r="BY138" s="199"/>
      <c r="BZ138" s="199"/>
      <c r="CA138" s="199"/>
      <c r="CB138" s="199"/>
      <c r="CC138" s="199"/>
      <c r="CD138" s="199"/>
      <c r="CE138" s="199"/>
      <c r="CF138" s="199"/>
      <c r="CG138" s="199"/>
      <c r="CH138" s="199"/>
      <c r="CI138" s="199"/>
      <c r="CJ138" s="199"/>
      <c r="CK138" s="199"/>
      <c r="CL138" s="199"/>
      <c r="CM138" s="199"/>
      <c r="CN138" s="199"/>
      <c r="CO138" s="199"/>
      <c r="CP138" s="199"/>
      <c r="CQ138" s="199"/>
      <c r="CR138" s="199"/>
      <c r="CS138" s="199"/>
      <c r="CT138" s="199"/>
      <c r="CU138" s="199"/>
      <c r="CV138" s="199"/>
      <c r="CW138" s="199"/>
      <c r="CX138" s="199"/>
      <c r="CY138" s="199"/>
      <c r="CZ138" s="199"/>
      <c r="DA138" s="199"/>
      <c r="DB138" s="199"/>
      <c r="DC138" s="199"/>
      <c r="DD138" s="199"/>
      <c r="DE138" s="199"/>
      <c r="DF138" s="199"/>
      <c r="DG138" s="199"/>
      <c r="DH138" s="199"/>
      <c r="DI138" s="199"/>
      <c r="DJ138" s="199"/>
      <c r="DK138" s="199"/>
      <c r="DL138" s="199"/>
      <c r="DM138" s="199"/>
      <c r="DN138" s="199"/>
      <c r="DO138" s="199"/>
      <c r="DP138" s="199"/>
      <c r="DQ138" s="199"/>
      <c r="DR138" s="199"/>
      <c r="DS138" s="199"/>
      <c r="DT138" s="199"/>
      <c r="DU138" s="199"/>
      <c r="DV138" s="199"/>
      <c r="DW138" s="199"/>
      <c r="DX138" s="199"/>
      <c r="DY138" s="199"/>
      <c r="DZ138" s="199"/>
      <c r="EA138" s="199"/>
      <c r="EB138" s="199"/>
      <c r="EC138" s="199"/>
      <c r="ED138" s="199"/>
      <c r="EE138" s="199"/>
      <c r="EF138" s="199"/>
      <c r="EG138" s="199"/>
      <c r="EH138" s="199"/>
      <c r="EI138" s="199"/>
      <c r="EJ138" s="199"/>
      <c r="EK138" s="199"/>
      <c r="EL138" s="199"/>
      <c r="EM138" s="199"/>
      <c r="EN138" s="199"/>
      <c r="EO138" s="199"/>
      <c r="EP138" s="199"/>
      <c r="EQ138" s="199"/>
      <c r="ER138" s="199"/>
      <c r="ES138" s="199"/>
      <c r="ET138" s="199"/>
      <c r="EU138" s="199"/>
      <c r="EV138" s="199"/>
      <c r="EW138" s="199"/>
      <c r="EX138" s="199"/>
      <c r="EY138" s="199"/>
      <c r="EZ138" s="199"/>
      <c r="FA138" s="199"/>
      <c r="FB138" s="199"/>
      <c r="FC138" s="199"/>
      <c r="FD138" s="199"/>
      <c r="FE138" s="199"/>
      <c r="FF138" s="199"/>
      <c r="FG138" s="199"/>
      <c r="FH138" s="199"/>
      <c r="FI138" s="199"/>
      <c r="FJ138" s="199"/>
      <c r="FK138" s="199"/>
      <c r="FL138" s="199"/>
      <c r="FM138" s="199"/>
      <c r="FN138" s="199"/>
      <c r="FO138" s="199"/>
      <c r="FP138" s="199"/>
      <c r="FQ138" s="199"/>
      <c r="FR138" s="199"/>
      <c r="FS138" s="199"/>
      <c r="FT138" s="199"/>
      <c r="FU138" s="199"/>
      <c r="FV138" s="199"/>
      <c r="FW138" s="199"/>
      <c r="FX138" s="199"/>
      <c r="FY138" s="199"/>
      <c r="FZ138" s="199"/>
      <c r="GA138" s="199"/>
      <c r="GB138" s="199"/>
      <c r="GC138" s="199"/>
      <c r="GD138" s="199"/>
      <c r="GE138" s="199"/>
      <c r="GF138" s="199"/>
      <c r="GG138" s="199"/>
      <c r="GH138" s="199"/>
      <c r="GI138" s="199"/>
      <c r="GJ138" s="199"/>
      <c r="GK138" s="199"/>
      <c r="GL138" s="199"/>
      <c r="GM138" s="199"/>
      <c r="GN138" s="199"/>
      <c r="GO138" s="199"/>
      <c r="GP138" s="199"/>
      <c r="GQ138" s="199"/>
      <c r="GR138" s="199"/>
      <c r="GS138" s="199"/>
      <c r="GT138" s="199"/>
      <c r="GU138" s="199"/>
      <c r="GV138" s="199"/>
      <c r="GW138" s="199"/>
      <c r="GX138" s="199"/>
      <c r="GY138" s="199"/>
      <c r="GZ138" s="199"/>
      <c r="HA138" s="199"/>
      <c r="HB138" s="199"/>
      <c r="HC138" s="199"/>
      <c r="HD138" s="199"/>
      <c r="HE138" s="199"/>
      <c r="HF138" s="199"/>
      <c r="HG138" s="199"/>
      <c r="HH138" s="199"/>
      <c r="HI138" s="199"/>
      <c r="HJ138" s="199"/>
      <c r="HK138" s="199"/>
      <c r="HL138" s="199"/>
      <c r="HM138" s="199"/>
      <c r="HN138" s="199"/>
      <c r="HO138" s="199"/>
      <c r="HP138" s="199"/>
      <c r="HQ138" s="199"/>
      <c r="HR138" s="199"/>
      <c r="HS138" s="199"/>
      <c r="HT138" s="199"/>
      <c r="HU138" s="199"/>
      <c r="HV138" s="199"/>
      <c r="HW138" s="199"/>
      <c r="HX138" s="199"/>
      <c r="HY138" s="199"/>
      <c r="HZ138" s="199"/>
      <c r="IA138" s="199"/>
      <c r="IB138" s="199"/>
      <c r="IC138" s="199"/>
      <c r="ID138" s="199"/>
      <c r="IE138" s="199"/>
      <c r="IF138" s="199"/>
      <c r="IG138" s="199"/>
      <c r="IH138" s="199"/>
      <c r="II138" s="199"/>
      <c r="IJ138" s="199"/>
    </row>
    <row r="139" spans="1:245" s="196" customFormat="1" ht="37.5" customHeight="1" hidden="1">
      <c r="A139" s="89" t="s">
        <v>167</v>
      </c>
      <c r="B139" s="57" t="s">
        <v>0</v>
      </c>
      <c r="C139" s="70" t="s">
        <v>226</v>
      </c>
      <c r="D139" s="156" t="s">
        <v>246</v>
      </c>
      <c r="E139" s="156" t="s">
        <v>254</v>
      </c>
      <c r="F139" s="155" t="s">
        <v>253</v>
      </c>
      <c r="G139" s="155" t="s">
        <v>153</v>
      </c>
      <c r="H139" s="197" t="s">
        <v>252</v>
      </c>
      <c r="I139" s="186"/>
      <c r="J139" s="186"/>
      <c r="K139" s="186"/>
      <c r="L139" s="186"/>
      <c r="M139" s="186"/>
      <c r="N139" s="186"/>
      <c r="O139" s="186"/>
      <c r="P139" s="186"/>
      <c r="Q139" s="186"/>
      <c r="R139" s="186"/>
      <c r="S139" s="186"/>
      <c r="T139" s="186"/>
      <c r="U139" s="186"/>
      <c r="V139" s="186"/>
      <c r="W139" s="186"/>
      <c r="X139" s="186"/>
      <c r="Y139" s="186"/>
      <c r="Z139" s="186"/>
      <c r="AA139" s="186"/>
      <c r="AB139" s="186"/>
      <c r="AC139" s="186"/>
      <c r="AD139" s="186"/>
      <c r="AE139" s="186"/>
      <c r="AF139" s="186"/>
      <c r="AG139" s="186"/>
      <c r="AH139" s="186"/>
      <c r="AI139" s="186"/>
      <c r="AJ139" s="186"/>
      <c r="AK139" s="186"/>
      <c r="AL139" s="186"/>
      <c r="AM139" s="186"/>
      <c r="AN139" s="186"/>
      <c r="AO139" s="186"/>
      <c r="AP139" s="186"/>
      <c r="AQ139" s="186"/>
      <c r="AR139" s="186"/>
      <c r="AS139" s="186"/>
      <c r="AT139" s="186"/>
      <c r="AU139" s="186"/>
      <c r="AV139" s="186"/>
      <c r="AW139" s="186"/>
      <c r="AX139" s="186"/>
      <c r="AY139" s="186"/>
      <c r="AZ139" s="186"/>
      <c r="BA139" s="186"/>
      <c r="BB139" s="186"/>
      <c r="BC139" s="186"/>
      <c r="BD139" s="186"/>
      <c r="BE139" s="186"/>
      <c r="BF139" s="186"/>
      <c r="BG139" s="186"/>
      <c r="BH139" s="186"/>
      <c r="BI139" s="186"/>
      <c r="BJ139" s="186"/>
      <c r="BK139" s="186"/>
      <c r="BL139" s="186"/>
      <c r="BM139" s="186"/>
      <c r="BN139" s="186"/>
      <c r="BO139" s="186"/>
      <c r="BP139" s="186"/>
      <c r="BQ139" s="186"/>
      <c r="BR139" s="186"/>
      <c r="BS139" s="186"/>
      <c r="BT139" s="186"/>
      <c r="BU139" s="186"/>
      <c r="BV139" s="186"/>
      <c r="BW139" s="186"/>
      <c r="BX139" s="186"/>
      <c r="BY139" s="186"/>
      <c r="BZ139" s="186"/>
      <c r="CA139" s="186"/>
      <c r="CB139" s="186"/>
      <c r="CC139" s="186"/>
      <c r="CD139" s="186"/>
      <c r="CE139" s="186"/>
      <c r="CF139" s="186"/>
      <c r="CG139" s="186"/>
      <c r="CH139" s="186"/>
      <c r="CI139" s="186"/>
      <c r="CJ139" s="186"/>
      <c r="CK139" s="186"/>
      <c r="CL139" s="186"/>
      <c r="CM139" s="186"/>
      <c r="CN139" s="186"/>
      <c r="CO139" s="186"/>
      <c r="CP139" s="186"/>
      <c r="CQ139" s="186"/>
      <c r="CR139" s="186"/>
      <c r="CS139" s="186"/>
      <c r="CT139" s="186"/>
      <c r="CU139" s="186"/>
      <c r="CV139" s="186"/>
      <c r="CW139" s="186"/>
      <c r="CX139" s="186"/>
      <c r="CY139" s="186"/>
      <c r="CZ139" s="186"/>
      <c r="DA139" s="186"/>
      <c r="DB139" s="186"/>
      <c r="DC139" s="186"/>
      <c r="DD139" s="186"/>
      <c r="DE139" s="186"/>
      <c r="DF139" s="186"/>
      <c r="DG139" s="186"/>
      <c r="DH139" s="186"/>
      <c r="DI139" s="186"/>
      <c r="DJ139" s="186"/>
      <c r="DK139" s="186"/>
      <c r="DL139" s="186"/>
      <c r="DM139" s="186"/>
      <c r="DN139" s="186"/>
      <c r="DO139" s="186"/>
      <c r="DP139" s="186"/>
      <c r="DQ139" s="186"/>
      <c r="DR139" s="186"/>
      <c r="DS139" s="186"/>
      <c r="DT139" s="186"/>
      <c r="DU139" s="186"/>
      <c r="DV139" s="186"/>
      <c r="DW139" s="186"/>
      <c r="DX139" s="186"/>
      <c r="DY139" s="186"/>
      <c r="DZ139" s="186"/>
      <c r="EA139" s="186"/>
      <c r="EB139" s="186"/>
      <c r="EC139" s="186"/>
      <c r="ED139" s="186"/>
      <c r="EE139" s="186"/>
      <c r="EF139" s="186"/>
      <c r="EG139" s="186"/>
      <c r="EH139" s="186"/>
      <c r="EI139" s="186"/>
      <c r="EJ139" s="186"/>
      <c r="EK139" s="186"/>
      <c r="EL139" s="186"/>
      <c r="EM139" s="186"/>
      <c r="EN139" s="186"/>
      <c r="EO139" s="186"/>
      <c r="EP139" s="186"/>
      <c r="EQ139" s="186"/>
      <c r="ER139" s="186"/>
      <c r="ES139" s="186"/>
      <c r="ET139" s="186"/>
      <c r="EU139" s="186"/>
      <c r="EV139" s="186"/>
      <c r="EW139" s="186"/>
      <c r="EX139" s="186"/>
      <c r="EY139" s="186"/>
      <c r="EZ139" s="186"/>
      <c r="FA139" s="186"/>
      <c r="FB139" s="186"/>
      <c r="FC139" s="186"/>
      <c r="FD139" s="186"/>
      <c r="FE139" s="186"/>
      <c r="FF139" s="186"/>
      <c r="FG139" s="186"/>
      <c r="FH139" s="186"/>
      <c r="FI139" s="186"/>
      <c r="FJ139" s="186"/>
      <c r="FK139" s="186"/>
      <c r="FL139" s="186"/>
      <c r="FM139" s="186"/>
      <c r="FN139" s="186"/>
      <c r="FO139" s="186"/>
      <c r="FP139" s="186"/>
      <c r="FQ139" s="186"/>
      <c r="FR139" s="186"/>
      <c r="FS139" s="186"/>
      <c r="FT139" s="186"/>
      <c r="FU139" s="186"/>
      <c r="FV139" s="186"/>
      <c r="FW139" s="186"/>
      <c r="FX139" s="186"/>
      <c r="FY139" s="186"/>
      <c r="FZ139" s="186"/>
      <c r="GA139" s="186"/>
      <c r="GB139" s="186"/>
      <c r="GC139" s="186"/>
      <c r="GD139" s="186"/>
      <c r="GE139" s="186"/>
      <c r="GF139" s="186"/>
      <c r="GG139" s="186"/>
      <c r="GH139" s="186"/>
      <c r="GI139" s="186"/>
      <c r="GJ139" s="186"/>
      <c r="GK139" s="186"/>
      <c r="GL139" s="186"/>
      <c r="GM139" s="186"/>
      <c r="GN139" s="186"/>
      <c r="GO139" s="186"/>
      <c r="GP139" s="186"/>
      <c r="GQ139" s="186"/>
      <c r="GR139" s="186"/>
      <c r="GS139" s="186"/>
      <c r="GT139" s="186"/>
      <c r="GU139" s="186"/>
      <c r="GV139" s="186"/>
      <c r="GW139" s="186"/>
      <c r="GX139" s="186"/>
      <c r="GY139" s="186"/>
      <c r="GZ139" s="186"/>
      <c r="HA139" s="186"/>
      <c r="HB139" s="186"/>
      <c r="HC139" s="186"/>
      <c r="HD139" s="186"/>
      <c r="HE139" s="186"/>
      <c r="HF139" s="186"/>
      <c r="HG139" s="186"/>
      <c r="HH139" s="186"/>
      <c r="HI139" s="186"/>
      <c r="HJ139" s="186"/>
      <c r="HK139" s="186"/>
      <c r="HL139" s="186"/>
      <c r="HM139" s="186"/>
      <c r="HN139" s="186"/>
      <c r="HO139" s="186"/>
      <c r="HP139" s="186"/>
      <c r="HQ139" s="186"/>
      <c r="HR139" s="186"/>
      <c r="HS139" s="186"/>
      <c r="HT139" s="186"/>
      <c r="HU139" s="186"/>
      <c r="HV139" s="186"/>
      <c r="HW139" s="186"/>
      <c r="HX139" s="186"/>
      <c r="HY139" s="186"/>
      <c r="HZ139" s="186"/>
      <c r="IA139" s="186"/>
      <c r="IB139" s="186"/>
      <c r="IC139" s="186"/>
      <c r="ID139" s="186"/>
      <c r="IE139" s="186"/>
      <c r="IF139" s="186"/>
      <c r="IG139" s="186"/>
      <c r="IH139" s="186"/>
      <c r="II139" s="186"/>
      <c r="IJ139" s="186"/>
      <c r="IK139" s="186"/>
    </row>
    <row r="140" spans="1:34" s="195" customFormat="1" ht="18.75" customHeight="1" hidden="1">
      <c r="A140" s="170" t="s">
        <v>251</v>
      </c>
      <c r="B140" s="88" t="s">
        <v>0</v>
      </c>
      <c r="C140" s="70" t="s">
        <v>226</v>
      </c>
      <c r="D140" s="156" t="s">
        <v>246</v>
      </c>
      <c r="E140" s="662" t="s">
        <v>250</v>
      </c>
      <c r="F140" s="663"/>
      <c r="G140" s="155"/>
      <c r="H140" s="63" t="e">
        <f>#REF!</f>
        <v>#REF!</v>
      </c>
      <c r="I140" s="196"/>
      <c r="J140" s="196"/>
      <c r="K140" s="196"/>
      <c r="L140" s="196"/>
      <c r="M140" s="196"/>
      <c r="N140" s="196"/>
      <c r="O140" s="196"/>
      <c r="P140" s="196"/>
      <c r="Q140" s="196"/>
      <c r="R140" s="196"/>
      <c r="S140" s="196"/>
      <c r="T140" s="196"/>
      <c r="U140" s="196"/>
      <c r="V140" s="196"/>
      <c r="W140" s="196"/>
      <c r="X140" s="196"/>
      <c r="Y140" s="196"/>
      <c r="Z140" s="196"/>
      <c r="AA140" s="196"/>
      <c r="AB140" s="196"/>
      <c r="AC140" s="196"/>
      <c r="AD140" s="196"/>
      <c r="AE140" s="196"/>
      <c r="AF140" s="196"/>
      <c r="AG140" s="196"/>
      <c r="AH140" s="196"/>
    </row>
    <row r="141" spans="1:34" s="51" customFormat="1" ht="56.25" customHeight="1" hidden="1">
      <c r="A141" s="169" t="s">
        <v>249</v>
      </c>
      <c r="B141" s="57" t="s">
        <v>0</v>
      </c>
      <c r="C141" s="70" t="s">
        <v>226</v>
      </c>
      <c r="D141" s="156" t="s">
        <v>246</v>
      </c>
      <c r="E141" s="156" t="s">
        <v>248</v>
      </c>
      <c r="F141" s="71" t="s">
        <v>163</v>
      </c>
      <c r="G141" s="155"/>
      <c r="H141" s="63">
        <v>560</v>
      </c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  <c r="Z141" s="52"/>
      <c r="AA141" s="52"/>
      <c r="AB141" s="52"/>
      <c r="AC141" s="52"/>
      <c r="AD141" s="52"/>
      <c r="AE141" s="52"/>
      <c r="AF141" s="52"/>
      <c r="AG141" s="52"/>
      <c r="AH141" s="52"/>
    </row>
    <row r="142" spans="1:34" s="51" customFormat="1" ht="2.25" customHeight="1" hidden="1">
      <c r="A142" s="169"/>
      <c r="B142" s="57"/>
      <c r="C142" s="70"/>
      <c r="D142" s="156"/>
      <c r="E142" s="156"/>
      <c r="F142" s="71"/>
      <c r="G142" s="155"/>
      <c r="H142" s="63"/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/>
      <c r="Z142" s="52"/>
      <c r="AA142" s="52"/>
      <c r="AB142" s="52"/>
      <c r="AC142" s="52"/>
      <c r="AD142" s="52"/>
      <c r="AE142" s="52"/>
      <c r="AF142" s="52"/>
      <c r="AG142" s="52"/>
      <c r="AH142" s="52"/>
    </row>
    <row r="143" spans="1:34" s="51" customFormat="1" ht="28.5" customHeight="1">
      <c r="A143" s="642" t="s">
        <v>245</v>
      </c>
      <c r="B143" s="161" t="s">
        <v>0</v>
      </c>
      <c r="C143" s="73" t="s">
        <v>226</v>
      </c>
      <c r="D143" s="113">
        <v>12</v>
      </c>
      <c r="E143" s="59"/>
      <c r="F143" s="167"/>
      <c r="G143" s="140"/>
      <c r="H143" s="193">
        <f>H144+H157+H165</f>
        <v>1070</v>
      </c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  <c r="Z143" s="52"/>
      <c r="AA143" s="52"/>
      <c r="AB143" s="52"/>
      <c r="AC143" s="52"/>
      <c r="AD143" s="52"/>
      <c r="AE143" s="52"/>
      <c r="AF143" s="52"/>
      <c r="AG143" s="52"/>
      <c r="AH143" s="52"/>
    </row>
    <row r="144" spans="1:8" s="186" customFormat="1" ht="78" customHeight="1">
      <c r="A144" s="116" t="s">
        <v>509</v>
      </c>
      <c r="B144" s="104" t="s">
        <v>0</v>
      </c>
      <c r="C144" s="73" t="s">
        <v>226</v>
      </c>
      <c r="D144" s="113" t="s">
        <v>225</v>
      </c>
      <c r="E144" s="143" t="s">
        <v>244</v>
      </c>
      <c r="F144" s="276" t="s">
        <v>163</v>
      </c>
      <c r="G144" s="140"/>
      <c r="H144" s="110" t="str">
        <f>H145</f>
        <v>300,000</v>
      </c>
    </row>
    <row r="145" spans="1:8" s="186" customFormat="1" ht="38.25" customHeight="1">
      <c r="A145" s="304" t="s">
        <v>526</v>
      </c>
      <c r="B145" s="104"/>
      <c r="C145" s="321" t="s">
        <v>226</v>
      </c>
      <c r="D145" s="438" t="s">
        <v>225</v>
      </c>
      <c r="E145" s="625" t="s">
        <v>510</v>
      </c>
      <c r="F145" s="626" t="s">
        <v>163</v>
      </c>
      <c r="G145" s="140"/>
      <c r="H145" s="110" t="str">
        <f>H146</f>
        <v>300,000</v>
      </c>
    </row>
    <row r="146" spans="1:8" s="186" customFormat="1" ht="18.75">
      <c r="A146" s="191" t="s">
        <v>243</v>
      </c>
      <c r="B146" s="190" t="s">
        <v>0</v>
      </c>
      <c r="C146" s="57" t="s">
        <v>226</v>
      </c>
      <c r="D146" s="65" t="s">
        <v>225</v>
      </c>
      <c r="E146" s="188" t="s">
        <v>510</v>
      </c>
      <c r="F146" s="187" t="s">
        <v>242</v>
      </c>
      <c r="G146" s="140"/>
      <c r="H146" s="107" t="str">
        <f>H147</f>
        <v>300,000</v>
      </c>
    </row>
    <row r="147" spans="1:8" s="186" customFormat="1" ht="20.25" customHeight="1">
      <c r="A147" s="577" t="s">
        <v>167</v>
      </c>
      <c r="B147" s="161" t="s">
        <v>0</v>
      </c>
      <c r="C147" s="57" t="s">
        <v>226</v>
      </c>
      <c r="D147" s="65" t="s">
        <v>225</v>
      </c>
      <c r="E147" s="188" t="s">
        <v>510</v>
      </c>
      <c r="F147" s="187" t="s">
        <v>242</v>
      </c>
      <c r="G147" s="64" t="s">
        <v>153</v>
      </c>
      <c r="H147" s="80" t="s">
        <v>618</v>
      </c>
    </row>
    <row r="148" spans="1:8" s="106" customFormat="1" ht="19.5" customHeight="1" hidden="1">
      <c r="A148" s="185" t="s">
        <v>241</v>
      </c>
      <c r="B148" s="57" t="s">
        <v>0</v>
      </c>
      <c r="C148" s="128" t="s">
        <v>226</v>
      </c>
      <c r="D148" s="184" t="s">
        <v>225</v>
      </c>
      <c r="E148" s="183" t="s">
        <v>240</v>
      </c>
      <c r="F148" s="142" t="s">
        <v>177</v>
      </c>
      <c r="G148" s="182"/>
      <c r="H148" s="181"/>
    </row>
    <row r="149" spans="1:8" s="83" customFormat="1" ht="56.25" customHeight="1" hidden="1">
      <c r="A149" s="178" t="s">
        <v>239</v>
      </c>
      <c r="B149" s="104" t="s">
        <v>0</v>
      </c>
      <c r="C149" s="175" t="s">
        <v>226</v>
      </c>
      <c r="D149" s="174" t="s">
        <v>225</v>
      </c>
      <c r="E149" s="173" t="s">
        <v>237</v>
      </c>
      <c r="F149" s="172" t="s">
        <v>177</v>
      </c>
      <c r="G149" s="180"/>
      <c r="H149" s="179"/>
    </row>
    <row r="150" spans="1:8" s="83" customFormat="1" ht="37.5" customHeight="1" hidden="1">
      <c r="A150" s="178" t="s">
        <v>238</v>
      </c>
      <c r="B150" s="73" t="s">
        <v>0</v>
      </c>
      <c r="C150" s="175" t="s">
        <v>226</v>
      </c>
      <c r="D150" s="174" t="s">
        <v>225</v>
      </c>
      <c r="E150" s="173" t="s">
        <v>237</v>
      </c>
      <c r="F150" s="172" t="s">
        <v>236</v>
      </c>
      <c r="G150" s="180"/>
      <c r="H150" s="179"/>
    </row>
    <row r="151" spans="1:8" s="83" customFormat="1" ht="73.5" customHeight="1" hidden="1">
      <c r="A151" s="89" t="s">
        <v>167</v>
      </c>
      <c r="B151" s="100" t="s">
        <v>0</v>
      </c>
      <c r="C151" s="175" t="s">
        <v>226</v>
      </c>
      <c r="D151" s="174" t="s">
        <v>225</v>
      </c>
      <c r="E151" s="173" t="s">
        <v>237</v>
      </c>
      <c r="F151" s="172" t="s">
        <v>236</v>
      </c>
      <c r="G151" s="168" t="s">
        <v>153</v>
      </c>
      <c r="H151" s="171"/>
    </row>
    <row r="152" spans="1:8" s="83" customFormat="1" ht="54" customHeight="1" hidden="1">
      <c r="A152" s="178" t="s">
        <v>235</v>
      </c>
      <c r="B152" s="88" t="s">
        <v>0</v>
      </c>
      <c r="C152" s="175" t="s">
        <v>226</v>
      </c>
      <c r="D152" s="174" t="s">
        <v>225</v>
      </c>
      <c r="E152" s="173" t="s">
        <v>231</v>
      </c>
      <c r="F152" s="172" t="s">
        <v>177</v>
      </c>
      <c r="G152" s="180"/>
      <c r="H152" s="179"/>
    </row>
    <row r="153" spans="1:8" s="83" customFormat="1" ht="22.5" customHeight="1" hidden="1">
      <c r="A153" s="178" t="s">
        <v>234</v>
      </c>
      <c r="B153" s="88" t="s">
        <v>0</v>
      </c>
      <c r="C153" s="175" t="s">
        <v>226</v>
      </c>
      <c r="D153" s="174" t="s">
        <v>225</v>
      </c>
      <c r="E153" s="173" t="s">
        <v>231</v>
      </c>
      <c r="F153" s="172" t="s">
        <v>233</v>
      </c>
      <c r="G153" s="180"/>
      <c r="H153" s="179"/>
    </row>
    <row r="154" spans="1:8" s="83" customFormat="1" ht="19.5" customHeight="1" hidden="1">
      <c r="A154" s="89" t="s">
        <v>167</v>
      </c>
      <c r="B154" s="88" t="s">
        <v>0</v>
      </c>
      <c r="C154" s="175" t="s">
        <v>226</v>
      </c>
      <c r="D154" s="174" t="s">
        <v>225</v>
      </c>
      <c r="E154" s="173" t="s">
        <v>231</v>
      </c>
      <c r="F154" s="172" t="s">
        <v>233</v>
      </c>
      <c r="G154" s="168" t="s">
        <v>153</v>
      </c>
      <c r="H154" s="171"/>
    </row>
    <row r="155" spans="1:8" s="83" customFormat="1" ht="21" customHeight="1" hidden="1">
      <c r="A155" s="178" t="s">
        <v>232</v>
      </c>
      <c r="B155" s="88" t="s">
        <v>0</v>
      </c>
      <c r="C155" s="175" t="s">
        <v>226</v>
      </c>
      <c r="D155" s="174" t="s">
        <v>225</v>
      </c>
      <c r="E155" s="173" t="s">
        <v>231</v>
      </c>
      <c r="F155" s="172" t="s">
        <v>230</v>
      </c>
      <c r="G155" s="177"/>
      <c r="H155" s="176"/>
    </row>
    <row r="156" spans="1:8" s="83" customFormat="1" ht="21" customHeight="1" hidden="1">
      <c r="A156" s="89" t="s">
        <v>167</v>
      </c>
      <c r="B156" s="88"/>
      <c r="C156" s="175" t="s">
        <v>226</v>
      </c>
      <c r="D156" s="174" t="s">
        <v>225</v>
      </c>
      <c r="E156" s="173" t="s">
        <v>231</v>
      </c>
      <c r="F156" s="172" t="s">
        <v>230</v>
      </c>
      <c r="G156" s="168" t="s">
        <v>153</v>
      </c>
      <c r="H156" s="171"/>
    </row>
    <row r="157" spans="1:8" s="83" customFormat="1" ht="83.25" customHeight="1">
      <c r="A157" s="116" t="s">
        <v>474</v>
      </c>
      <c r="B157" s="88"/>
      <c r="C157" s="70" t="s">
        <v>226</v>
      </c>
      <c r="D157" s="70" t="s">
        <v>225</v>
      </c>
      <c r="E157" s="72" t="s">
        <v>513</v>
      </c>
      <c r="F157" s="71" t="s">
        <v>163</v>
      </c>
      <c r="G157" s="155"/>
      <c r="H157" s="299">
        <f>H158</f>
        <v>760</v>
      </c>
    </row>
    <row r="158" spans="1:8" s="83" customFormat="1" ht="38.25" customHeight="1">
      <c r="A158" s="610" t="s">
        <v>439</v>
      </c>
      <c r="B158" s="100"/>
      <c r="C158" s="70" t="s">
        <v>226</v>
      </c>
      <c r="D158" s="70" t="s">
        <v>225</v>
      </c>
      <c r="E158" s="72" t="s">
        <v>513</v>
      </c>
      <c r="F158" s="71" t="s">
        <v>163</v>
      </c>
      <c r="G158" s="155"/>
      <c r="H158" s="645">
        <f>H160+H162+H164</f>
        <v>760</v>
      </c>
    </row>
    <row r="159" spans="1:8" s="83" customFormat="1" ht="39" customHeight="1">
      <c r="A159" s="109" t="s">
        <v>229</v>
      </c>
      <c r="B159" s="88"/>
      <c r="C159" s="120" t="s">
        <v>226</v>
      </c>
      <c r="D159" s="120" t="s">
        <v>225</v>
      </c>
      <c r="E159" s="59" t="s">
        <v>513</v>
      </c>
      <c r="F159" s="167" t="s">
        <v>228</v>
      </c>
      <c r="G159" s="166"/>
      <c r="H159" s="165" t="s">
        <v>576</v>
      </c>
    </row>
    <row r="160" spans="1:8" s="83" customFormat="1" ht="21.75" customHeight="1">
      <c r="A160" s="89" t="s">
        <v>167</v>
      </c>
      <c r="B160" s="88"/>
      <c r="C160" s="120" t="s">
        <v>226</v>
      </c>
      <c r="D160" s="120" t="s">
        <v>225</v>
      </c>
      <c r="E160" s="59" t="s">
        <v>513</v>
      </c>
      <c r="F160" s="167" t="s">
        <v>228</v>
      </c>
      <c r="G160" s="166" t="s">
        <v>153</v>
      </c>
      <c r="H160" s="165" t="s">
        <v>576</v>
      </c>
    </row>
    <row r="161" spans="1:8" s="83" customFormat="1" ht="21.75" customHeight="1">
      <c r="A161" s="443" t="s">
        <v>440</v>
      </c>
      <c r="B161" s="88"/>
      <c r="C161" s="314" t="s">
        <v>226</v>
      </c>
      <c r="D161" s="506" t="s">
        <v>225</v>
      </c>
      <c r="E161" s="664" t="s">
        <v>514</v>
      </c>
      <c r="F161" s="665"/>
      <c r="G161" s="507"/>
      <c r="H161" s="468" t="str">
        <f>H162</f>
        <v>305,000</v>
      </c>
    </row>
    <row r="162" spans="1:8" s="83" customFormat="1" ht="44.25" customHeight="1">
      <c r="A162" s="502" t="s">
        <v>374</v>
      </c>
      <c r="B162" s="88"/>
      <c r="C162" s="314" t="s">
        <v>226</v>
      </c>
      <c r="D162" s="506" t="s">
        <v>225</v>
      </c>
      <c r="E162" s="664" t="s">
        <v>514</v>
      </c>
      <c r="F162" s="665"/>
      <c r="G162" s="507" t="s">
        <v>153</v>
      </c>
      <c r="H162" s="165" t="s">
        <v>617</v>
      </c>
    </row>
    <row r="163" spans="1:8" s="83" customFormat="1" ht="45" customHeight="1">
      <c r="A163" s="89" t="s">
        <v>227</v>
      </c>
      <c r="B163" s="88"/>
      <c r="C163" s="120" t="s">
        <v>226</v>
      </c>
      <c r="D163" s="120" t="s">
        <v>225</v>
      </c>
      <c r="E163" s="59" t="s">
        <v>513</v>
      </c>
      <c r="F163" s="167" t="s">
        <v>224</v>
      </c>
      <c r="G163" s="166"/>
      <c r="H163" s="468" t="str">
        <f>H164</f>
        <v>405,000</v>
      </c>
    </row>
    <row r="164" spans="1:8" s="83" customFormat="1" ht="21" customHeight="1">
      <c r="A164" s="89" t="s">
        <v>167</v>
      </c>
      <c r="B164" s="88"/>
      <c r="C164" s="120" t="s">
        <v>226</v>
      </c>
      <c r="D164" s="120" t="s">
        <v>225</v>
      </c>
      <c r="E164" s="59" t="s">
        <v>513</v>
      </c>
      <c r="F164" s="167" t="s">
        <v>224</v>
      </c>
      <c r="G164" s="166" t="s">
        <v>153</v>
      </c>
      <c r="H164" s="165" t="s">
        <v>616</v>
      </c>
    </row>
    <row r="165" spans="1:8" s="83" customFormat="1" ht="74.25" customHeight="1">
      <c r="A165" s="114" t="s">
        <v>594</v>
      </c>
      <c r="B165" s="104"/>
      <c r="C165" s="57" t="s">
        <v>226</v>
      </c>
      <c r="D165" s="65" t="s">
        <v>225</v>
      </c>
      <c r="E165" s="112">
        <v>21001</v>
      </c>
      <c r="F165" s="111" t="s">
        <v>163</v>
      </c>
      <c r="G165" s="64"/>
      <c r="H165" s="640">
        <f>H166</f>
        <v>10</v>
      </c>
    </row>
    <row r="166" spans="1:8" s="83" customFormat="1" ht="69" customHeight="1">
      <c r="A166" s="89" t="s">
        <v>595</v>
      </c>
      <c r="B166" s="104"/>
      <c r="C166" s="57" t="s">
        <v>226</v>
      </c>
      <c r="D166" s="65" t="s">
        <v>225</v>
      </c>
      <c r="E166" s="654" t="s">
        <v>597</v>
      </c>
      <c r="F166" s="655"/>
      <c r="G166" s="64"/>
      <c r="H166" s="556">
        <v>10</v>
      </c>
    </row>
    <row r="167" spans="1:8" s="83" customFormat="1" ht="21" customHeight="1">
      <c r="A167" s="89" t="s">
        <v>175</v>
      </c>
      <c r="B167" s="104"/>
      <c r="C167" s="57" t="s">
        <v>226</v>
      </c>
      <c r="D167" s="65" t="s">
        <v>225</v>
      </c>
      <c r="E167" s="654" t="s">
        <v>598</v>
      </c>
      <c r="F167" s="655"/>
      <c r="G167" s="64" t="s">
        <v>172</v>
      </c>
      <c r="H167" s="556">
        <v>10</v>
      </c>
    </row>
    <row r="168" spans="1:8" s="83" customFormat="1" ht="28.5" customHeight="1">
      <c r="A168" s="158" t="s">
        <v>223</v>
      </c>
      <c r="B168" s="88"/>
      <c r="C168" s="70" t="s">
        <v>200</v>
      </c>
      <c r="D168" s="70"/>
      <c r="E168" s="79"/>
      <c r="F168" s="78"/>
      <c r="G168" s="70"/>
      <c r="H168" s="136">
        <f>H169+H188+H174</f>
        <v>13276.464</v>
      </c>
    </row>
    <row r="169" spans="1:8" s="83" customFormat="1" ht="24" customHeight="1">
      <c r="A169" s="158" t="s">
        <v>222</v>
      </c>
      <c r="B169" s="88"/>
      <c r="C169" s="70" t="s">
        <v>200</v>
      </c>
      <c r="D169" s="70" t="s">
        <v>156</v>
      </c>
      <c r="E169" s="76"/>
      <c r="F169" s="75"/>
      <c r="G169" s="70"/>
      <c r="H169" s="136">
        <f>H170</f>
        <v>45</v>
      </c>
    </row>
    <row r="170" spans="1:8" s="83" customFormat="1" ht="94.5" customHeight="1">
      <c r="A170" s="157" t="s">
        <v>568</v>
      </c>
      <c r="B170" s="88"/>
      <c r="C170" s="70" t="s">
        <v>200</v>
      </c>
      <c r="D170" s="70" t="s">
        <v>156</v>
      </c>
      <c r="E170" s="131" t="s">
        <v>189</v>
      </c>
      <c r="F170" s="130" t="s">
        <v>163</v>
      </c>
      <c r="G170" s="70"/>
      <c r="H170" s="136">
        <f>H171</f>
        <v>45</v>
      </c>
    </row>
    <row r="171" spans="1:8" s="83" customFormat="1" ht="120" customHeight="1">
      <c r="A171" s="616" t="s">
        <v>569</v>
      </c>
      <c r="B171" s="100"/>
      <c r="C171" s="70" t="s">
        <v>200</v>
      </c>
      <c r="D171" s="70" t="s">
        <v>156</v>
      </c>
      <c r="E171" s="131" t="s">
        <v>201</v>
      </c>
      <c r="F171" s="130" t="s">
        <v>163</v>
      </c>
      <c r="G171" s="70"/>
      <c r="H171" s="69">
        <f>H173</f>
        <v>45</v>
      </c>
    </row>
    <row r="172" spans="1:8" s="83" customFormat="1" ht="39.75" customHeight="1">
      <c r="A172" s="137" t="s">
        <v>221</v>
      </c>
      <c r="B172" s="100"/>
      <c r="C172" s="70" t="s">
        <v>200</v>
      </c>
      <c r="D172" s="70" t="s">
        <v>156</v>
      </c>
      <c r="E172" s="131" t="s">
        <v>220</v>
      </c>
      <c r="F172" s="130" t="s">
        <v>163</v>
      </c>
      <c r="G172" s="70"/>
      <c r="H172" s="622">
        <f>H173</f>
        <v>45</v>
      </c>
    </row>
    <row r="173" spans="1:8" s="83" customFormat="1" ht="21" customHeight="1">
      <c r="A173" s="164" t="s">
        <v>371</v>
      </c>
      <c r="B173" s="88"/>
      <c r="C173" s="120" t="s">
        <v>200</v>
      </c>
      <c r="D173" s="120" t="s">
        <v>156</v>
      </c>
      <c r="E173" s="147" t="s">
        <v>220</v>
      </c>
      <c r="F173" s="146" t="s">
        <v>219</v>
      </c>
      <c r="G173" s="120" t="s">
        <v>153</v>
      </c>
      <c r="H173" s="514">
        <v>45</v>
      </c>
    </row>
    <row r="174" spans="1:8" s="83" customFormat="1" ht="20.25" customHeight="1">
      <c r="A174" s="158" t="s">
        <v>217</v>
      </c>
      <c r="B174" s="88"/>
      <c r="C174" s="70" t="s">
        <v>200</v>
      </c>
      <c r="D174" s="70" t="s">
        <v>214</v>
      </c>
      <c r="E174" s="76"/>
      <c r="F174" s="75"/>
      <c r="G174" s="70"/>
      <c r="H174" s="69">
        <f>H175+H183</f>
        <v>50</v>
      </c>
    </row>
    <row r="175" spans="1:8" s="83" customFormat="1" ht="0.75" customHeight="1" hidden="1">
      <c r="A175" s="162" t="s">
        <v>521</v>
      </c>
      <c r="B175" s="190" t="s">
        <v>0</v>
      </c>
      <c r="C175" s="102" t="s">
        <v>200</v>
      </c>
      <c r="D175" s="102" t="s">
        <v>214</v>
      </c>
      <c r="E175" s="131" t="s">
        <v>454</v>
      </c>
      <c r="F175" s="130" t="s">
        <v>163</v>
      </c>
      <c r="G175" s="73"/>
      <c r="H175" s="464">
        <f>H178</f>
        <v>0</v>
      </c>
    </row>
    <row r="176" spans="1:8" s="83" customFormat="1" ht="38.25" customHeight="1" hidden="1">
      <c r="A176" s="611" t="s">
        <v>441</v>
      </c>
      <c r="B176" s="190" t="s">
        <v>0</v>
      </c>
      <c r="C176" s="612" t="s">
        <v>200</v>
      </c>
      <c r="D176" s="613" t="s">
        <v>214</v>
      </c>
      <c r="E176" s="320" t="s">
        <v>424</v>
      </c>
      <c r="F176" s="319" t="s">
        <v>163</v>
      </c>
      <c r="G176" s="614"/>
      <c r="H176" s="464">
        <f>H177</f>
        <v>0</v>
      </c>
    </row>
    <row r="177" spans="1:8" s="83" customFormat="1" ht="38.25" customHeight="1" hidden="1">
      <c r="A177" s="474" t="s">
        <v>442</v>
      </c>
      <c r="B177" s="161" t="s">
        <v>0</v>
      </c>
      <c r="C177" s="445" t="s">
        <v>200</v>
      </c>
      <c r="D177" s="470" t="s">
        <v>214</v>
      </c>
      <c r="E177" s="471" t="s">
        <v>424</v>
      </c>
      <c r="F177" s="472" t="s">
        <v>212</v>
      </c>
      <c r="G177" s="473"/>
      <c r="H177" s="300">
        <f>H178</f>
        <v>0</v>
      </c>
    </row>
    <row r="178" spans="1:8" s="83" customFormat="1" ht="39" customHeight="1" hidden="1">
      <c r="A178" s="475" t="s">
        <v>443</v>
      </c>
      <c r="B178" s="161" t="s">
        <v>0</v>
      </c>
      <c r="C178" s="445" t="s">
        <v>200</v>
      </c>
      <c r="D178" s="470" t="s">
        <v>214</v>
      </c>
      <c r="E178" s="471" t="s">
        <v>424</v>
      </c>
      <c r="F178" s="472" t="s">
        <v>212</v>
      </c>
      <c r="G178" s="473" t="s">
        <v>218</v>
      </c>
      <c r="H178" s="300">
        <v>0</v>
      </c>
    </row>
    <row r="179" spans="1:8" s="83" customFormat="1" ht="81" customHeight="1" hidden="1">
      <c r="A179" s="162" t="s">
        <v>570</v>
      </c>
      <c r="B179" s="161"/>
      <c r="C179" s="102" t="s">
        <v>200</v>
      </c>
      <c r="D179" s="102" t="s">
        <v>184</v>
      </c>
      <c r="E179" s="131" t="s">
        <v>455</v>
      </c>
      <c r="F179" s="130" t="s">
        <v>163</v>
      </c>
      <c r="G179" s="73"/>
      <c r="H179" s="299" t="str">
        <f>H180</f>
        <v>0</v>
      </c>
    </row>
    <row r="180" spans="1:8" s="83" customFormat="1" ht="37.5" customHeight="1" hidden="1">
      <c r="A180" s="615" t="s">
        <v>445</v>
      </c>
      <c r="B180" s="190"/>
      <c r="C180" s="102" t="s">
        <v>200</v>
      </c>
      <c r="D180" s="102" t="s">
        <v>184</v>
      </c>
      <c r="E180" s="131" t="s">
        <v>426</v>
      </c>
      <c r="F180" s="130" t="s">
        <v>163</v>
      </c>
      <c r="G180" s="73"/>
      <c r="H180" s="92" t="s">
        <v>334</v>
      </c>
    </row>
    <row r="181" spans="1:8" s="83" customFormat="1" ht="18" customHeight="1" hidden="1">
      <c r="A181" s="478" t="s">
        <v>446</v>
      </c>
      <c r="B181" s="161"/>
      <c r="C181" s="159" t="s">
        <v>200</v>
      </c>
      <c r="D181" s="159" t="s">
        <v>184</v>
      </c>
      <c r="E181" s="147" t="s">
        <v>426</v>
      </c>
      <c r="F181" s="146" t="s">
        <v>427</v>
      </c>
      <c r="G181" s="57"/>
      <c r="H181" s="56" t="s">
        <v>334</v>
      </c>
    </row>
    <row r="182" spans="1:8" s="83" customFormat="1" ht="27.75" customHeight="1" hidden="1">
      <c r="A182" s="89" t="s">
        <v>167</v>
      </c>
      <c r="B182" s="161" t="s">
        <v>0</v>
      </c>
      <c r="C182" s="159" t="s">
        <v>200</v>
      </c>
      <c r="D182" s="159" t="s">
        <v>184</v>
      </c>
      <c r="E182" s="147" t="s">
        <v>426</v>
      </c>
      <c r="F182" s="146" t="s">
        <v>427</v>
      </c>
      <c r="G182" s="57" t="s">
        <v>153</v>
      </c>
      <c r="H182" s="56" t="s">
        <v>334</v>
      </c>
    </row>
    <row r="183" spans="1:8" s="83" customFormat="1" ht="95.25" customHeight="1">
      <c r="A183" s="157" t="s">
        <v>568</v>
      </c>
      <c r="B183" s="88"/>
      <c r="C183" s="102" t="s">
        <v>200</v>
      </c>
      <c r="D183" s="102" t="s">
        <v>214</v>
      </c>
      <c r="E183" s="131" t="s">
        <v>189</v>
      </c>
      <c r="F183" s="130" t="s">
        <v>163</v>
      </c>
      <c r="G183" s="57"/>
      <c r="H183" s="92" t="s">
        <v>469</v>
      </c>
    </row>
    <row r="184" spans="1:8" s="83" customFormat="1" ht="93" customHeight="1">
      <c r="A184" s="185" t="s">
        <v>571</v>
      </c>
      <c r="B184" s="100"/>
      <c r="C184" s="102" t="s">
        <v>200</v>
      </c>
      <c r="D184" s="102" t="s">
        <v>214</v>
      </c>
      <c r="E184" s="131" t="s">
        <v>201</v>
      </c>
      <c r="F184" s="130" t="s">
        <v>163</v>
      </c>
      <c r="G184" s="73"/>
      <c r="H184" s="92" t="s">
        <v>469</v>
      </c>
    </row>
    <row r="185" spans="1:8" s="83" customFormat="1" ht="37.5" customHeight="1">
      <c r="A185" s="137" t="s">
        <v>465</v>
      </c>
      <c r="B185" s="100"/>
      <c r="C185" s="102" t="s">
        <v>200</v>
      </c>
      <c r="D185" s="102" t="s">
        <v>214</v>
      </c>
      <c r="E185" s="131" t="s">
        <v>464</v>
      </c>
      <c r="F185" s="130" t="s">
        <v>163</v>
      </c>
      <c r="G185" s="73"/>
      <c r="H185" s="92" t="s">
        <v>469</v>
      </c>
    </row>
    <row r="186" spans="1:8" s="83" customFormat="1" ht="21" customHeight="1">
      <c r="A186" s="89" t="s">
        <v>444</v>
      </c>
      <c r="B186" s="161" t="s">
        <v>0</v>
      </c>
      <c r="C186" s="159" t="s">
        <v>200</v>
      </c>
      <c r="D186" s="159" t="s">
        <v>214</v>
      </c>
      <c r="E186" s="147" t="s">
        <v>464</v>
      </c>
      <c r="F186" s="67" t="s">
        <v>216</v>
      </c>
      <c r="G186" s="57"/>
      <c r="H186" s="56" t="s">
        <v>469</v>
      </c>
    </row>
    <row r="187" spans="1:8" s="83" customFormat="1" ht="21" customHeight="1">
      <c r="A187" s="160" t="s">
        <v>167</v>
      </c>
      <c r="B187" s="161" t="s">
        <v>0</v>
      </c>
      <c r="C187" s="159" t="s">
        <v>200</v>
      </c>
      <c r="D187" s="159" t="s">
        <v>214</v>
      </c>
      <c r="E187" s="147" t="s">
        <v>464</v>
      </c>
      <c r="F187" s="67" t="s">
        <v>216</v>
      </c>
      <c r="G187" s="57" t="s">
        <v>153</v>
      </c>
      <c r="H187" s="56" t="s">
        <v>469</v>
      </c>
    </row>
    <row r="188" spans="1:8" s="83" customFormat="1" ht="21" customHeight="1">
      <c r="A188" s="162" t="s">
        <v>211</v>
      </c>
      <c r="B188" s="88"/>
      <c r="C188" s="70" t="s">
        <v>200</v>
      </c>
      <c r="D188" s="70" t="s">
        <v>184</v>
      </c>
      <c r="E188" s="79"/>
      <c r="F188" s="78"/>
      <c r="G188" s="70"/>
      <c r="H188" s="136">
        <f>+H189+H205+H179</f>
        <v>13181.464</v>
      </c>
    </row>
    <row r="189" spans="1:8" s="83" customFormat="1" ht="92.25" customHeight="1">
      <c r="A189" s="157" t="s">
        <v>568</v>
      </c>
      <c r="B189" s="88"/>
      <c r="C189" s="70" t="s">
        <v>200</v>
      </c>
      <c r="D189" s="156" t="s">
        <v>184</v>
      </c>
      <c r="E189" s="131" t="s">
        <v>189</v>
      </c>
      <c r="F189" s="130" t="s">
        <v>163</v>
      </c>
      <c r="G189" s="155"/>
      <c r="H189" s="136">
        <f>H190</f>
        <v>5732.004</v>
      </c>
    </row>
    <row r="190" spans="1:8" s="83" customFormat="1" ht="93.75" customHeight="1">
      <c r="A190" s="185" t="s">
        <v>571</v>
      </c>
      <c r="B190" s="100"/>
      <c r="C190" s="100" t="s">
        <v>200</v>
      </c>
      <c r="D190" s="150" t="s">
        <v>184</v>
      </c>
      <c r="E190" s="131" t="s">
        <v>201</v>
      </c>
      <c r="F190" s="130" t="s">
        <v>163</v>
      </c>
      <c r="G190" s="277"/>
      <c r="H190" s="325">
        <f>H191+H194+H197+H200+H202</f>
        <v>5732.004</v>
      </c>
    </row>
    <row r="191" spans="1:8" s="83" customFormat="1" ht="21" customHeight="1">
      <c r="A191" s="623" t="s">
        <v>210</v>
      </c>
      <c r="B191" s="88"/>
      <c r="C191" s="88" t="s">
        <v>200</v>
      </c>
      <c r="D191" s="148" t="s">
        <v>184</v>
      </c>
      <c r="E191" s="147" t="s">
        <v>209</v>
      </c>
      <c r="F191" s="146" t="s">
        <v>198</v>
      </c>
      <c r="G191" s="145"/>
      <c r="H191" s="154">
        <f>H192</f>
        <v>4331.504</v>
      </c>
    </row>
    <row r="192" spans="1:8" s="83" customFormat="1" ht="21" customHeight="1">
      <c r="A192" s="138" t="s">
        <v>167</v>
      </c>
      <c r="B192" s="88"/>
      <c r="C192" s="88" t="s">
        <v>200</v>
      </c>
      <c r="D192" s="148" t="s">
        <v>184</v>
      </c>
      <c r="E192" s="147" t="s">
        <v>209</v>
      </c>
      <c r="F192" s="146" t="s">
        <v>198</v>
      </c>
      <c r="G192" s="145" t="s">
        <v>153</v>
      </c>
      <c r="H192" s="639">
        <v>4331.504</v>
      </c>
    </row>
    <row r="193" spans="1:8" s="83" customFormat="1" ht="21" customHeight="1">
      <c r="A193" s="442" t="s">
        <v>450</v>
      </c>
      <c r="B193" s="311" t="s">
        <v>0</v>
      </c>
      <c r="C193" s="311" t="s">
        <v>200</v>
      </c>
      <c r="D193" s="310" t="s">
        <v>184</v>
      </c>
      <c r="E193" s="479" t="s">
        <v>207</v>
      </c>
      <c r="F193" s="485" t="s">
        <v>163</v>
      </c>
      <c r="G193" s="145"/>
      <c r="H193" s="525">
        <f>H194</f>
        <v>150</v>
      </c>
    </row>
    <row r="194" spans="1:8" s="83" customFormat="1" ht="21" customHeight="1">
      <c r="A194" s="483" t="s">
        <v>210</v>
      </c>
      <c r="B194" s="88" t="s">
        <v>0</v>
      </c>
      <c r="C194" s="88" t="s">
        <v>200</v>
      </c>
      <c r="D194" s="148" t="s">
        <v>184</v>
      </c>
      <c r="E194" s="118" t="s">
        <v>207</v>
      </c>
      <c r="F194" s="146" t="s">
        <v>198</v>
      </c>
      <c r="G194" s="145"/>
      <c r="H194" s="589">
        <v>150</v>
      </c>
    </row>
    <row r="195" spans="1:8" s="83" customFormat="1" ht="42" customHeight="1">
      <c r="A195" s="486" t="s">
        <v>374</v>
      </c>
      <c r="B195" s="88" t="s">
        <v>0</v>
      </c>
      <c r="C195" s="88" t="s">
        <v>200</v>
      </c>
      <c r="D195" s="148" t="s">
        <v>184</v>
      </c>
      <c r="E195" s="118" t="s">
        <v>207</v>
      </c>
      <c r="F195" s="146" t="s">
        <v>198</v>
      </c>
      <c r="G195" s="145" t="s">
        <v>153</v>
      </c>
      <c r="H195" s="144" t="s">
        <v>575</v>
      </c>
    </row>
    <row r="196" spans="1:8" s="83" customFormat="1" ht="37.5" customHeight="1">
      <c r="A196" s="442" t="s">
        <v>451</v>
      </c>
      <c r="B196" s="311" t="s">
        <v>0</v>
      </c>
      <c r="C196" s="311" t="s">
        <v>200</v>
      </c>
      <c r="D196" s="310" t="s">
        <v>184</v>
      </c>
      <c r="E196" s="479" t="s">
        <v>367</v>
      </c>
      <c r="F196" s="489" t="s">
        <v>163</v>
      </c>
      <c r="G196" s="145"/>
      <c r="H196" s="322">
        <f>H197</f>
        <v>50.5</v>
      </c>
    </row>
    <row r="197" spans="1:8" s="83" customFormat="1" ht="21" customHeight="1">
      <c r="A197" s="487" t="s">
        <v>206</v>
      </c>
      <c r="B197" s="88" t="s">
        <v>0</v>
      </c>
      <c r="C197" s="88" t="s">
        <v>200</v>
      </c>
      <c r="D197" s="148" t="s">
        <v>184</v>
      </c>
      <c r="E197" s="147" t="s">
        <v>367</v>
      </c>
      <c r="F197" s="146" t="s">
        <v>205</v>
      </c>
      <c r="G197" s="145"/>
      <c r="H197" s="323">
        <f>H198</f>
        <v>50.5</v>
      </c>
    </row>
    <row r="198" spans="1:8" s="83" customFormat="1" ht="36.75" customHeight="1">
      <c r="A198" s="488" t="s">
        <v>374</v>
      </c>
      <c r="B198" s="88" t="s">
        <v>0</v>
      </c>
      <c r="C198" s="88" t="s">
        <v>200</v>
      </c>
      <c r="D198" s="148" t="s">
        <v>184</v>
      </c>
      <c r="E198" s="147" t="s">
        <v>367</v>
      </c>
      <c r="F198" s="146" t="s">
        <v>205</v>
      </c>
      <c r="G198" s="145" t="s">
        <v>153</v>
      </c>
      <c r="H198" s="322">
        <v>50.5</v>
      </c>
    </row>
    <row r="199" spans="1:8" s="83" customFormat="1" ht="39" customHeight="1" hidden="1">
      <c r="A199" s="304" t="s">
        <v>447</v>
      </c>
      <c r="B199" s="311" t="s">
        <v>0</v>
      </c>
      <c r="C199" s="311" t="s">
        <v>200</v>
      </c>
      <c r="D199" s="310" t="s">
        <v>184</v>
      </c>
      <c r="E199" s="479" t="s">
        <v>203</v>
      </c>
      <c r="F199" s="480" t="s">
        <v>163</v>
      </c>
      <c r="G199" s="317"/>
      <c r="H199" s="504" t="str">
        <f>H200</f>
        <v>0</v>
      </c>
    </row>
    <row r="200" spans="1:8" s="83" customFormat="1" ht="21" customHeight="1" hidden="1">
      <c r="A200" s="478" t="s">
        <v>446</v>
      </c>
      <c r="B200" s="88" t="s">
        <v>0</v>
      </c>
      <c r="C200" s="88" t="s">
        <v>200</v>
      </c>
      <c r="D200" s="148" t="s">
        <v>184</v>
      </c>
      <c r="E200" s="147" t="s">
        <v>203</v>
      </c>
      <c r="F200" s="146" t="s">
        <v>202</v>
      </c>
      <c r="G200" s="145"/>
      <c r="H200" s="589" t="str">
        <f>H201</f>
        <v>0</v>
      </c>
    </row>
    <row r="201" spans="1:8" s="83" customFormat="1" ht="41.25" customHeight="1" hidden="1">
      <c r="A201" s="497" t="s">
        <v>374</v>
      </c>
      <c r="B201" s="88" t="s">
        <v>0</v>
      </c>
      <c r="C201" s="88" t="s">
        <v>200</v>
      </c>
      <c r="D201" s="148" t="s">
        <v>184</v>
      </c>
      <c r="E201" s="118" t="s">
        <v>203</v>
      </c>
      <c r="F201" s="117" t="s">
        <v>202</v>
      </c>
      <c r="G201" s="145" t="s">
        <v>153</v>
      </c>
      <c r="H201" s="144" t="s">
        <v>334</v>
      </c>
    </row>
    <row r="202" spans="1:8" s="83" customFormat="1" ht="23.25" customHeight="1">
      <c r="A202" s="481" t="s">
        <v>448</v>
      </c>
      <c r="B202" s="311" t="s">
        <v>0</v>
      </c>
      <c r="C202" s="493" t="s">
        <v>200</v>
      </c>
      <c r="D202" s="494" t="s">
        <v>184</v>
      </c>
      <c r="E202" s="521" t="s">
        <v>449</v>
      </c>
      <c r="F202" s="520" t="s">
        <v>163</v>
      </c>
      <c r="G202" s="277"/>
      <c r="H202" s="501" t="str">
        <f>H204</f>
        <v>1200,00</v>
      </c>
    </row>
    <row r="203" spans="1:8" s="83" customFormat="1" ht="21" customHeight="1">
      <c r="A203" s="318" t="s">
        <v>210</v>
      </c>
      <c r="B203" s="88" t="s">
        <v>0</v>
      </c>
      <c r="C203" s="88" t="s">
        <v>200</v>
      </c>
      <c r="D203" s="148" t="s">
        <v>184</v>
      </c>
      <c r="E203" s="147" t="s">
        <v>199</v>
      </c>
      <c r="F203" s="146" t="s">
        <v>198</v>
      </c>
      <c r="G203" s="145"/>
      <c r="H203" s="149" t="str">
        <f>H204</f>
        <v>1200,00</v>
      </c>
    </row>
    <row r="204" spans="1:8" s="83" customFormat="1" ht="38.25" customHeight="1">
      <c r="A204" s="482" t="s">
        <v>374</v>
      </c>
      <c r="B204" s="88" t="s">
        <v>0</v>
      </c>
      <c r="C204" s="88" t="s">
        <v>200</v>
      </c>
      <c r="D204" s="148" t="s">
        <v>184</v>
      </c>
      <c r="E204" s="147" t="s">
        <v>199</v>
      </c>
      <c r="F204" s="146" t="s">
        <v>198</v>
      </c>
      <c r="G204" s="145" t="s">
        <v>153</v>
      </c>
      <c r="H204" s="144" t="s">
        <v>592</v>
      </c>
    </row>
    <row r="205" spans="1:8" s="83" customFormat="1" ht="75.75" customHeight="1">
      <c r="A205" s="491" t="s">
        <v>572</v>
      </c>
      <c r="B205" s="277" t="s">
        <v>0</v>
      </c>
      <c r="C205" s="100" t="s">
        <v>200</v>
      </c>
      <c r="D205" s="150" t="s">
        <v>184</v>
      </c>
      <c r="E205" s="131" t="s">
        <v>515</v>
      </c>
      <c r="F205" s="130" t="s">
        <v>163</v>
      </c>
      <c r="G205" s="145"/>
      <c r="H205" s="325">
        <f>H206+H209</f>
        <v>7449.46</v>
      </c>
    </row>
    <row r="206" spans="1:8" s="83" customFormat="1" ht="21" customHeight="1">
      <c r="A206" s="304" t="s">
        <v>544</v>
      </c>
      <c r="B206" s="100"/>
      <c r="C206" s="493" t="s">
        <v>200</v>
      </c>
      <c r="D206" s="494" t="s">
        <v>184</v>
      </c>
      <c r="E206" s="495" t="s">
        <v>545</v>
      </c>
      <c r="F206" s="496" t="s">
        <v>163</v>
      </c>
      <c r="G206" s="500"/>
      <c r="H206" s="501">
        <f>H207</f>
        <v>1476.474</v>
      </c>
    </row>
    <row r="207" spans="1:8" s="83" customFormat="1" ht="21.75" customHeight="1">
      <c r="A207" s="498" t="s">
        <v>453</v>
      </c>
      <c r="B207" s="100"/>
      <c r="C207" s="311" t="s">
        <v>200</v>
      </c>
      <c r="D207" s="310" t="s">
        <v>184</v>
      </c>
      <c r="E207" s="316" t="s">
        <v>545</v>
      </c>
      <c r="F207" s="315" t="s">
        <v>546</v>
      </c>
      <c r="G207" s="317"/>
      <c r="H207" s="153">
        <f>H208</f>
        <v>1476.474</v>
      </c>
    </row>
    <row r="208" spans="1:8" s="83" customFormat="1" ht="36.75" customHeight="1">
      <c r="A208" s="499" t="s">
        <v>374</v>
      </c>
      <c r="B208" s="100"/>
      <c r="C208" s="311" t="s">
        <v>200</v>
      </c>
      <c r="D208" s="310" t="s">
        <v>184</v>
      </c>
      <c r="E208" s="316" t="s">
        <v>545</v>
      </c>
      <c r="F208" s="315" t="s">
        <v>546</v>
      </c>
      <c r="G208" s="317" t="s">
        <v>153</v>
      </c>
      <c r="H208" s="153">
        <v>1476.474</v>
      </c>
    </row>
    <row r="209" spans="1:8" s="83" customFormat="1" ht="36.75" customHeight="1">
      <c r="A209" s="304" t="s">
        <v>600</v>
      </c>
      <c r="B209" s="100"/>
      <c r="C209" s="311" t="s">
        <v>200</v>
      </c>
      <c r="D209" s="631" t="s">
        <v>184</v>
      </c>
      <c r="E209" s="495" t="s">
        <v>452</v>
      </c>
      <c r="F209" s="496" t="s">
        <v>163</v>
      </c>
      <c r="G209" s="317"/>
      <c r="H209" s="153">
        <f>H210</f>
        <v>5972.986</v>
      </c>
    </row>
    <row r="210" spans="1:8" s="83" customFormat="1" ht="36.75" customHeight="1">
      <c r="A210" s="498" t="s">
        <v>601</v>
      </c>
      <c r="B210" s="100"/>
      <c r="C210" s="311" t="s">
        <v>200</v>
      </c>
      <c r="D210" s="631" t="s">
        <v>184</v>
      </c>
      <c r="E210" s="672" t="s">
        <v>593</v>
      </c>
      <c r="F210" s="673"/>
      <c r="G210" s="317"/>
      <c r="H210" s="153">
        <f>H211</f>
        <v>5972.986</v>
      </c>
    </row>
    <row r="211" spans="1:8" s="83" customFormat="1" ht="36.75" customHeight="1">
      <c r="A211" s="89" t="s">
        <v>167</v>
      </c>
      <c r="B211" s="100"/>
      <c r="C211" s="311" t="s">
        <v>200</v>
      </c>
      <c r="D211" s="631" t="s">
        <v>184</v>
      </c>
      <c r="E211" s="672" t="s">
        <v>593</v>
      </c>
      <c r="F211" s="673"/>
      <c r="G211" s="317" t="s">
        <v>153</v>
      </c>
      <c r="H211" s="153">
        <v>5972.986</v>
      </c>
    </row>
    <row r="212" spans="1:8" s="83" customFormat="1" ht="24.75" customHeight="1">
      <c r="A212" s="634" t="s">
        <v>579</v>
      </c>
      <c r="B212" s="100"/>
      <c r="C212" s="493" t="s">
        <v>321</v>
      </c>
      <c r="D212" s="632"/>
      <c r="E212" s="439"/>
      <c r="F212" s="440"/>
      <c r="G212" s="500"/>
      <c r="H212" s="501" t="str">
        <f>H213</f>
        <v>600,000</v>
      </c>
    </row>
    <row r="213" spans="1:8" s="83" customFormat="1" ht="23.25" customHeight="1">
      <c r="A213" s="633" t="s">
        <v>578</v>
      </c>
      <c r="B213" s="100"/>
      <c r="C213" s="311" t="s">
        <v>321</v>
      </c>
      <c r="D213" s="631" t="s">
        <v>200</v>
      </c>
      <c r="E213" s="59"/>
      <c r="F213" s="167"/>
      <c r="G213" s="317"/>
      <c r="H213" s="153" t="str">
        <f>H214</f>
        <v>600,000</v>
      </c>
    </row>
    <row r="214" spans="1:8" s="83" customFormat="1" ht="19.5" customHeight="1">
      <c r="A214" s="635" t="s">
        <v>285</v>
      </c>
      <c r="B214" s="57" t="s">
        <v>0</v>
      </c>
      <c r="C214" s="636" t="s">
        <v>321</v>
      </c>
      <c r="D214" s="636" t="s">
        <v>200</v>
      </c>
      <c r="E214" s="59" t="s">
        <v>284</v>
      </c>
      <c r="F214" s="167" t="s">
        <v>163</v>
      </c>
      <c r="G214" s="317"/>
      <c r="H214" s="322" t="str">
        <f>H215</f>
        <v>600,000</v>
      </c>
    </row>
    <row r="215" spans="1:8" s="83" customFormat="1" ht="23.25" customHeight="1">
      <c r="A215" s="109" t="s">
        <v>283</v>
      </c>
      <c r="B215" s="100" t="s">
        <v>0</v>
      </c>
      <c r="C215" s="120" t="s">
        <v>321</v>
      </c>
      <c r="D215" s="120" t="s">
        <v>200</v>
      </c>
      <c r="E215" s="59" t="s">
        <v>279</v>
      </c>
      <c r="F215" s="167" t="s">
        <v>163</v>
      </c>
      <c r="G215" s="317"/>
      <c r="H215" s="322" t="str">
        <f>H216</f>
        <v>600,000</v>
      </c>
    </row>
    <row r="216" spans="1:8" s="83" customFormat="1" ht="23.25" customHeight="1">
      <c r="A216" s="443" t="s">
        <v>527</v>
      </c>
      <c r="B216" s="100"/>
      <c r="C216" s="120" t="s">
        <v>321</v>
      </c>
      <c r="D216" s="120" t="s">
        <v>200</v>
      </c>
      <c r="E216" s="59" t="s">
        <v>279</v>
      </c>
      <c r="F216" s="167" t="s">
        <v>528</v>
      </c>
      <c r="G216" s="317"/>
      <c r="H216" s="322" t="str">
        <f>H217</f>
        <v>600,000</v>
      </c>
    </row>
    <row r="217" spans="1:8" s="83" customFormat="1" ht="35.25" customHeight="1">
      <c r="A217" s="499" t="s">
        <v>374</v>
      </c>
      <c r="B217" s="312"/>
      <c r="C217" s="120" t="s">
        <v>321</v>
      </c>
      <c r="D217" s="120" t="s">
        <v>200</v>
      </c>
      <c r="E217" s="59" t="s">
        <v>279</v>
      </c>
      <c r="F217" s="167" t="s">
        <v>528</v>
      </c>
      <c r="G217" s="317" t="s">
        <v>153</v>
      </c>
      <c r="H217" s="144" t="s">
        <v>619</v>
      </c>
    </row>
    <row r="218" spans="1:8" s="83" customFormat="1" ht="3" customHeight="1">
      <c r="A218" s="114" t="s">
        <v>197</v>
      </c>
      <c r="B218" s="88"/>
      <c r="C218" s="73" t="s">
        <v>171</v>
      </c>
      <c r="D218" s="113"/>
      <c r="E218" s="143"/>
      <c r="F218" s="142"/>
      <c r="G218" s="64"/>
      <c r="H218" s="110" t="str">
        <f>+H219</f>
        <v>0</v>
      </c>
    </row>
    <row r="219" spans="1:8" s="83" customFormat="1" ht="21" customHeight="1" hidden="1">
      <c r="A219" s="114" t="s">
        <v>196</v>
      </c>
      <c r="B219" s="88"/>
      <c r="C219" s="73" t="s">
        <v>171</v>
      </c>
      <c r="D219" s="113" t="s">
        <v>171</v>
      </c>
      <c r="E219" s="143"/>
      <c r="F219" s="142"/>
      <c r="G219" s="64"/>
      <c r="H219" s="110" t="str">
        <f>+H220</f>
        <v>0</v>
      </c>
    </row>
    <row r="220" spans="1:8" s="83" customFormat="1" ht="79.5" customHeight="1" hidden="1">
      <c r="A220" s="114" t="s">
        <v>475</v>
      </c>
      <c r="B220" s="88"/>
      <c r="C220" s="73" t="s">
        <v>171</v>
      </c>
      <c r="D220" s="113" t="s">
        <v>171</v>
      </c>
      <c r="E220" s="141" t="s">
        <v>182</v>
      </c>
      <c r="F220" s="111" t="s">
        <v>163</v>
      </c>
      <c r="G220" s="140"/>
      <c r="H220" s="110" t="str">
        <f>+H221</f>
        <v>0</v>
      </c>
    </row>
    <row r="221" spans="1:8" s="83" customFormat="1" ht="36.75" customHeight="1" hidden="1">
      <c r="A221" s="616" t="s">
        <v>495</v>
      </c>
      <c r="B221" s="100"/>
      <c r="C221" s="73" t="s">
        <v>171</v>
      </c>
      <c r="D221" s="113" t="s">
        <v>171</v>
      </c>
      <c r="E221" s="112" t="s">
        <v>516</v>
      </c>
      <c r="F221" s="111" t="s">
        <v>169</v>
      </c>
      <c r="G221" s="140"/>
      <c r="H221" s="110" t="str">
        <f>+H222</f>
        <v>0</v>
      </c>
    </row>
    <row r="222" spans="1:8" s="83" customFormat="1" ht="21" customHeight="1" hidden="1">
      <c r="A222" s="138" t="s">
        <v>167</v>
      </c>
      <c r="B222" s="88"/>
      <c r="C222" s="57" t="s">
        <v>171</v>
      </c>
      <c r="D222" s="65" t="s">
        <v>171</v>
      </c>
      <c r="E222" s="82" t="s">
        <v>516</v>
      </c>
      <c r="F222" s="81" t="s">
        <v>169</v>
      </c>
      <c r="G222" s="64" t="s">
        <v>153</v>
      </c>
      <c r="H222" s="80" t="s">
        <v>334</v>
      </c>
    </row>
    <row r="223" spans="1:8" s="83" customFormat="1" ht="24.75" customHeight="1">
      <c r="A223" s="66" t="s">
        <v>165</v>
      </c>
      <c r="B223" s="88" t="s">
        <v>0</v>
      </c>
      <c r="C223" s="134">
        <v>10</v>
      </c>
      <c r="D223" s="134"/>
      <c r="E223" s="79"/>
      <c r="F223" s="78"/>
      <c r="G223" s="70"/>
      <c r="H223" s="69">
        <f>H233+H230</f>
        <v>977.6</v>
      </c>
    </row>
    <row r="224" spans="1:34" s="105" customFormat="1" ht="19.5" customHeight="1" hidden="1">
      <c r="A224" s="66" t="s">
        <v>162</v>
      </c>
      <c r="B224" s="88" t="s">
        <v>0</v>
      </c>
      <c r="C224" s="103">
        <v>10</v>
      </c>
      <c r="D224" s="102" t="s">
        <v>156</v>
      </c>
      <c r="E224" s="76"/>
      <c r="F224" s="75"/>
      <c r="G224" s="102"/>
      <c r="H224" s="101"/>
      <c r="I224" s="106"/>
      <c r="J224" s="106"/>
      <c r="K224" s="106"/>
      <c r="L224" s="106"/>
      <c r="M224" s="106"/>
      <c r="N224" s="106"/>
      <c r="O224" s="106"/>
      <c r="P224" s="106"/>
      <c r="Q224" s="106"/>
      <c r="R224" s="106"/>
      <c r="S224" s="106"/>
      <c r="T224" s="106"/>
      <c r="U224" s="106"/>
      <c r="V224" s="106"/>
      <c r="W224" s="106"/>
      <c r="X224" s="106"/>
      <c r="Y224" s="106"/>
      <c r="Z224" s="106"/>
      <c r="AA224" s="106"/>
      <c r="AB224" s="106"/>
      <c r="AC224" s="106"/>
      <c r="AD224" s="106"/>
      <c r="AE224" s="106"/>
      <c r="AF224" s="106"/>
      <c r="AG224" s="106"/>
      <c r="AH224" s="106"/>
    </row>
    <row r="225" spans="1:34" s="105" customFormat="1" ht="19.5" customHeight="1" hidden="1">
      <c r="A225" s="62" t="s">
        <v>160</v>
      </c>
      <c r="B225" s="88" t="s">
        <v>0</v>
      </c>
      <c r="C225" s="99">
        <v>10</v>
      </c>
      <c r="D225" s="98" t="s">
        <v>156</v>
      </c>
      <c r="E225" s="72" t="s">
        <v>178</v>
      </c>
      <c r="F225" s="71" t="s">
        <v>177</v>
      </c>
      <c r="G225" s="97"/>
      <c r="H225" s="95"/>
      <c r="I225" s="106"/>
      <c r="J225" s="106"/>
      <c r="K225" s="106"/>
      <c r="L225" s="106"/>
      <c r="M225" s="106"/>
      <c r="N225" s="106"/>
      <c r="O225" s="106"/>
      <c r="P225" s="106"/>
      <c r="Q225" s="106"/>
      <c r="R225" s="106"/>
      <c r="S225" s="106"/>
      <c r="T225" s="106"/>
      <c r="U225" s="106"/>
      <c r="V225" s="106"/>
      <c r="W225" s="106"/>
      <c r="X225" s="106"/>
      <c r="Y225" s="106"/>
      <c r="Z225" s="106"/>
      <c r="AA225" s="106"/>
      <c r="AB225" s="106"/>
      <c r="AC225" s="106"/>
      <c r="AD225" s="106"/>
      <c r="AE225" s="106"/>
      <c r="AF225" s="106"/>
      <c r="AG225" s="106"/>
      <c r="AH225" s="106"/>
    </row>
    <row r="226" spans="1:34" s="105" customFormat="1" ht="19.5" customHeight="1" hidden="1">
      <c r="A226" s="61" t="s">
        <v>158</v>
      </c>
      <c r="B226" s="88" t="s">
        <v>0</v>
      </c>
      <c r="C226" s="87">
        <v>10</v>
      </c>
      <c r="D226" s="86" t="s">
        <v>156</v>
      </c>
      <c r="E226" s="68" t="s">
        <v>174</v>
      </c>
      <c r="F226" s="67" t="s">
        <v>177</v>
      </c>
      <c r="G226" s="94"/>
      <c r="H226" s="92"/>
      <c r="I226" s="106"/>
      <c r="J226" s="106"/>
      <c r="K226" s="106"/>
      <c r="L226" s="106"/>
      <c r="M226" s="106"/>
      <c r="N226" s="106"/>
      <c r="O226" s="106"/>
      <c r="P226" s="106"/>
      <c r="Q226" s="106"/>
      <c r="R226" s="106"/>
      <c r="S226" s="106"/>
      <c r="T226" s="106"/>
      <c r="U226" s="106"/>
      <c r="V226" s="106"/>
      <c r="W226" s="106"/>
      <c r="X226" s="106"/>
      <c r="Y226" s="106"/>
      <c r="Z226" s="106"/>
      <c r="AA226" s="106"/>
      <c r="AB226" s="106"/>
      <c r="AC226" s="106"/>
      <c r="AD226" s="106"/>
      <c r="AE226" s="106"/>
      <c r="AF226" s="106"/>
      <c r="AG226" s="106"/>
      <c r="AH226" s="106"/>
    </row>
    <row r="227" spans="1:34" s="105" customFormat="1" ht="56.25" customHeight="1" hidden="1">
      <c r="A227" s="91" t="s">
        <v>176</v>
      </c>
      <c r="B227" s="133" t="s">
        <v>0</v>
      </c>
      <c r="C227" s="90">
        <v>10</v>
      </c>
      <c r="D227" s="86" t="s">
        <v>156</v>
      </c>
      <c r="E227" s="68" t="s">
        <v>174</v>
      </c>
      <c r="F227" s="67" t="s">
        <v>173</v>
      </c>
      <c r="G227" s="85"/>
      <c r="H227" s="56"/>
      <c r="I227" s="106"/>
      <c r="J227" s="106"/>
      <c r="K227" s="106"/>
      <c r="L227" s="106"/>
      <c r="M227" s="106"/>
      <c r="N227" s="106"/>
      <c r="O227" s="106"/>
      <c r="P227" s="106"/>
      <c r="Q227" s="106"/>
      <c r="R227" s="106"/>
      <c r="S227" s="106"/>
      <c r="T227" s="106"/>
      <c r="U227" s="106"/>
      <c r="V227" s="106"/>
      <c r="W227" s="106"/>
      <c r="X227" s="106"/>
      <c r="Y227" s="106"/>
      <c r="Z227" s="106"/>
      <c r="AA227" s="106"/>
      <c r="AB227" s="106"/>
      <c r="AC227" s="106"/>
      <c r="AD227" s="106"/>
      <c r="AE227" s="106"/>
      <c r="AF227" s="106"/>
      <c r="AG227" s="106"/>
      <c r="AH227" s="106"/>
    </row>
    <row r="228" spans="1:34" s="105" customFormat="1" ht="56.25" customHeight="1" hidden="1">
      <c r="A228" s="89" t="s">
        <v>175</v>
      </c>
      <c r="B228" s="108"/>
      <c r="C228" s="604">
        <v>10</v>
      </c>
      <c r="D228" s="86" t="s">
        <v>156</v>
      </c>
      <c r="E228" s="68" t="s">
        <v>174</v>
      </c>
      <c r="F228" s="67" t="s">
        <v>173</v>
      </c>
      <c r="G228" s="513" t="s">
        <v>172</v>
      </c>
      <c r="H228" s="56"/>
      <c r="I228" s="106"/>
      <c r="J228" s="106"/>
      <c r="K228" s="106"/>
      <c r="L228" s="106"/>
      <c r="M228" s="106"/>
      <c r="N228" s="106"/>
      <c r="O228" s="106"/>
      <c r="P228" s="106"/>
      <c r="Q228" s="106"/>
      <c r="R228" s="106"/>
      <c r="S228" s="106"/>
      <c r="T228" s="106"/>
      <c r="U228" s="106"/>
      <c r="V228" s="106"/>
      <c r="W228" s="106"/>
      <c r="X228" s="106"/>
      <c r="Y228" s="106"/>
      <c r="Z228" s="106"/>
      <c r="AA228" s="106"/>
      <c r="AB228" s="106"/>
      <c r="AC228" s="106"/>
      <c r="AD228" s="106"/>
      <c r="AE228" s="106"/>
      <c r="AF228" s="106"/>
      <c r="AG228" s="106"/>
      <c r="AH228" s="106"/>
    </row>
    <row r="229" spans="1:34" s="105" customFormat="1" ht="24" customHeight="1">
      <c r="A229" s="605" t="s">
        <v>162</v>
      </c>
      <c r="B229" s="606" t="s">
        <v>0</v>
      </c>
      <c r="C229" s="607">
        <v>10</v>
      </c>
      <c r="D229" s="447" t="s">
        <v>156</v>
      </c>
      <c r="E229" s="68"/>
      <c r="F229" s="67"/>
      <c r="G229" s="84"/>
      <c r="H229" s="92" t="s">
        <v>573</v>
      </c>
      <c r="I229" s="106"/>
      <c r="J229" s="106"/>
      <c r="K229" s="106"/>
      <c r="L229" s="106"/>
      <c r="M229" s="106"/>
      <c r="N229" s="106"/>
      <c r="O229" s="106"/>
      <c r="P229" s="106"/>
      <c r="Q229" s="106"/>
      <c r="R229" s="106"/>
      <c r="S229" s="106"/>
      <c r="T229" s="106"/>
      <c r="U229" s="106"/>
      <c r="V229" s="106"/>
      <c r="W229" s="106"/>
      <c r="X229" s="106"/>
      <c r="Y229" s="106"/>
      <c r="Z229" s="106"/>
      <c r="AA229" s="106"/>
      <c r="AB229" s="106"/>
      <c r="AC229" s="106"/>
      <c r="AD229" s="106"/>
      <c r="AE229" s="106"/>
      <c r="AF229" s="106"/>
      <c r="AG229" s="106"/>
      <c r="AH229" s="106"/>
    </row>
    <row r="230" spans="1:34" s="105" customFormat="1" ht="27.75" customHeight="1">
      <c r="A230" s="116" t="s">
        <v>283</v>
      </c>
      <c r="B230" s="108"/>
      <c r="C230" s="512" t="s">
        <v>185</v>
      </c>
      <c r="D230" s="512" t="s">
        <v>156</v>
      </c>
      <c r="E230" s="662" t="s">
        <v>463</v>
      </c>
      <c r="F230" s="663"/>
      <c r="G230" s="70"/>
      <c r="H230" s="95" t="s">
        <v>573</v>
      </c>
      <c r="I230" s="106"/>
      <c r="J230" s="106"/>
      <c r="K230" s="106"/>
      <c r="L230" s="106"/>
      <c r="M230" s="106"/>
      <c r="N230" s="106"/>
      <c r="O230" s="106"/>
      <c r="P230" s="106"/>
      <c r="Q230" s="106"/>
      <c r="R230" s="106"/>
      <c r="S230" s="106"/>
      <c r="T230" s="106"/>
      <c r="U230" s="106"/>
      <c r="V230" s="106"/>
      <c r="W230" s="106"/>
      <c r="X230" s="106"/>
      <c r="Y230" s="106"/>
      <c r="Z230" s="106"/>
      <c r="AA230" s="106"/>
      <c r="AB230" s="106"/>
      <c r="AC230" s="106"/>
      <c r="AD230" s="106"/>
      <c r="AE230" s="106"/>
      <c r="AF230" s="106"/>
      <c r="AG230" s="106"/>
      <c r="AH230" s="106"/>
    </row>
    <row r="231" spans="1:34" s="105" customFormat="1" ht="30" customHeight="1">
      <c r="A231" s="511" t="s">
        <v>176</v>
      </c>
      <c r="B231" s="108"/>
      <c r="C231" s="510" t="s">
        <v>185</v>
      </c>
      <c r="D231" s="510" t="s">
        <v>156</v>
      </c>
      <c r="E231" s="656" t="s">
        <v>462</v>
      </c>
      <c r="F231" s="657"/>
      <c r="G231" s="120"/>
      <c r="H231" s="119" t="s">
        <v>573</v>
      </c>
      <c r="I231" s="106"/>
      <c r="J231" s="106"/>
      <c r="K231" s="106"/>
      <c r="L231" s="106"/>
      <c r="M231" s="106"/>
      <c r="N231" s="106"/>
      <c r="O231" s="106"/>
      <c r="P231" s="106"/>
      <c r="Q231" s="106"/>
      <c r="R231" s="106"/>
      <c r="S231" s="106"/>
      <c r="T231" s="106"/>
      <c r="U231" s="106"/>
      <c r="V231" s="106"/>
      <c r="W231" s="106"/>
      <c r="X231" s="106"/>
      <c r="Y231" s="106"/>
      <c r="Z231" s="106"/>
      <c r="AA231" s="106"/>
      <c r="AB231" s="106"/>
      <c r="AC231" s="106"/>
      <c r="AD231" s="106"/>
      <c r="AE231" s="106"/>
      <c r="AF231" s="106"/>
      <c r="AG231" s="106"/>
      <c r="AH231" s="106"/>
    </row>
    <row r="232" spans="1:34" s="105" customFormat="1" ht="27.75" customHeight="1">
      <c r="A232" s="441" t="s">
        <v>175</v>
      </c>
      <c r="B232" s="108"/>
      <c r="C232" s="510" t="s">
        <v>185</v>
      </c>
      <c r="D232" s="510" t="s">
        <v>156</v>
      </c>
      <c r="E232" s="656" t="s">
        <v>462</v>
      </c>
      <c r="F232" s="657"/>
      <c r="G232" s="120" t="s">
        <v>172</v>
      </c>
      <c r="H232" s="119" t="s">
        <v>573</v>
      </c>
      <c r="I232" s="106"/>
      <c r="J232" s="106"/>
      <c r="K232" s="106"/>
      <c r="L232" s="106"/>
      <c r="M232" s="106"/>
      <c r="N232" s="106"/>
      <c r="O232" s="106"/>
      <c r="P232" s="106"/>
      <c r="Q232" s="106"/>
      <c r="R232" s="106"/>
      <c r="S232" s="106"/>
      <c r="T232" s="106"/>
      <c r="U232" s="106"/>
      <c r="V232" s="106"/>
      <c r="W232" s="106"/>
      <c r="X232" s="106"/>
      <c r="Y232" s="106"/>
      <c r="Z232" s="106"/>
      <c r="AA232" s="106"/>
      <c r="AB232" s="106"/>
      <c r="AC232" s="106"/>
      <c r="AD232" s="106"/>
      <c r="AE232" s="106"/>
      <c r="AF232" s="106"/>
      <c r="AG232" s="106"/>
      <c r="AH232" s="106"/>
    </row>
    <row r="233" spans="1:34" s="105" customFormat="1" ht="21" customHeight="1">
      <c r="A233" s="132" t="s">
        <v>190</v>
      </c>
      <c r="B233" s="108"/>
      <c r="C233" s="99">
        <v>10</v>
      </c>
      <c r="D233" s="98" t="s">
        <v>226</v>
      </c>
      <c r="E233" s="131"/>
      <c r="F233" s="130"/>
      <c r="G233" s="128"/>
      <c r="H233" s="69" t="str">
        <f>H234</f>
        <v>957,600</v>
      </c>
      <c r="I233" s="106"/>
      <c r="J233" s="106"/>
      <c r="K233" s="106"/>
      <c r="L233" s="106"/>
      <c r="M233" s="106"/>
      <c r="N233" s="106"/>
      <c r="O233" s="106"/>
      <c r="P233" s="106"/>
      <c r="Q233" s="106"/>
      <c r="R233" s="106"/>
      <c r="S233" s="106"/>
      <c r="T233" s="106"/>
      <c r="U233" s="106"/>
      <c r="V233" s="106"/>
      <c r="W233" s="106"/>
      <c r="X233" s="106"/>
      <c r="Y233" s="106"/>
      <c r="Z233" s="106"/>
      <c r="AA233" s="106"/>
      <c r="AB233" s="106"/>
      <c r="AC233" s="106"/>
      <c r="AD233" s="106"/>
      <c r="AE233" s="106"/>
      <c r="AF233" s="106"/>
      <c r="AG233" s="106"/>
      <c r="AH233" s="106"/>
    </row>
    <row r="234" spans="1:34" s="105" customFormat="1" ht="94.5" customHeight="1">
      <c r="A234" s="157" t="s">
        <v>568</v>
      </c>
      <c r="B234" s="108"/>
      <c r="C234" s="129">
        <v>10</v>
      </c>
      <c r="D234" s="129" t="s">
        <v>226</v>
      </c>
      <c r="E234" s="72" t="s">
        <v>189</v>
      </c>
      <c r="F234" s="71" t="s">
        <v>163</v>
      </c>
      <c r="G234" s="128"/>
      <c r="H234" s="69" t="str">
        <f>H235</f>
        <v>957,600</v>
      </c>
      <c r="I234" s="106"/>
      <c r="J234" s="106"/>
      <c r="K234" s="106"/>
      <c r="L234" s="106"/>
      <c r="M234" s="106"/>
      <c r="N234" s="106"/>
      <c r="O234" s="106"/>
      <c r="P234" s="106"/>
      <c r="Q234" s="106"/>
      <c r="R234" s="106"/>
      <c r="S234" s="106"/>
      <c r="T234" s="106"/>
      <c r="U234" s="106"/>
      <c r="V234" s="106"/>
      <c r="W234" s="106"/>
      <c r="X234" s="106"/>
      <c r="Y234" s="106"/>
      <c r="Z234" s="106"/>
      <c r="AA234" s="106"/>
      <c r="AB234" s="106"/>
      <c r="AC234" s="106"/>
      <c r="AD234" s="106"/>
      <c r="AE234" s="106"/>
      <c r="AF234" s="106"/>
      <c r="AG234" s="106"/>
      <c r="AH234" s="106"/>
    </row>
    <row r="235" spans="1:34" s="105" customFormat="1" ht="112.5" customHeight="1">
      <c r="A235" s="617" t="s">
        <v>574</v>
      </c>
      <c r="B235" s="618"/>
      <c r="C235" s="619" t="s">
        <v>185</v>
      </c>
      <c r="D235" s="620" t="s">
        <v>226</v>
      </c>
      <c r="E235" s="272" t="s">
        <v>187</v>
      </c>
      <c r="F235" s="271" t="s">
        <v>163</v>
      </c>
      <c r="G235" s="70"/>
      <c r="H235" s="69" t="str">
        <f>H236</f>
        <v>957,600</v>
      </c>
      <c r="I235" s="106"/>
      <c r="J235" s="106"/>
      <c r="K235" s="106"/>
      <c r="L235" s="106"/>
      <c r="M235" s="106"/>
      <c r="N235" s="106"/>
      <c r="O235" s="106"/>
      <c r="P235" s="106"/>
      <c r="Q235" s="106"/>
      <c r="R235" s="106"/>
      <c r="S235" s="106"/>
      <c r="T235" s="106"/>
      <c r="U235" s="106"/>
      <c r="V235" s="106"/>
      <c r="W235" s="106"/>
      <c r="X235" s="106"/>
      <c r="Y235" s="106"/>
      <c r="Z235" s="106"/>
      <c r="AA235" s="106"/>
      <c r="AB235" s="106"/>
      <c r="AC235" s="106"/>
      <c r="AD235" s="106"/>
      <c r="AE235" s="106"/>
      <c r="AF235" s="106"/>
      <c r="AG235" s="106"/>
      <c r="AH235" s="106"/>
    </row>
    <row r="236" spans="1:34" s="105" customFormat="1" ht="20.25" customHeight="1">
      <c r="A236" s="595" t="s">
        <v>564</v>
      </c>
      <c r="B236" s="108"/>
      <c r="C236" s="122" t="s">
        <v>185</v>
      </c>
      <c r="D236" s="121" t="s">
        <v>226</v>
      </c>
      <c r="E236" s="68" t="s">
        <v>517</v>
      </c>
      <c r="F236" s="67" t="s">
        <v>524</v>
      </c>
      <c r="G236" s="70"/>
      <c r="H236" s="63" t="str">
        <f>H237</f>
        <v>957,600</v>
      </c>
      <c r="I236" s="106"/>
      <c r="J236" s="106"/>
      <c r="K236" s="106"/>
      <c r="L236" s="106"/>
      <c r="M236" s="106"/>
      <c r="N236" s="106"/>
      <c r="O236" s="106"/>
      <c r="P236" s="106"/>
      <c r="Q236" s="106"/>
      <c r="R236" s="106"/>
      <c r="S236" s="106"/>
      <c r="T236" s="106"/>
      <c r="U236" s="106"/>
      <c r="V236" s="106"/>
      <c r="W236" s="106"/>
      <c r="X236" s="106"/>
      <c r="Y236" s="106"/>
      <c r="Z236" s="106"/>
      <c r="AA236" s="106"/>
      <c r="AB236" s="106"/>
      <c r="AC236" s="106"/>
      <c r="AD236" s="106"/>
      <c r="AE236" s="106"/>
      <c r="AF236" s="106"/>
      <c r="AG236" s="106"/>
      <c r="AH236" s="106"/>
    </row>
    <row r="237" spans="1:34" s="105" customFormat="1" ht="21" customHeight="1">
      <c r="A237" s="89" t="s">
        <v>175</v>
      </c>
      <c r="B237" s="108"/>
      <c r="C237" s="509" t="s">
        <v>185</v>
      </c>
      <c r="D237" s="508" t="s">
        <v>226</v>
      </c>
      <c r="E237" s="68" t="s">
        <v>517</v>
      </c>
      <c r="F237" s="67" t="s">
        <v>524</v>
      </c>
      <c r="G237" s="120" t="s">
        <v>172</v>
      </c>
      <c r="H237" s="119" t="s">
        <v>613</v>
      </c>
      <c r="I237" s="106"/>
      <c r="J237" s="106"/>
      <c r="K237" s="106"/>
      <c r="L237" s="106"/>
      <c r="M237" s="106"/>
      <c r="N237" s="106"/>
      <c r="O237" s="106"/>
      <c r="P237" s="106"/>
      <c r="Q237" s="106"/>
      <c r="R237" s="106"/>
      <c r="S237" s="106"/>
      <c r="T237" s="106"/>
      <c r="U237" s="106"/>
      <c r="V237" s="106"/>
      <c r="W237" s="106"/>
      <c r="X237" s="106"/>
      <c r="Y237" s="106"/>
      <c r="Z237" s="106"/>
      <c r="AA237" s="106"/>
      <c r="AB237" s="106"/>
      <c r="AC237" s="106"/>
      <c r="AD237" s="106"/>
      <c r="AE237" s="106"/>
      <c r="AF237" s="106"/>
      <c r="AG237" s="106"/>
      <c r="AH237" s="106"/>
    </row>
    <row r="238" spans="1:34" s="105" customFormat="1" ht="20.25" customHeight="1">
      <c r="A238" s="116" t="s">
        <v>183</v>
      </c>
      <c r="B238" s="108"/>
      <c r="C238" s="115">
        <v>11</v>
      </c>
      <c r="D238" s="113"/>
      <c r="E238" s="118"/>
      <c r="F238" s="117"/>
      <c r="G238" s="110"/>
      <c r="H238" s="555">
        <f>+H239</f>
        <v>100</v>
      </c>
      <c r="I238" s="106"/>
      <c r="J238" s="106"/>
      <c r="K238" s="106"/>
      <c r="L238" s="106"/>
      <c r="M238" s="106"/>
      <c r="N238" s="106"/>
      <c r="O238" s="106"/>
      <c r="P238" s="106"/>
      <c r="Q238" s="106"/>
      <c r="R238" s="106"/>
      <c r="S238" s="106"/>
      <c r="T238" s="106"/>
      <c r="U238" s="106"/>
      <c r="V238" s="106"/>
      <c r="W238" s="106"/>
      <c r="X238" s="106"/>
      <c r="Y238" s="106"/>
      <c r="Z238" s="106"/>
      <c r="AA238" s="106"/>
      <c r="AB238" s="106"/>
      <c r="AC238" s="106"/>
      <c r="AD238" s="106"/>
      <c r="AE238" s="106"/>
      <c r="AF238" s="106"/>
      <c r="AG238" s="106"/>
      <c r="AH238" s="106"/>
    </row>
    <row r="239" spans="1:34" s="105" customFormat="1" ht="21" customHeight="1">
      <c r="A239" s="608" t="s">
        <v>563</v>
      </c>
      <c r="B239" s="108"/>
      <c r="C239" s="115">
        <v>11</v>
      </c>
      <c r="D239" s="113" t="s">
        <v>156</v>
      </c>
      <c r="E239" s="112"/>
      <c r="F239" s="111"/>
      <c r="G239" s="110"/>
      <c r="H239" s="555">
        <f>+H240</f>
        <v>100</v>
      </c>
      <c r="I239" s="106"/>
      <c r="J239" s="106"/>
      <c r="K239" s="106"/>
      <c r="L239" s="106"/>
      <c r="M239" s="106"/>
      <c r="N239" s="106"/>
      <c r="O239" s="106"/>
      <c r="P239" s="106"/>
      <c r="Q239" s="106"/>
      <c r="R239" s="106"/>
      <c r="S239" s="106"/>
      <c r="T239" s="106"/>
      <c r="U239" s="106"/>
      <c r="V239" s="106"/>
      <c r="W239" s="106"/>
      <c r="X239" s="106"/>
      <c r="Y239" s="106"/>
      <c r="Z239" s="106"/>
      <c r="AA239" s="106"/>
      <c r="AB239" s="106"/>
      <c r="AC239" s="106"/>
      <c r="AD239" s="106"/>
      <c r="AE239" s="106"/>
      <c r="AF239" s="106"/>
      <c r="AG239" s="106"/>
      <c r="AH239" s="106"/>
    </row>
    <row r="240" spans="1:34" s="105" customFormat="1" ht="78.75" customHeight="1">
      <c r="A240" s="114" t="s">
        <v>475</v>
      </c>
      <c r="B240" s="108"/>
      <c r="C240" s="73" t="s">
        <v>180</v>
      </c>
      <c r="D240" s="113" t="s">
        <v>156</v>
      </c>
      <c r="E240" s="112" t="s">
        <v>182</v>
      </c>
      <c r="F240" s="111" t="s">
        <v>163</v>
      </c>
      <c r="G240" s="110"/>
      <c r="H240" s="555">
        <f>+H241</f>
        <v>100</v>
      </c>
      <c r="I240" s="106"/>
      <c r="J240" s="106"/>
      <c r="K240" s="106"/>
      <c r="L240" s="106"/>
      <c r="M240" s="106"/>
      <c r="N240" s="106"/>
      <c r="O240" s="106"/>
      <c r="P240" s="106"/>
      <c r="Q240" s="106"/>
      <c r="R240" s="106"/>
      <c r="S240" s="106"/>
      <c r="T240" s="106"/>
      <c r="U240" s="106"/>
      <c r="V240" s="106"/>
      <c r="W240" s="106"/>
      <c r="X240" s="106"/>
      <c r="Y240" s="106"/>
      <c r="Z240" s="106"/>
      <c r="AA240" s="106"/>
      <c r="AB240" s="106"/>
      <c r="AC240" s="106"/>
      <c r="AD240" s="106"/>
      <c r="AE240" s="106"/>
      <c r="AF240" s="106"/>
      <c r="AG240" s="106"/>
      <c r="AH240" s="106"/>
    </row>
    <row r="241" spans="1:34" s="105" customFormat="1" ht="75.75" customHeight="1">
      <c r="A241" s="137" t="s">
        <v>496</v>
      </c>
      <c r="B241" s="618"/>
      <c r="C241" s="73" t="s">
        <v>180</v>
      </c>
      <c r="D241" s="113" t="s">
        <v>156</v>
      </c>
      <c r="E241" s="112" t="s">
        <v>518</v>
      </c>
      <c r="F241" s="111" t="s">
        <v>179</v>
      </c>
      <c r="G241" s="140"/>
      <c r="H241" s="555">
        <f>H242</f>
        <v>100</v>
      </c>
      <c r="I241" s="106"/>
      <c r="J241" s="106"/>
      <c r="K241" s="106"/>
      <c r="L241" s="106"/>
      <c r="M241" s="106"/>
      <c r="N241" s="106"/>
      <c r="O241" s="106"/>
      <c r="P241" s="106"/>
      <c r="Q241" s="106"/>
      <c r="R241" s="106"/>
      <c r="S241" s="106"/>
      <c r="T241" s="106"/>
      <c r="U241" s="106"/>
      <c r="V241" s="106"/>
      <c r="W241" s="106"/>
      <c r="X241" s="106"/>
      <c r="Y241" s="106"/>
      <c r="Z241" s="106"/>
      <c r="AA241" s="106"/>
      <c r="AB241" s="106"/>
      <c r="AC241" s="106"/>
      <c r="AD241" s="106"/>
      <c r="AE241" s="106"/>
      <c r="AF241" s="106"/>
      <c r="AG241" s="106"/>
      <c r="AH241" s="106"/>
    </row>
    <row r="242" spans="1:34" s="105" customFormat="1" ht="57.75" customHeight="1">
      <c r="A242" s="559" t="s">
        <v>519</v>
      </c>
      <c r="B242" s="314" t="s">
        <v>0</v>
      </c>
      <c r="C242" s="314" t="s">
        <v>180</v>
      </c>
      <c r="D242" s="550" t="s">
        <v>156</v>
      </c>
      <c r="E242" s="557" t="s">
        <v>518</v>
      </c>
      <c r="F242" s="558" t="s">
        <v>520</v>
      </c>
      <c r="G242" s="551"/>
      <c r="H242" s="556">
        <v>100</v>
      </c>
      <c r="I242" s="106"/>
      <c r="J242" s="106"/>
      <c r="K242" s="106"/>
      <c r="L242" s="106"/>
      <c r="M242" s="106"/>
      <c r="N242" s="106"/>
      <c r="O242" s="106"/>
      <c r="P242" s="106"/>
      <c r="Q242" s="106"/>
      <c r="R242" s="106"/>
      <c r="S242" s="106"/>
      <c r="T242" s="106"/>
      <c r="U242" s="106"/>
      <c r="V242" s="106"/>
      <c r="W242" s="106"/>
      <c r="X242" s="106"/>
      <c r="Y242" s="106"/>
      <c r="Z242" s="106"/>
      <c r="AA242" s="106"/>
      <c r="AB242" s="106"/>
      <c r="AC242" s="106"/>
      <c r="AD242" s="106"/>
      <c r="AE242" s="106"/>
      <c r="AF242" s="106"/>
      <c r="AG242" s="106"/>
      <c r="AH242" s="106"/>
    </row>
    <row r="243" spans="1:8" s="83" customFormat="1" ht="25.5" customHeight="1">
      <c r="A243" s="74" t="s">
        <v>167</v>
      </c>
      <c r="B243" s="104" t="s">
        <v>0</v>
      </c>
      <c r="C243" s="57" t="s">
        <v>180</v>
      </c>
      <c r="D243" s="65" t="s">
        <v>156</v>
      </c>
      <c r="E243" s="82" t="s">
        <v>518</v>
      </c>
      <c r="F243" s="81" t="s">
        <v>179</v>
      </c>
      <c r="G243" s="64" t="s">
        <v>153</v>
      </c>
      <c r="H243" s="556">
        <v>100</v>
      </c>
    </row>
    <row r="244" spans="1:8" s="83" customFormat="1" ht="3.75" customHeight="1">
      <c r="A244" s="89"/>
      <c r="B244" s="104"/>
      <c r="C244" s="57"/>
      <c r="D244" s="65"/>
      <c r="E244" s="82"/>
      <c r="F244" s="81"/>
      <c r="G244" s="64"/>
      <c r="H244" s="556"/>
    </row>
    <row r="245" spans="1:8" s="83" customFormat="1" ht="3.75" customHeight="1">
      <c r="A245" s="74"/>
      <c r="B245" s="104"/>
      <c r="C245" s="57"/>
      <c r="D245" s="65"/>
      <c r="E245" s="82"/>
      <c r="F245" s="81"/>
      <c r="G245" s="64"/>
      <c r="H245" s="556"/>
    </row>
    <row r="246" spans="1:8" s="83" customFormat="1" ht="18.75" customHeight="1" hidden="1">
      <c r="A246" s="66" t="s">
        <v>162</v>
      </c>
      <c r="B246" s="73" t="s">
        <v>0</v>
      </c>
      <c r="C246" s="103">
        <v>10</v>
      </c>
      <c r="D246" s="102" t="s">
        <v>156</v>
      </c>
      <c r="E246" s="76"/>
      <c r="F246" s="75"/>
      <c r="G246" s="102"/>
      <c r="H246" s="102"/>
    </row>
    <row r="247" spans="1:8" s="83" customFormat="1" ht="54" customHeight="1" hidden="1">
      <c r="A247" s="62" t="s">
        <v>160</v>
      </c>
      <c r="B247" s="100" t="s">
        <v>0</v>
      </c>
      <c r="C247" s="99">
        <v>10</v>
      </c>
      <c r="D247" s="98" t="s">
        <v>156</v>
      </c>
      <c r="E247" s="72" t="s">
        <v>178</v>
      </c>
      <c r="F247" s="71" t="s">
        <v>177</v>
      </c>
      <c r="G247" s="97"/>
      <c r="H247" s="96"/>
    </row>
    <row r="248" spans="1:8" s="83" customFormat="1" ht="68.25" customHeight="1" hidden="1">
      <c r="A248" s="61" t="s">
        <v>158</v>
      </c>
      <c r="B248" s="88" t="s">
        <v>0</v>
      </c>
      <c r="C248" s="87">
        <v>10</v>
      </c>
      <c r="D248" s="86" t="s">
        <v>156</v>
      </c>
      <c r="E248" s="68" t="s">
        <v>174</v>
      </c>
      <c r="F248" s="67" t="s">
        <v>177</v>
      </c>
      <c r="G248" s="94"/>
      <c r="H248" s="93"/>
    </row>
    <row r="249" spans="1:8" s="83" customFormat="1" ht="20.25" customHeight="1" hidden="1">
      <c r="A249" s="91" t="s">
        <v>176</v>
      </c>
      <c r="B249" s="88" t="s">
        <v>0</v>
      </c>
      <c r="C249" s="90">
        <v>10</v>
      </c>
      <c r="D249" s="86" t="s">
        <v>156</v>
      </c>
      <c r="E249" s="68" t="s">
        <v>174</v>
      </c>
      <c r="F249" s="67" t="s">
        <v>173</v>
      </c>
      <c r="G249" s="85"/>
      <c r="H249" s="84"/>
    </row>
    <row r="250" spans="1:8" s="83" customFormat="1" ht="20.25" customHeight="1" hidden="1">
      <c r="A250" s="89" t="s">
        <v>175</v>
      </c>
      <c r="B250" s="88" t="s">
        <v>0</v>
      </c>
      <c r="C250" s="87">
        <v>10</v>
      </c>
      <c r="D250" s="86" t="s">
        <v>156</v>
      </c>
      <c r="E250" s="68" t="s">
        <v>174</v>
      </c>
      <c r="F250" s="67" t="s">
        <v>173</v>
      </c>
      <c r="G250" s="85" t="s">
        <v>172</v>
      </c>
      <c r="H250" s="84"/>
    </row>
    <row r="251" spans="1:34" s="51" customFormat="1" ht="18.75" customHeight="1" hidden="1">
      <c r="A251" s="74" t="s">
        <v>167</v>
      </c>
      <c r="B251" s="57" t="s">
        <v>0</v>
      </c>
      <c r="C251" s="57" t="s">
        <v>171</v>
      </c>
      <c r="D251" s="65" t="s">
        <v>171</v>
      </c>
      <c r="E251" s="82" t="s">
        <v>170</v>
      </c>
      <c r="F251" s="81" t="s">
        <v>169</v>
      </c>
      <c r="G251" s="64" t="s">
        <v>153</v>
      </c>
      <c r="H251" s="64"/>
      <c r="I251" s="52"/>
      <c r="J251" s="52"/>
      <c r="K251" s="52"/>
      <c r="L251" s="52"/>
      <c r="M251" s="52"/>
      <c r="N251" s="52"/>
      <c r="O251" s="52"/>
      <c r="P251" s="52"/>
      <c r="Q251" s="52"/>
      <c r="R251" s="52"/>
      <c r="S251" s="52"/>
      <c r="T251" s="52"/>
      <c r="U251" s="52"/>
      <c r="V251" s="52"/>
      <c r="W251" s="52"/>
      <c r="X251" s="52"/>
      <c r="Y251" s="52"/>
      <c r="Z251" s="52"/>
      <c r="AA251" s="52"/>
      <c r="AB251" s="52"/>
      <c r="AC251" s="52"/>
      <c r="AD251" s="52"/>
      <c r="AE251" s="52"/>
      <c r="AF251" s="52"/>
      <c r="AG251" s="52"/>
      <c r="AH251" s="52"/>
    </row>
    <row r="252" spans="1:34" s="51" customFormat="1" ht="37.5" customHeight="1" hidden="1">
      <c r="A252" s="74" t="s">
        <v>167</v>
      </c>
      <c r="B252" s="60" t="s">
        <v>0</v>
      </c>
      <c r="C252" s="70" t="s">
        <v>157</v>
      </c>
      <c r="D252" s="70"/>
      <c r="E252" s="79"/>
      <c r="F252" s="78"/>
      <c r="G252" s="70"/>
      <c r="H252" s="70"/>
      <c r="I252" s="52"/>
      <c r="J252" s="52"/>
      <c r="K252" s="52"/>
      <c r="L252" s="52"/>
      <c r="M252" s="52"/>
      <c r="N252" s="52"/>
      <c r="O252" s="52"/>
      <c r="P252" s="52"/>
      <c r="Q252" s="52"/>
      <c r="R252" s="52"/>
      <c r="S252" s="52"/>
      <c r="T252" s="52"/>
      <c r="U252" s="52"/>
      <c r="V252" s="52"/>
      <c r="W252" s="52"/>
      <c r="X252" s="52"/>
      <c r="Y252" s="52"/>
      <c r="Z252" s="52"/>
      <c r="AA252" s="52"/>
      <c r="AB252" s="52"/>
      <c r="AC252" s="52"/>
      <c r="AD252" s="52"/>
      <c r="AE252" s="52"/>
      <c r="AF252" s="52"/>
      <c r="AG252" s="52"/>
      <c r="AH252" s="52"/>
    </row>
    <row r="253" spans="1:34" s="51" customFormat="1" ht="18.75" customHeight="1" hidden="1">
      <c r="A253" s="77" t="s">
        <v>168</v>
      </c>
      <c r="B253" s="60" t="s">
        <v>0</v>
      </c>
      <c r="C253" s="70" t="s">
        <v>157</v>
      </c>
      <c r="D253" s="70" t="s">
        <v>156</v>
      </c>
      <c r="E253" s="76"/>
      <c r="F253" s="75"/>
      <c r="G253" s="70"/>
      <c r="H253" s="70"/>
      <c r="I253" s="52"/>
      <c r="J253" s="52"/>
      <c r="K253" s="52"/>
      <c r="L253" s="52"/>
      <c r="M253" s="52"/>
      <c r="N253" s="52"/>
      <c r="O253" s="52"/>
      <c r="P253" s="52"/>
      <c r="Q253" s="52"/>
      <c r="R253" s="52"/>
      <c r="S253" s="52"/>
      <c r="T253" s="52"/>
      <c r="U253" s="52"/>
      <c r="V253" s="52"/>
      <c r="W253" s="52"/>
      <c r="X253" s="52"/>
      <c r="Y253" s="52"/>
      <c r="Z253" s="52"/>
      <c r="AA253" s="52"/>
      <c r="AB253" s="52"/>
      <c r="AC253" s="52"/>
      <c r="AD253" s="52"/>
      <c r="AE253" s="52"/>
      <c r="AF253" s="52"/>
      <c r="AG253" s="52"/>
      <c r="AH253" s="52"/>
    </row>
    <row r="254" spans="1:34" s="51" customFormat="1" ht="18.75" customHeight="1" hidden="1">
      <c r="A254" s="74" t="s">
        <v>167</v>
      </c>
      <c r="B254" s="60" t="s">
        <v>0</v>
      </c>
      <c r="C254" s="73" t="s">
        <v>157</v>
      </c>
      <c r="D254" s="73" t="s">
        <v>156</v>
      </c>
      <c r="E254" s="72" t="s">
        <v>166</v>
      </c>
      <c r="F254" s="71" t="s">
        <v>163</v>
      </c>
      <c r="G254" s="70"/>
      <c r="H254" s="70"/>
      <c r="I254" s="52"/>
      <c r="J254" s="52"/>
      <c r="K254" s="52"/>
      <c r="L254" s="52"/>
      <c r="M254" s="52"/>
      <c r="N254" s="52"/>
      <c r="O254" s="52"/>
      <c r="P254" s="52"/>
      <c r="Q254" s="52"/>
      <c r="R254" s="52"/>
      <c r="S254" s="52"/>
      <c r="T254" s="52"/>
      <c r="U254" s="52"/>
      <c r="V254" s="52"/>
      <c r="W254" s="52"/>
      <c r="X254" s="52"/>
      <c r="Y254" s="52"/>
      <c r="Z254" s="52"/>
      <c r="AA254" s="52"/>
      <c r="AB254" s="52"/>
      <c r="AC254" s="52"/>
      <c r="AD254" s="52"/>
      <c r="AE254" s="52"/>
      <c r="AF254" s="52"/>
      <c r="AG254" s="52"/>
      <c r="AH254" s="52"/>
    </row>
    <row r="255" spans="1:34" s="51" customFormat="1" ht="18.75" customHeight="1" hidden="1">
      <c r="A255" s="66" t="s">
        <v>165</v>
      </c>
      <c r="B255" s="60" t="s">
        <v>0</v>
      </c>
      <c r="C255" s="57" t="s">
        <v>157</v>
      </c>
      <c r="D255" s="57" t="s">
        <v>156</v>
      </c>
      <c r="E255" s="68" t="s">
        <v>164</v>
      </c>
      <c r="F255" s="67" t="s">
        <v>163</v>
      </c>
      <c r="G255" s="57"/>
      <c r="H255" s="57"/>
      <c r="I255" s="52"/>
      <c r="J255" s="52"/>
      <c r="K255" s="52"/>
      <c r="L255" s="52"/>
      <c r="M255" s="52"/>
      <c r="N255" s="52"/>
      <c r="O255" s="52"/>
      <c r="P255" s="52"/>
      <c r="Q255" s="52"/>
      <c r="R255" s="52"/>
      <c r="S255" s="52"/>
      <c r="T255" s="52"/>
      <c r="U255" s="52"/>
      <c r="V255" s="52"/>
      <c r="W255" s="52"/>
      <c r="X255" s="52"/>
      <c r="Y255" s="52"/>
      <c r="Z255" s="52"/>
      <c r="AA255" s="52"/>
      <c r="AB255" s="52"/>
      <c r="AC255" s="52"/>
      <c r="AD255" s="52"/>
      <c r="AE255" s="52"/>
      <c r="AF255" s="52"/>
      <c r="AG255" s="52"/>
      <c r="AH255" s="52"/>
    </row>
    <row r="256" spans="1:34" s="51" customFormat="1" ht="56.25" customHeight="1" hidden="1">
      <c r="A256" s="66" t="s">
        <v>162</v>
      </c>
      <c r="B256" s="60" t="s">
        <v>0</v>
      </c>
      <c r="C256" s="57" t="s">
        <v>157</v>
      </c>
      <c r="D256" s="65" t="s">
        <v>156</v>
      </c>
      <c r="E256" s="59" t="s">
        <v>155</v>
      </c>
      <c r="F256" s="58" t="s">
        <v>161</v>
      </c>
      <c r="G256" s="64"/>
      <c r="H256" s="64"/>
      <c r="I256" s="52"/>
      <c r="J256" s="52"/>
      <c r="K256" s="52"/>
      <c r="L256" s="52"/>
      <c r="M256" s="52"/>
      <c r="N256" s="52"/>
      <c r="O256" s="52"/>
      <c r="P256" s="52"/>
      <c r="Q256" s="52"/>
      <c r="R256" s="52"/>
      <c r="S256" s="52"/>
      <c r="T256" s="52"/>
      <c r="U256" s="52"/>
      <c r="V256" s="52"/>
      <c r="W256" s="52"/>
      <c r="X256" s="52"/>
      <c r="Y256" s="52"/>
      <c r="Z256" s="52"/>
      <c r="AA256" s="52"/>
      <c r="AB256" s="52"/>
      <c r="AC256" s="52"/>
      <c r="AD256" s="52"/>
      <c r="AE256" s="52"/>
      <c r="AF256" s="52"/>
      <c r="AG256" s="52"/>
      <c r="AH256" s="52"/>
    </row>
    <row r="257" spans="1:34" s="51" customFormat="1" ht="56.25" customHeight="1" hidden="1">
      <c r="A257" s="62" t="s">
        <v>160</v>
      </c>
      <c r="B257" s="60" t="s">
        <v>0</v>
      </c>
      <c r="C257" s="57" t="s">
        <v>157</v>
      </c>
      <c r="D257" s="57" t="s">
        <v>156</v>
      </c>
      <c r="E257" s="59" t="s">
        <v>155</v>
      </c>
      <c r="F257" s="58" t="s">
        <v>154</v>
      </c>
      <c r="G257" s="57" t="s">
        <v>159</v>
      </c>
      <c r="H257" s="57"/>
      <c r="I257" s="52"/>
      <c r="J257" s="52"/>
      <c r="K257" s="52"/>
      <c r="L257" s="52"/>
      <c r="M257" s="52"/>
      <c r="N257" s="52"/>
      <c r="O257" s="52"/>
      <c r="P257" s="52"/>
      <c r="Q257" s="52"/>
      <c r="R257" s="52"/>
      <c r="S257" s="52"/>
      <c r="T257" s="52"/>
      <c r="U257" s="52"/>
      <c r="V257" s="52"/>
      <c r="W257" s="52"/>
      <c r="X257" s="52"/>
      <c r="Y257" s="52"/>
      <c r="Z257" s="52"/>
      <c r="AA257" s="52"/>
      <c r="AB257" s="52"/>
      <c r="AC257" s="52"/>
      <c r="AD257" s="52"/>
      <c r="AE257" s="52"/>
      <c r="AF257" s="52"/>
      <c r="AG257" s="52"/>
      <c r="AH257" s="52"/>
    </row>
    <row r="258" spans="1:34" s="51" customFormat="1" ht="18.75" customHeight="1" hidden="1">
      <c r="A258" s="61" t="s">
        <v>158</v>
      </c>
      <c r="B258" s="60" t="s">
        <v>0</v>
      </c>
      <c r="C258" s="57" t="s">
        <v>157</v>
      </c>
      <c r="D258" s="57" t="s">
        <v>156</v>
      </c>
      <c r="E258" s="59" t="s">
        <v>155</v>
      </c>
      <c r="F258" s="58" t="s">
        <v>154</v>
      </c>
      <c r="G258" s="57" t="s">
        <v>153</v>
      </c>
      <c r="H258" s="57"/>
      <c r="I258" s="52"/>
      <c r="J258" s="52"/>
      <c r="K258" s="52"/>
      <c r="L258" s="52"/>
      <c r="M258" s="52"/>
      <c r="N258" s="52"/>
      <c r="O258" s="52"/>
      <c r="P258" s="52"/>
      <c r="Q258" s="52"/>
      <c r="R258" s="52"/>
      <c r="S258" s="52"/>
      <c r="T258" s="52"/>
      <c r="U258" s="52"/>
      <c r="V258" s="52"/>
      <c r="W258" s="52"/>
      <c r="X258" s="52"/>
      <c r="Y258" s="52"/>
      <c r="Z258" s="52"/>
      <c r="AA258" s="52"/>
      <c r="AB258" s="52"/>
      <c r="AC258" s="52"/>
      <c r="AD258" s="52"/>
      <c r="AE258" s="52"/>
      <c r="AF258" s="52"/>
      <c r="AG258" s="52"/>
      <c r="AH258" s="52"/>
    </row>
    <row r="259" spans="1:34" s="51" customFormat="1" ht="18.75">
      <c r="A259" s="50"/>
      <c r="B259" s="49"/>
      <c r="C259" s="49"/>
      <c r="D259" s="55"/>
      <c r="E259" s="54"/>
      <c r="F259" s="53"/>
      <c r="G259" s="49"/>
      <c r="H259" s="49"/>
      <c r="I259" s="52"/>
      <c r="J259" s="52"/>
      <c r="K259" s="52"/>
      <c r="L259" s="52"/>
      <c r="M259" s="52"/>
      <c r="N259" s="52"/>
      <c r="O259" s="52"/>
      <c r="P259" s="52"/>
      <c r="Q259" s="52"/>
      <c r="R259" s="52"/>
      <c r="S259" s="52"/>
      <c r="T259" s="52"/>
      <c r="U259" s="52"/>
      <c r="V259" s="52"/>
      <c r="W259" s="52"/>
      <c r="X259" s="52"/>
      <c r="Y259" s="52"/>
      <c r="Z259" s="52"/>
      <c r="AA259" s="52"/>
      <c r="AB259" s="52"/>
      <c r="AC259" s="52"/>
      <c r="AD259" s="52"/>
      <c r="AE259" s="52"/>
      <c r="AF259" s="52"/>
      <c r="AG259" s="52"/>
      <c r="AH259" s="52"/>
    </row>
    <row r="260" spans="1:34" s="51" customFormat="1" ht="18.75">
      <c r="A260" s="50"/>
      <c r="B260" s="49"/>
      <c r="C260" s="49"/>
      <c r="D260" s="55"/>
      <c r="E260" s="54"/>
      <c r="F260" s="53"/>
      <c r="G260" s="49"/>
      <c r="H260" s="49"/>
      <c r="I260" s="52"/>
      <c r="J260" s="52"/>
      <c r="K260" s="52"/>
      <c r="L260" s="52"/>
      <c r="M260" s="52"/>
      <c r="N260" s="52"/>
      <c r="O260" s="52"/>
      <c r="P260" s="52"/>
      <c r="Q260" s="52"/>
      <c r="R260" s="52"/>
      <c r="S260" s="52"/>
      <c r="T260" s="52"/>
      <c r="U260" s="52"/>
      <c r="V260" s="52"/>
      <c r="W260" s="52"/>
      <c r="X260" s="52"/>
      <c r="Y260" s="52"/>
      <c r="Z260" s="52"/>
      <c r="AA260" s="52"/>
      <c r="AB260" s="52"/>
      <c r="AC260" s="52"/>
      <c r="AD260" s="52"/>
      <c r="AE260" s="52"/>
      <c r="AF260" s="52"/>
      <c r="AG260" s="52"/>
      <c r="AH260" s="52"/>
    </row>
    <row r="261" spans="1:34" s="51" customFormat="1" ht="18.75">
      <c r="A261" s="50"/>
      <c r="B261" s="49"/>
      <c r="C261" s="49"/>
      <c r="D261" s="55"/>
      <c r="E261" s="54"/>
      <c r="F261" s="53"/>
      <c r="G261" s="49"/>
      <c r="H261" s="49"/>
      <c r="I261" s="52"/>
      <c r="J261" s="52"/>
      <c r="K261" s="52"/>
      <c r="L261" s="52"/>
      <c r="M261" s="52"/>
      <c r="N261" s="52"/>
      <c r="O261" s="52"/>
      <c r="P261" s="52"/>
      <c r="Q261" s="52"/>
      <c r="R261" s="52"/>
      <c r="S261" s="52"/>
      <c r="T261" s="52"/>
      <c r="U261" s="52"/>
      <c r="V261" s="52"/>
      <c r="W261" s="52"/>
      <c r="X261" s="52"/>
      <c r="Y261" s="52"/>
      <c r="Z261" s="52"/>
      <c r="AA261" s="52"/>
      <c r="AB261" s="52"/>
      <c r="AC261" s="52"/>
      <c r="AD261" s="52"/>
      <c r="AE261" s="52"/>
      <c r="AF261" s="52"/>
      <c r="AG261" s="52"/>
      <c r="AH261" s="52"/>
    </row>
    <row r="262" spans="1:34" s="51" customFormat="1" ht="18.75">
      <c r="A262" s="50"/>
      <c r="B262" s="49"/>
      <c r="C262" s="49"/>
      <c r="D262" s="55"/>
      <c r="E262" s="54"/>
      <c r="F262" s="53"/>
      <c r="G262" s="49"/>
      <c r="H262" s="49"/>
      <c r="I262" s="52"/>
      <c r="J262" s="52"/>
      <c r="K262" s="52"/>
      <c r="L262" s="52"/>
      <c r="M262" s="52"/>
      <c r="N262" s="52"/>
      <c r="O262" s="52"/>
      <c r="P262" s="52"/>
      <c r="Q262" s="52"/>
      <c r="R262" s="52"/>
      <c r="S262" s="52"/>
      <c r="T262" s="52"/>
      <c r="U262" s="52"/>
      <c r="V262" s="52"/>
      <c r="W262" s="52"/>
      <c r="X262" s="52"/>
      <c r="Y262" s="52"/>
      <c r="Z262" s="52"/>
      <c r="AA262" s="52"/>
      <c r="AB262" s="52"/>
      <c r="AC262" s="52"/>
      <c r="AD262" s="52"/>
      <c r="AE262" s="52"/>
      <c r="AF262" s="52"/>
      <c r="AG262" s="52"/>
      <c r="AH262" s="52"/>
    </row>
    <row r="263" spans="1:34" s="51" customFormat="1" ht="18.75">
      <c r="A263" s="50"/>
      <c r="B263" s="49"/>
      <c r="C263" s="49"/>
      <c r="D263" s="55"/>
      <c r="E263" s="54"/>
      <c r="F263" s="53"/>
      <c r="G263" s="49"/>
      <c r="H263" s="49"/>
      <c r="I263" s="52"/>
      <c r="J263" s="52"/>
      <c r="K263" s="52"/>
      <c r="L263" s="52"/>
      <c r="M263" s="52"/>
      <c r="N263" s="52"/>
      <c r="O263" s="52"/>
      <c r="P263" s="52"/>
      <c r="Q263" s="52"/>
      <c r="R263" s="52"/>
      <c r="S263" s="52"/>
      <c r="T263" s="52"/>
      <c r="U263" s="52"/>
      <c r="V263" s="52"/>
      <c r="W263" s="52"/>
      <c r="X263" s="52"/>
      <c r="Y263" s="52"/>
      <c r="Z263" s="52"/>
      <c r="AA263" s="52"/>
      <c r="AB263" s="52"/>
      <c r="AC263" s="52"/>
      <c r="AD263" s="52"/>
      <c r="AE263" s="52"/>
      <c r="AF263" s="52"/>
      <c r="AG263" s="52"/>
      <c r="AH263" s="52"/>
    </row>
    <row r="264" spans="1:34" s="51" customFormat="1" ht="18.75">
      <c r="A264" s="50"/>
      <c r="B264" s="49"/>
      <c r="C264" s="49"/>
      <c r="D264" s="55"/>
      <c r="E264" s="54"/>
      <c r="F264" s="53"/>
      <c r="G264" s="49"/>
      <c r="H264" s="49"/>
      <c r="I264" s="52"/>
      <c r="J264" s="52"/>
      <c r="K264" s="52"/>
      <c r="L264" s="52"/>
      <c r="M264" s="52"/>
      <c r="N264" s="52"/>
      <c r="O264" s="52"/>
      <c r="P264" s="52"/>
      <c r="Q264" s="52"/>
      <c r="R264" s="52"/>
      <c r="S264" s="52"/>
      <c r="T264" s="52"/>
      <c r="U264" s="52"/>
      <c r="V264" s="52"/>
      <c r="W264" s="52"/>
      <c r="X264" s="52"/>
      <c r="Y264" s="52"/>
      <c r="Z264" s="52"/>
      <c r="AA264" s="52"/>
      <c r="AB264" s="52"/>
      <c r="AC264" s="52"/>
      <c r="AD264" s="52"/>
      <c r="AE264" s="52"/>
      <c r="AF264" s="52"/>
      <c r="AG264" s="52"/>
      <c r="AH264" s="52"/>
    </row>
    <row r="265" spans="1:34" s="51" customFormat="1" ht="18.75">
      <c r="A265" s="50"/>
      <c r="B265" s="49"/>
      <c r="C265" s="49"/>
      <c r="D265" s="55"/>
      <c r="E265" s="54"/>
      <c r="F265" s="53"/>
      <c r="G265" s="49"/>
      <c r="H265" s="49"/>
      <c r="I265" s="52"/>
      <c r="J265" s="52"/>
      <c r="K265" s="52"/>
      <c r="L265" s="52"/>
      <c r="M265" s="52"/>
      <c r="N265" s="52"/>
      <c r="O265" s="52"/>
      <c r="P265" s="52"/>
      <c r="Q265" s="52"/>
      <c r="R265" s="52"/>
      <c r="S265" s="52"/>
      <c r="T265" s="52"/>
      <c r="U265" s="52"/>
      <c r="V265" s="52"/>
      <c r="W265" s="52"/>
      <c r="X265" s="52"/>
      <c r="Y265" s="52"/>
      <c r="Z265" s="52"/>
      <c r="AA265" s="52"/>
      <c r="AB265" s="52"/>
      <c r="AC265" s="52"/>
      <c r="AD265" s="52"/>
      <c r="AE265" s="52"/>
      <c r="AF265" s="52"/>
      <c r="AG265" s="52"/>
      <c r="AH265" s="52"/>
    </row>
    <row r="266" spans="1:34" s="51" customFormat="1" ht="18.75">
      <c r="A266" s="50"/>
      <c r="B266" s="49"/>
      <c r="C266" s="49"/>
      <c r="D266" s="55"/>
      <c r="E266" s="54"/>
      <c r="F266" s="53"/>
      <c r="G266" s="49"/>
      <c r="H266" s="49"/>
      <c r="I266" s="52"/>
      <c r="J266" s="52"/>
      <c r="K266" s="52"/>
      <c r="L266" s="52"/>
      <c r="M266" s="52"/>
      <c r="N266" s="52"/>
      <c r="O266" s="52"/>
      <c r="P266" s="52"/>
      <c r="Q266" s="52"/>
      <c r="R266" s="52"/>
      <c r="S266" s="52"/>
      <c r="T266" s="52"/>
      <c r="U266" s="52"/>
      <c r="V266" s="52"/>
      <c r="W266" s="52"/>
      <c r="X266" s="52"/>
      <c r="Y266" s="52"/>
      <c r="Z266" s="52"/>
      <c r="AA266" s="52"/>
      <c r="AB266" s="52"/>
      <c r="AC266" s="52"/>
      <c r="AD266" s="52"/>
      <c r="AE266" s="52"/>
      <c r="AF266" s="52"/>
      <c r="AG266" s="52"/>
      <c r="AH266" s="52"/>
    </row>
    <row r="267" spans="1:34" s="51" customFormat="1" ht="18.75">
      <c r="A267" s="50"/>
      <c r="B267" s="49"/>
      <c r="C267" s="49"/>
      <c r="D267" s="55"/>
      <c r="E267" s="54"/>
      <c r="F267" s="53"/>
      <c r="G267" s="49"/>
      <c r="H267" s="49"/>
      <c r="I267" s="52"/>
      <c r="J267" s="52"/>
      <c r="K267" s="52"/>
      <c r="L267" s="52"/>
      <c r="M267" s="52"/>
      <c r="N267" s="52"/>
      <c r="O267" s="52"/>
      <c r="P267" s="52"/>
      <c r="Q267" s="52"/>
      <c r="R267" s="52"/>
      <c r="S267" s="52"/>
      <c r="T267" s="52"/>
      <c r="U267" s="52"/>
      <c r="V267" s="52"/>
      <c r="W267" s="52"/>
      <c r="X267" s="52"/>
      <c r="Y267" s="52"/>
      <c r="Z267" s="52"/>
      <c r="AA267" s="52"/>
      <c r="AB267" s="52"/>
      <c r="AC267" s="52"/>
      <c r="AD267" s="52"/>
      <c r="AE267" s="52"/>
      <c r="AF267" s="52"/>
      <c r="AG267" s="52"/>
      <c r="AH267" s="52"/>
    </row>
    <row r="268" spans="1:34" s="51" customFormat="1" ht="18.75">
      <c r="A268" s="50"/>
      <c r="B268" s="49"/>
      <c r="C268" s="49"/>
      <c r="D268" s="55"/>
      <c r="E268" s="54"/>
      <c r="F268" s="53"/>
      <c r="G268" s="49"/>
      <c r="H268" s="49"/>
      <c r="I268" s="52"/>
      <c r="J268" s="52"/>
      <c r="K268" s="52"/>
      <c r="L268" s="52"/>
      <c r="M268" s="52"/>
      <c r="N268" s="52"/>
      <c r="O268" s="52"/>
      <c r="P268" s="52"/>
      <c r="Q268" s="52"/>
      <c r="R268" s="52"/>
      <c r="S268" s="52"/>
      <c r="T268" s="52"/>
      <c r="U268" s="52"/>
      <c r="V268" s="52"/>
      <c r="W268" s="52"/>
      <c r="X268" s="52"/>
      <c r="Y268" s="52"/>
      <c r="Z268" s="52"/>
      <c r="AA268" s="52"/>
      <c r="AB268" s="52"/>
      <c r="AC268" s="52"/>
      <c r="AD268" s="52"/>
      <c r="AE268" s="52"/>
      <c r="AF268" s="52"/>
      <c r="AG268" s="52"/>
      <c r="AH268" s="52"/>
    </row>
    <row r="269" spans="1:34" s="51" customFormat="1" ht="18.75">
      <c r="A269" s="50"/>
      <c r="B269" s="49"/>
      <c r="C269" s="49"/>
      <c r="D269" s="55"/>
      <c r="E269" s="54"/>
      <c r="F269" s="53"/>
      <c r="G269" s="49"/>
      <c r="H269" s="49"/>
      <c r="I269" s="52"/>
      <c r="J269" s="52"/>
      <c r="K269" s="52"/>
      <c r="L269" s="52"/>
      <c r="M269" s="52"/>
      <c r="N269" s="52"/>
      <c r="O269" s="52"/>
      <c r="P269" s="52"/>
      <c r="Q269" s="52"/>
      <c r="R269" s="52"/>
      <c r="S269" s="52"/>
      <c r="T269" s="52"/>
      <c r="U269" s="52"/>
      <c r="V269" s="52"/>
      <c r="W269" s="52"/>
      <c r="X269" s="52"/>
      <c r="Y269" s="52"/>
      <c r="Z269" s="52"/>
      <c r="AA269" s="52"/>
      <c r="AB269" s="52"/>
      <c r="AC269" s="52"/>
      <c r="AD269" s="52"/>
      <c r="AE269" s="52"/>
      <c r="AF269" s="52"/>
      <c r="AG269" s="52"/>
      <c r="AH269" s="52"/>
    </row>
    <row r="270" spans="1:34" s="51" customFormat="1" ht="18.75">
      <c r="A270" s="50"/>
      <c r="B270" s="49"/>
      <c r="C270" s="49"/>
      <c r="D270" s="55"/>
      <c r="E270" s="54"/>
      <c r="F270" s="53"/>
      <c r="G270" s="49"/>
      <c r="H270" s="49"/>
      <c r="I270" s="52"/>
      <c r="J270" s="52"/>
      <c r="K270" s="52"/>
      <c r="L270" s="52"/>
      <c r="M270" s="52"/>
      <c r="N270" s="52"/>
      <c r="O270" s="52"/>
      <c r="P270" s="52"/>
      <c r="Q270" s="52"/>
      <c r="R270" s="52"/>
      <c r="S270" s="52"/>
      <c r="T270" s="52"/>
      <c r="U270" s="52"/>
      <c r="V270" s="52"/>
      <c r="W270" s="52"/>
      <c r="X270" s="52"/>
      <c r="Y270" s="52"/>
      <c r="Z270" s="52"/>
      <c r="AA270" s="52"/>
      <c r="AB270" s="52"/>
      <c r="AC270" s="52"/>
      <c r="AD270" s="52"/>
      <c r="AE270" s="52"/>
      <c r="AF270" s="52"/>
      <c r="AG270" s="52"/>
      <c r="AH270" s="52"/>
    </row>
    <row r="271" spans="1:34" s="51" customFormat="1" ht="18.75">
      <c r="A271" s="50"/>
      <c r="B271" s="49"/>
      <c r="C271" s="49"/>
      <c r="D271" s="55"/>
      <c r="E271" s="54"/>
      <c r="F271" s="53"/>
      <c r="G271" s="49"/>
      <c r="H271" s="49"/>
      <c r="I271" s="52"/>
      <c r="J271" s="52"/>
      <c r="K271" s="52"/>
      <c r="L271" s="52"/>
      <c r="M271" s="52"/>
      <c r="N271" s="52"/>
      <c r="O271" s="52"/>
      <c r="P271" s="52"/>
      <c r="Q271" s="52"/>
      <c r="R271" s="52"/>
      <c r="S271" s="52"/>
      <c r="T271" s="52"/>
      <c r="U271" s="52"/>
      <c r="V271" s="52"/>
      <c r="W271" s="52"/>
      <c r="X271" s="52"/>
      <c r="Y271" s="52"/>
      <c r="Z271" s="52"/>
      <c r="AA271" s="52"/>
      <c r="AB271" s="52"/>
      <c r="AC271" s="52"/>
      <c r="AD271" s="52"/>
      <c r="AE271" s="52"/>
      <c r="AF271" s="52"/>
      <c r="AG271" s="52"/>
      <c r="AH271" s="52"/>
    </row>
    <row r="272" spans="1:34" s="51" customFormat="1" ht="18.75">
      <c r="A272" s="50"/>
      <c r="B272" s="49"/>
      <c r="C272" s="49"/>
      <c r="D272" s="55"/>
      <c r="E272" s="54"/>
      <c r="F272" s="53"/>
      <c r="G272" s="49"/>
      <c r="H272" s="49"/>
      <c r="I272" s="52"/>
      <c r="J272" s="52"/>
      <c r="K272" s="52"/>
      <c r="L272" s="52"/>
      <c r="M272" s="52"/>
      <c r="N272" s="52"/>
      <c r="O272" s="52"/>
      <c r="P272" s="52"/>
      <c r="Q272" s="52"/>
      <c r="R272" s="52"/>
      <c r="S272" s="52"/>
      <c r="T272" s="52"/>
      <c r="U272" s="52"/>
      <c r="V272" s="52"/>
      <c r="W272" s="52"/>
      <c r="X272" s="52"/>
      <c r="Y272" s="52"/>
      <c r="Z272" s="52"/>
      <c r="AA272" s="52"/>
      <c r="AB272" s="52"/>
      <c r="AC272" s="52"/>
      <c r="AD272" s="52"/>
      <c r="AE272" s="52"/>
      <c r="AF272" s="52"/>
      <c r="AG272" s="52"/>
      <c r="AH272" s="52"/>
    </row>
    <row r="273" spans="1:34" s="51" customFormat="1" ht="18.75">
      <c r="A273" s="50"/>
      <c r="B273" s="49"/>
      <c r="C273" s="49"/>
      <c r="D273" s="55"/>
      <c r="E273" s="54"/>
      <c r="F273" s="53"/>
      <c r="G273" s="49"/>
      <c r="H273" s="49"/>
      <c r="I273" s="52"/>
      <c r="J273" s="52"/>
      <c r="K273" s="52"/>
      <c r="L273" s="52"/>
      <c r="M273" s="52"/>
      <c r="N273" s="52"/>
      <c r="O273" s="52"/>
      <c r="P273" s="52"/>
      <c r="Q273" s="52"/>
      <c r="R273" s="52"/>
      <c r="S273" s="52"/>
      <c r="T273" s="52"/>
      <c r="U273" s="52"/>
      <c r="V273" s="52"/>
      <c r="W273" s="52"/>
      <c r="X273" s="52"/>
      <c r="Y273" s="52"/>
      <c r="Z273" s="52"/>
      <c r="AA273" s="52"/>
      <c r="AB273" s="52"/>
      <c r="AC273" s="52"/>
      <c r="AD273" s="52"/>
      <c r="AE273" s="52"/>
      <c r="AF273" s="52"/>
      <c r="AG273" s="52"/>
      <c r="AH273" s="52"/>
    </row>
    <row r="274" spans="1:34" s="51" customFormat="1" ht="18.75">
      <c r="A274" s="50"/>
      <c r="B274" s="49"/>
      <c r="C274" s="49"/>
      <c r="D274" s="55"/>
      <c r="E274" s="54"/>
      <c r="F274" s="53"/>
      <c r="G274" s="49"/>
      <c r="H274" s="49"/>
      <c r="I274" s="52"/>
      <c r="J274" s="52"/>
      <c r="K274" s="52"/>
      <c r="L274" s="52"/>
      <c r="M274" s="52"/>
      <c r="N274" s="52"/>
      <c r="O274" s="52"/>
      <c r="P274" s="52"/>
      <c r="Q274" s="52"/>
      <c r="R274" s="52"/>
      <c r="S274" s="52"/>
      <c r="T274" s="52"/>
      <c r="U274" s="52"/>
      <c r="V274" s="52"/>
      <c r="W274" s="52"/>
      <c r="X274" s="52"/>
      <c r="Y274" s="52"/>
      <c r="Z274" s="52"/>
      <c r="AA274" s="52"/>
      <c r="AB274" s="52"/>
      <c r="AC274" s="52"/>
      <c r="AD274" s="52"/>
      <c r="AE274" s="52"/>
      <c r="AF274" s="52"/>
      <c r="AG274" s="52"/>
      <c r="AH274" s="52"/>
    </row>
    <row r="275" spans="1:34" s="51" customFormat="1" ht="18.75">
      <c r="A275" s="50"/>
      <c r="B275" s="49"/>
      <c r="C275" s="49"/>
      <c r="D275" s="55"/>
      <c r="E275" s="54"/>
      <c r="F275" s="53"/>
      <c r="G275" s="49"/>
      <c r="H275" s="49"/>
      <c r="I275" s="52"/>
      <c r="J275" s="52"/>
      <c r="K275" s="52"/>
      <c r="L275" s="52"/>
      <c r="M275" s="52"/>
      <c r="N275" s="52"/>
      <c r="O275" s="52"/>
      <c r="P275" s="52"/>
      <c r="Q275" s="52"/>
      <c r="R275" s="52"/>
      <c r="S275" s="52"/>
      <c r="T275" s="52"/>
      <c r="U275" s="52"/>
      <c r="V275" s="52"/>
      <c r="W275" s="52"/>
      <c r="X275" s="52"/>
      <c r="Y275" s="52"/>
      <c r="Z275" s="52"/>
      <c r="AA275" s="52"/>
      <c r="AB275" s="52"/>
      <c r="AC275" s="52"/>
      <c r="AD275" s="52"/>
      <c r="AE275" s="52"/>
      <c r="AF275" s="52"/>
      <c r="AG275" s="52"/>
      <c r="AH275" s="52"/>
    </row>
    <row r="276" spans="1:34" s="51" customFormat="1" ht="18.75">
      <c r="A276" s="50"/>
      <c r="B276" s="49"/>
      <c r="C276" s="49"/>
      <c r="D276" s="55"/>
      <c r="E276" s="54"/>
      <c r="F276" s="53"/>
      <c r="G276" s="49"/>
      <c r="H276" s="49"/>
      <c r="I276" s="52"/>
      <c r="J276" s="52"/>
      <c r="K276" s="52"/>
      <c r="L276" s="52"/>
      <c r="M276" s="52"/>
      <c r="N276" s="52"/>
      <c r="O276" s="52"/>
      <c r="P276" s="52"/>
      <c r="Q276" s="52"/>
      <c r="R276" s="52"/>
      <c r="S276" s="52"/>
      <c r="T276" s="52"/>
      <c r="U276" s="52"/>
      <c r="V276" s="52"/>
      <c r="W276" s="52"/>
      <c r="X276" s="52"/>
      <c r="Y276" s="52"/>
      <c r="Z276" s="52"/>
      <c r="AA276" s="52"/>
      <c r="AB276" s="52"/>
      <c r="AC276" s="52"/>
      <c r="AD276" s="52"/>
      <c r="AE276" s="52"/>
      <c r="AF276" s="52"/>
      <c r="AG276" s="52"/>
      <c r="AH276" s="52"/>
    </row>
    <row r="277" spans="1:34" s="51" customFormat="1" ht="18.75">
      <c r="A277" s="50"/>
      <c r="B277" s="49"/>
      <c r="C277" s="49"/>
      <c r="D277" s="55"/>
      <c r="E277" s="54"/>
      <c r="F277" s="53"/>
      <c r="G277" s="49"/>
      <c r="H277" s="49"/>
      <c r="I277" s="52"/>
      <c r="J277" s="52"/>
      <c r="K277" s="52"/>
      <c r="L277" s="52"/>
      <c r="M277" s="52"/>
      <c r="N277" s="52"/>
      <c r="O277" s="52"/>
      <c r="P277" s="52"/>
      <c r="Q277" s="52"/>
      <c r="R277" s="52"/>
      <c r="S277" s="52"/>
      <c r="T277" s="52"/>
      <c r="U277" s="52"/>
      <c r="V277" s="52"/>
      <c r="W277" s="52"/>
      <c r="X277" s="52"/>
      <c r="Y277" s="52"/>
      <c r="Z277" s="52"/>
      <c r="AA277" s="52"/>
      <c r="AB277" s="52"/>
      <c r="AC277" s="52"/>
      <c r="AD277" s="52"/>
      <c r="AE277" s="52"/>
      <c r="AF277" s="52"/>
      <c r="AG277" s="52"/>
      <c r="AH277" s="52"/>
    </row>
  </sheetData>
  <sheetProtection/>
  <mergeCells count="29">
    <mergeCell ref="A7:B7"/>
    <mergeCell ref="C7:D7"/>
    <mergeCell ref="E7:H7"/>
    <mergeCell ref="A6:H6"/>
    <mergeCell ref="E230:F230"/>
    <mergeCell ref="E231:F231"/>
    <mergeCell ref="E167:F167"/>
    <mergeCell ref="E210:F210"/>
    <mergeCell ref="E211:F211"/>
    <mergeCell ref="E232:F232"/>
    <mergeCell ref="E161:F161"/>
    <mergeCell ref="E162:F162"/>
    <mergeCell ref="A8:G8"/>
    <mergeCell ref="A9:G9"/>
    <mergeCell ref="E131:F131"/>
    <mergeCell ref="A10:H10"/>
    <mergeCell ref="E74:F74"/>
    <mergeCell ref="E132:F132"/>
    <mergeCell ref="E68:F68"/>
    <mergeCell ref="A1:H1"/>
    <mergeCell ref="A2:H2"/>
    <mergeCell ref="A3:H3"/>
    <mergeCell ref="A4:H4"/>
    <mergeCell ref="A5:H5"/>
    <mergeCell ref="E166:F166"/>
    <mergeCell ref="E104:F104"/>
    <mergeCell ref="E88:F88"/>
    <mergeCell ref="E103:F103"/>
    <mergeCell ref="E140:F140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278"/>
  <sheetViews>
    <sheetView zoomScale="78" zoomScaleNormal="78" zoomScalePageLayoutView="0" workbookViewId="0" topLeftCell="A7">
      <selection activeCell="N15" sqref="N15"/>
    </sheetView>
  </sheetViews>
  <sheetFormatPr defaultColWidth="9.140625" defaultRowHeight="15"/>
  <cols>
    <col min="1" max="1" width="108.00390625" style="50" customWidth="1"/>
    <col min="2" max="2" width="8.7109375" style="49" customWidth="1"/>
    <col min="3" max="3" width="8.7109375" style="45" customWidth="1"/>
    <col min="4" max="4" width="9.140625" style="48" customWidth="1"/>
    <col min="5" max="5" width="14.00390625" style="47" customWidth="1"/>
    <col min="6" max="6" width="8.8515625" style="46" customWidth="1"/>
    <col min="7" max="7" width="10.421875" style="45" customWidth="1"/>
    <col min="8" max="8" width="14.7109375" style="45" customWidth="1"/>
    <col min="9" max="32" width="9.140625" style="44" customWidth="1"/>
  </cols>
  <sheetData>
    <row r="1" spans="1:8" s="1" customFormat="1" ht="15.75" customHeight="1">
      <c r="A1" s="649" t="s">
        <v>375</v>
      </c>
      <c r="B1" s="649"/>
      <c r="C1" s="649"/>
      <c r="D1" s="649"/>
      <c r="E1" s="649"/>
      <c r="F1" s="649"/>
      <c r="G1" s="649"/>
      <c r="H1" s="649"/>
    </row>
    <row r="2" spans="1:8" s="1" customFormat="1" ht="15.75" customHeight="1">
      <c r="A2" s="675" t="s">
        <v>4</v>
      </c>
      <c r="B2" s="675"/>
      <c r="C2" s="675"/>
      <c r="D2" s="675"/>
      <c r="E2" s="675"/>
      <c r="F2" s="675"/>
      <c r="G2" s="675"/>
      <c r="H2" s="675"/>
    </row>
    <row r="3" spans="1:8" s="1" customFormat="1" ht="15.75" customHeight="1">
      <c r="A3" s="675" t="s">
        <v>605</v>
      </c>
      <c r="B3" s="675"/>
      <c r="C3" s="675"/>
      <c r="D3" s="675"/>
      <c r="E3" s="675"/>
      <c r="F3" s="675"/>
      <c r="G3" s="675"/>
      <c r="H3" s="675"/>
    </row>
    <row r="4" spans="1:8" s="2" customFormat="1" ht="16.5" customHeight="1">
      <c r="A4" s="676" t="s">
        <v>606</v>
      </c>
      <c r="B4" s="676"/>
      <c r="C4" s="676"/>
      <c r="D4" s="676"/>
      <c r="E4" s="676"/>
      <c r="F4" s="676"/>
      <c r="G4" s="676"/>
      <c r="H4" s="676"/>
    </row>
    <row r="5" spans="1:8" s="2" customFormat="1" ht="16.5" customHeight="1">
      <c r="A5" s="676" t="s">
        <v>3</v>
      </c>
      <c r="B5" s="676"/>
      <c r="C5" s="676"/>
      <c r="D5" s="676"/>
      <c r="E5" s="676"/>
      <c r="F5" s="676"/>
      <c r="G5" s="676"/>
      <c r="H5" s="676"/>
    </row>
    <row r="6" spans="1:8" s="2" customFormat="1" ht="16.5" customHeight="1">
      <c r="A6" s="676" t="s">
        <v>580</v>
      </c>
      <c r="B6" s="676"/>
      <c r="C6" s="676"/>
      <c r="D6" s="676"/>
      <c r="E6" s="676"/>
      <c r="F6" s="676"/>
      <c r="G6" s="676"/>
      <c r="H6" s="676"/>
    </row>
    <row r="7" spans="1:8" s="2" customFormat="1" ht="16.5" customHeight="1">
      <c r="A7" s="653"/>
      <c r="B7" s="653"/>
      <c r="C7" s="653"/>
      <c r="D7" s="653"/>
      <c r="E7" s="679" t="s">
        <v>634</v>
      </c>
      <c r="F7" s="679"/>
      <c r="G7" s="679"/>
      <c r="H7" s="679"/>
    </row>
    <row r="8" spans="1:8" s="2" customFormat="1" ht="16.5" customHeight="1">
      <c r="A8" s="680"/>
      <c r="B8" s="680"/>
      <c r="C8" s="680"/>
      <c r="D8" s="680"/>
      <c r="E8" s="680"/>
      <c r="F8" s="680"/>
      <c r="G8" s="680"/>
      <c r="H8" s="330"/>
    </row>
    <row r="9" spans="1:8" s="2" customFormat="1" ht="66" customHeight="1">
      <c r="A9" s="674" t="s">
        <v>583</v>
      </c>
      <c r="B9" s="674"/>
      <c r="C9" s="674"/>
      <c r="D9" s="674"/>
      <c r="E9" s="674"/>
      <c r="F9" s="674"/>
      <c r="G9" s="674"/>
      <c r="H9" s="674"/>
    </row>
    <row r="10" spans="1:8" s="281" customFormat="1" ht="15.75">
      <c r="A10" s="329"/>
      <c r="B10" s="328"/>
      <c r="C10" s="327"/>
      <c r="D10" s="327"/>
      <c r="E10" s="327"/>
      <c r="F10" s="327"/>
      <c r="G10" s="326"/>
      <c r="H10" s="602" t="s">
        <v>562</v>
      </c>
    </row>
    <row r="11" spans="1:32" s="278" customFormat="1" ht="54" customHeight="1">
      <c r="A11" s="285" t="s">
        <v>1</v>
      </c>
      <c r="B11" s="284" t="s">
        <v>344</v>
      </c>
      <c r="C11" s="284" t="s">
        <v>351</v>
      </c>
      <c r="D11" s="267" t="s">
        <v>350</v>
      </c>
      <c r="E11" s="283" t="s">
        <v>349</v>
      </c>
      <c r="F11" s="78"/>
      <c r="G11" s="266" t="s">
        <v>348</v>
      </c>
      <c r="H11" s="266" t="s">
        <v>561</v>
      </c>
      <c r="I11" s="279"/>
      <c r="J11" s="279"/>
      <c r="K11" s="279"/>
      <c r="L11" s="279"/>
      <c r="M11" s="279"/>
      <c r="N11" s="279"/>
      <c r="O11" s="279"/>
      <c r="P11" s="279"/>
      <c r="Q11" s="279"/>
      <c r="R11" s="279"/>
      <c r="S11" s="279"/>
      <c r="T11" s="279"/>
      <c r="U11" s="279"/>
      <c r="V11" s="279"/>
      <c r="W11" s="279"/>
      <c r="X11" s="279"/>
      <c r="Y11" s="279"/>
      <c r="Z11" s="279"/>
      <c r="AA11" s="279"/>
      <c r="AB11" s="279"/>
      <c r="AC11" s="279"/>
      <c r="AD11" s="279"/>
      <c r="AE11" s="279"/>
      <c r="AF11" s="279"/>
    </row>
    <row r="12" spans="1:32" s="51" customFormat="1" ht="18.75">
      <c r="A12" s="158" t="s">
        <v>347</v>
      </c>
      <c r="B12" s="73"/>
      <c r="C12" s="70"/>
      <c r="D12" s="156"/>
      <c r="E12" s="267"/>
      <c r="F12" s="266"/>
      <c r="G12" s="155"/>
      <c r="H12" s="299">
        <f>H14+H100+H115+H158+H220+H235+H211+H207</f>
        <v>34367.479</v>
      </c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</row>
    <row r="13" spans="1:32" s="51" customFormat="1" ht="18.75">
      <c r="A13" s="437" t="s">
        <v>5</v>
      </c>
      <c r="B13" s="73" t="s">
        <v>0</v>
      </c>
      <c r="C13" s="70"/>
      <c r="D13" s="156"/>
      <c r="E13" s="267"/>
      <c r="F13" s="266"/>
      <c r="G13" s="155"/>
      <c r="H13" s="299">
        <f>H12</f>
        <v>34367.479</v>
      </c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</row>
    <row r="14" spans="1:32" s="51" customFormat="1" ht="18.75">
      <c r="A14" s="158" t="s">
        <v>346</v>
      </c>
      <c r="B14" s="73" t="s">
        <v>0</v>
      </c>
      <c r="C14" s="70" t="s">
        <v>156</v>
      </c>
      <c r="D14" s="156"/>
      <c r="E14" s="267"/>
      <c r="F14" s="266"/>
      <c r="G14" s="155"/>
      <c r="H14" s="299">
        <f>H15+H20+H60+H55</f>
        <v>8776.599999999999</v>
      </c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</row>
    <row r="15" spans="1:32" s="51" customFormat="1" ht="37.5">
      <c r="A15" s="66" t="s">
        <v>345</v>
      </c>
      <c r="B15" s="73" t="s">
        <v>0</v>
      </c>
      <c r="C15" s="70" t="s">
        <v>156</v>
      </c>
      <c r="D15" s="156" t="s">
        <v>214</v>
      </c>
      <c r="E15" s="267"/>
      <c r="F15" s="266"/>
      <c r="G15" s="155"/>
      <c r="H15" s="299">
        <f>+H16</f>
        <v>655.96</v>
      </c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</row>
    <row r="16" spans="1:32" s="195" customFormat="1" ht="18.75">
      <c r="A16" s="185" t="s">
        <v>343</v>
      </c>
      <c r="B16" s="100" t="s">
        <v>0</v>
      </c>
      <c r="C16" s="100" t="s">
        <v>156</v>
      </c>
      <c r="D16" s="150" t="s">
        <v>214</v>
      </c>
      <c r="E16" s="183" t="s">
        <v>342</v>
      </c>
      <c r="F16" s="142" t="s">
        <v>163</v>
      </c>
      <c r="G16" s="182"/>
      <c r="H16" s="324">
        <f>+H17</f>
        <v>655.96</v>
      </c>
      <c r="I16" s="196"/>
      <c r="J16" s="196"/>
      <c r="K16" s="196"/>
      <c r="L16" s="196"/>
      <c r="M16" s="196"/>
      <c r="N16" s="196"/>
      <c r="O16" s="196"/>
      <c r="P16" s="196"/>
      <c r="Q16" s="196"/>
      <c r="R16" s="196"/>
      <c r="S16" s="196"/>
      <c r="T16" s="196"/>
      <c r="U16" s="196"/>
      <c r="V16" s="196"/>
      <c r="W16" s="196"/>
      <c r="X16" s="196"/>
      <c r="Y16" s="196"/>
      <c r="Z16" s="196"/>
      <c r="AA16" s="196"/>
      <c r="AB16" s="196"/>
      <c r="AC16" s="196"/>
      <c r="AD16" s="196"/>
      <c r="AE16" s="196"/>
      <c r="AF16" s="196"/>
    </row>
    <row r="17" spans="1:32" s="105" customFormat="1" ht="19.5">
      <c r="A17" s="151" t="s">
        <v>341</v>
      </c>
      <c r="B17" s="88" t="s">
        <v>0</v>
      </c>
      <c r="C17" s="88" t="s">
        <v>156</v>
      </c>
      <c r="D17" s="148" t="s">
        <v>214</v>
      </c>
      <c r="E17" s="275" t="s">
        <v>340</v>
      </c>
      <c r="F17" s="81" t="s">
        <v>163</v>
      </c>
      <c r="G17" s="177"/>
      <c r="H17" s="323">
        <f>+H18</f>
        <v>655.96</v>
      </c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</row>
    <row r="18" spans="1:32" s="105" customFormat="1" ht="19.5">
      <c r="A18" s="151" t="s">
        <v>325</v>
      </c>
      <c r="B18" s="88" t="s">
        <v>0</v>
      </c>
      <c r="C18" s="88" t="s">
        <v>156</v>
      </c>
      <c r="D18" s="148" t="s">
        <v>214</v>
      </c>
      <c r="E18" s="275" t="s">
        <v>340</v>
      </c>
      <c r="F18" s="81" t="s">
        <v>335</v>
      </c>
      <c r="G18" s="177"/>
      <c r="H18" s="323">
        <f>+H19</f>
        <v>655.96</v>
      </c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</row>
    <row r="19" spans="1:32" s="105" customFormat="1" ht="66.75" customHeight="1">
      <c r="A19" s="109" t="s">
        <v>191</v>
      </c>
      <c r="B19" s="57" t="s">
        <v>0</v>
      </c>
      <c r="C19" s="57" t="s">
        <v>156</v>
      </c>
      <c r="D19" s="65" t="s">
        <v>214</v>
      </c>
      <c r="E19" s="275" t="s">
        <v>340</v>
      </c>
      <c r="F19" s="81" t="s">
        <v>335</v>
      </c>
      <c r="G19" s="145" t="s">
        <v>159</v>
      </c>
      <c r="H19" s="322">
        <v>655.96</v>
      </c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</row>
    <row r="20" spans="1:32" s="105" customFormat="1" ht="56.25">
      <c r="A20" s="66" t="s">
        <v>339</v>
      </c>
      <c r="B20" s="73" t="s">
        <v>0</v>
      </c>
      <c r="C20" s="70" t="s">
        <v>156</v>
      </c>
      <c r="D20" s="70" t="s">
        <v>226</v>
      </c>
      <c r="E20" s="156"/>
      <c r="F20" s="155"/>
      <c r="G20" s="70"/>
      <c r="H20" s="299">
        <f>+H21</f>
        <v>2717.151</v>
      </c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</row>
    <row r="21" spans="1:32" s="105" customFormat="1" ht="19.5">
      <c r="A21" s="185" t="s">
        <v>338</v>
      </c>
      <c r="B21" s="100" t="s">
        <v>0</v>
      </c>
      <c r="C21" s="100" t="s">
        <v>156</v>
      </c>
      <c r="D21" s="150" t="s">
        <v>226</v>
      </c>
      <c r="E21" s="141" t="s">
        <v>337</v>
      </c>
      <c r="F21" s="111" t="s">
        <v>163</v>
      </c>
      <c r="G21" s="277"/>
      <c r="H21" s="324">
        <f>+H22</f>
        <v>2717.151</v>
      </c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</row>
    <row r="22" spans="1:32" s="105" customFormat="1" ht="19.5">
      <c r="A22" s="151" t="s">
        <v>336</v>
      </c>
      <c r="B22" s="88" t="s">
        <v>0</v>
      </c>
      <c r="C22" s="88" t="s">
        <v>156</v>
      </c>
      <c r="D22" s="148" t="s">
        <v>226</v>
      </c>
      <c r="E22" s="275" t="s">
        <v>291</v>
      </c>
      <c r="F22" s="81" t="s">
        <v>163</v>
      </c>
      <c r="G22" s="145"/>
      <c r="H22" s="323">
        <f>+H23</f>
        <v>2717.151</v>
      </c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</row>
    <row r="23" spans="1:8" s="106" customFormat="1" ht="19.5">
      <c r="A23" s="151" t="s">
        <v>325</v>
      </c>
      <c r="B23" s="88" t="s">
        <v>0</v>
      </c>
      <c r="C23" s="88" t="s">
        <v>156</v>
      </c>
      <c r="D23" s="148" t="s">
        <v>226</v>
      </c>
      <c r="E23" s="275" t="s">
        <v>291</v>
      </c>
      <c r="F23" s="81" t="s">
        <v>335</v>
      </c>
      <c r="G23" s="145"/>
      <c r="H23" s="323">
        <f>H24+H25</f>
        <v>2717.151</v>
      </c>
    </row>
    <row r="24" spans="1:8" s="106" customFormat="1" ht="43.5" customHeight="1">
      <c r="A24" s="109" t="s">
        <v>191</v>
      </c>
      <c r="B24" s="57" t="s">
        <v>0</v>
      </c>
      <c r="C24" s="57" t="s">
        <v>156</v>
      </c>
      <c r="D24" s="65" t="s">
        <v>226</v>
      </c>
      <c r="E24" s="275" t="s">
        <v>291</v>
      </c>
      <c r="F24" s="81" t="s">
        <v>335</v>
      </c>
      <c r="G24" s="145" t="s">
        <v>159</v>
      </c>
      <c r="H24" s="322">
        <v>2667.151</v>
      </c>
    </row>
    <row r="25" spans="1:8" s="106" customFormat="1" ht="19.5">
      <c r="A25" s="89" t="s">
        <v>167</v>
      </c>
      <c r="B25" s="57" t="s">
        <v>0</v>
      </c>
      <c r="C25" s="57" t="s">
        <v>156</v>
      </c>
      <c r="D25" s="65" t="s">
        <v>226</v>
      </c>
      <c r="E25" s="275" t="s">
        <v>291</v>
      </c>
      <c r="F25" s="81" t="s">
        <v>335</v>
      </c>
      <c r="G25" s="145" t="s">
        <v>153</v>
      </c>
      <c r="H25" s="322">
        <v>50</v>
      </c>
    </row>
    <row r="26" spans="1:8" s="106" customFormat="1" ht="37.5" hidden="1">
      <c r="A26" s="116" t="s">
        <v>333</v>
      </c>
      <c r="B26" s="73" t="s">
        <v>0</v>
      </c>
      <c r="C26" s="73" t="s">
        <v>156</v>
      </c>
      <c r="D26" s="113" t="s">
        <v>321</v>
      </c>
      <c r="E26" s="113"/>
      <c r="F26" s="276"/>
      <c r="G26" s="140"/>
      <c r="H26" s="448"/>
    </row>
    <row r="27" spans="1:32" s="105" customFormat="1" ht="18" customHeight="1" hidden="1">
      <c r="A27" s="185" t="s">
        <v>332</v>
      </c>
      <c r="B27" s="100" t="s">
        <v>0</v>
      </c>
      <c r="C27" s="128" t="s">
        <v>156</v>
      </c>
      <c r="D27" s="184" t="s">
        <v>321</v>
      </c>
      <c r="E27" s="141" t="s">
        <v>331</v>
      </c>
      <c r="F27" s="111" t="s">
        <v>177</v>
      </c>
      <c r="G27" s="182"/>
      <c r="H27" s="449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</row>
    <row r="28" spans="1:32" s="105" customFormat="1" ht="0.75" customHeight="1" hidden="1">
      <c r="A28" s="151" t="s">
        <v>330</v>
      </c>
      <c r="B28" s="88" t="s">
        <v>0</v>
      </c>
      <c r="C28" s="175" t="s">
        <v>156</v>
      </c>
      <c r="D28" s="174" t="s">
        <v>321</v>
      </c>
      <c r="E28" s="275" t="s">
        <v>329</v>
      </c>
      <c r="F28" s="81" t="s">
        <v>177</v>
      </c>
      <c r="G28" s="177"/>
      <c r="H28" s="450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</row>
    <row r="29" spans="1:8" s="106" customFormat="1" ht="19.5" hidden="1">
      <c r="A29" s="151" t="s">
        <v>325</v>
      </c>
      <c r="B29" s="88" t="s">
        <v>0</v>
      </c>
      <c r="C29" s="175" t="s">
        <v>156</v>
      </c>
      <c r="D29" s="174" t="s">
        <v>321</v>
      </c>
      <c r="E29" s="275" t="s">
        <v>329</v>
      </c>
      <c r="F29" s="81" t="s">
        <v>324</v>
      </c>
      <c r="G29" s="177"/>
      <c r="H29" s="450"/>
    </row>
    <row r="30" spans="1:8" s="106" customFormat="1" ht="43.5" customHeight="1" hidden="1">
      <c r="A30" s="109" t="s">
        <v>191</v>
      </c>
      <c r="B30" s="57" t="s">
        <v>0</v>
      </c>
      <c r="C30" s="57" t="s">
        <v>156</v>
      </c>
      <c r="D30" s="65" t="s">
        <v>321</v>
      </c>
      <c r="E30" s="275" t="s">
        <v>329</v>
      </c>
      <c r="F30" s="81" t="s">
        <v>324</v>
      </c>
      <c r="G30" s="177" t="s">
        <v>159</v>
      </c>
      <c r="H30" s="450"/>
    </row>
    <row r="31" spans="1:8" s="106" customFormat="1" ht="19.5" hidden="1">
      <c r="A31" s="89" t="s">
        <v>167</v>
      </c>
      <c r="B31" s="57" t="s">
        <v>0</v>
      </c>
      <c r="C31" s="57" t="s">
        <v>156</v>
      </c>
      <c r="D31" s="65" t="s">
        <v>321</v>
      </c>
      <c r="E31" s="275" t="s">
        <v>329</v>
      </c>
      <c r="F31" s="81" t="s">
        <v>324</v>
      </c>
      <c r="G31" s="177" t="s">
        <v>153</v>
      </c>
      <c r="H31" s="450"/>
    </row>
    <row r="32" spans="1:8" s="106" customFormat="1" ht="19.5" hidden="1">
      <c r="A32" s="89" t="s">
        <v>194</v>
      </c>
      <c r="B32" s="57" t="s">
        <v>0</v>
      </c>
      <c r="C32" s="57" t="s">
        <v>156</v>
      </c>
      <c r="D32" s="65" t="s">
        <v>321</v>
      </c>
      <c r="E32" s="275" t="s">
        <v>329</v>
      </c>
      <c r="F32" s="81" t="s">
        <v>324</v>
      </c>
      <c r="G32" s="177" t="s">
        <v>193</v>
      </c>
      <c r="H32" s="450"/>
    </row>
    <row r="33" spans="1:32" s="105" customFormat="1" ht="19.5" hidden="1">
      <c r="A33" s="151" t="s">
        <v>328</v>
      </c>
      <c r="B33" s="88" t="s">
        <v>0</v>
      </c>
      <c r="C33" s="175" t="s">
        <v>156</v>
      </c>
      <c r="D33" s="174" t="s">
        <v>321</v>
      </c>
      <c r="E33" s="275" t="s">
        <v>327</v>
      </c>
      <c r="F33" s="81" t="s">
        <v>177</v>
      </c>
      <c r="G33" s="177"/>
      <c r="H33" s="450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</row>
    <row r="34" spans="1:8" s="106" customFormat="1" ht="19.5" hidden="1">
      <c r="A34" s="151" t="s">
        <v>325</v>
      </c>
      <c r="B34" s="88" t="s">
        <v>0</v>
      </c>
      <c r="C34" s="175" t="s">
        <v>156</v>
      </c>
      <c r="D34" s="174" t="s">
        <v>321</v>
      </c>
      <c r="E34" s="275" t="s">
        <v>327</v>
      </c>
      <c r="F34" s="81" t="s">
        <v>324</v>
      </c>
      <c r="G34" s="177"/>
      <c r="H34" s="450"/>
    </row>
    <row r="35" spans="1:8" s="106" customFormat="1" ht="43.5" customHeight="1" hidden="1">
      <c r="A35" s="109" t="s">
        <v>191</v>
      </c>
      <c r="B35" s="57" t="s">
        <v>0</v>
      </c>
      <c r="C35" s="57" t="s">
        <v>156</v>
      </c>
      <c r="D35" s="65" t="s">
        <v>321</v>
      </c>
      <c r="E35" s="275" t="s">
        <v>327</v>
      </c>
      <c r="F35" s="81" t="s">
        <v>324</v>
      </c>
      <c r="G35" s="177" t="s">
        <v>159</v>
      </c>
      <c r="H35" s="450"/>
    </row>
    <row r="36" spans="1:8" s="106" customFormat="1" ht="19.5" hidden="1">
      <c r="A36" s="89" t="s">
        <v>167</v>
      </c>
      <c r="B36" s="57" t="s">
        <v>0</v>
      </c>
      <c r="C36" s="57" t="s">
        <v>156</v>
      </c>
      <c r="D36" s="65" t="s">
        <v>321</v>
      </c>
      <c r="E36" s="275" t="s">
        <v>327</v>
      </c>
      <c r="F36" s="81" t="s">
        <v>324</v>
      </c>
      <c r="G36" s="177" t="s">
        <v>153</v>
      </c>
      <c r="H36" s="450"/>
    </row>
    <row r="37" spans="1:8" s="106" customFormat="1" ht="24.75" customHeight="1" hidden="1">
      <c r="A37" s="89" t="s">
        <v>194</v>
      </c>
      <c r="B37" s="57" t="s">
        <v>0</v>
      </c>
      <c r="C37" s="57" t="s">
        <v>156</v>
      </c>
      <c r="D37" s="65" t="s">
        <v>321</v>
      </c>
      <c r="E37" s="275" t="s">
        <v>327</v>
      </c>
      <c r="F37" s="81" t="s">
        <v>324</v>
      </c>
      <c r="G37" s="177" t="s">
        <v>193</v>
      </c>
      <c r="H37" s="450"/>
    </row>
    <row r="38" spans="1:32" s="105" customFormat="1" ht="19.5" hidden="1">
      <c r="A38" s="151" t="s">
        <v>326</v>
      </c>
      <c r="B38" s="88" t="s">
        <v>0</v>
      </c>
      <c r="C38" s="175" t="s">
        <v>156</v>
      </c>
      <c r="D38" s="174" t="s">
        <v>321</v>
      </c>
      <c r="E38" s="275" t="s">
        <v>320</v>
      </c>
      <c r="F38" s="81" t="s">
        <v>177</v>
      </c>
      <c r="G38" s="177"/>
      <c r="H38" s="450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</row>
    <row r="39" spans="1:8" s="106" customFormat="1" ht="19.5" hidden="1">
      <c r="A39" s="151" t="s">
        <v>325</v>
      </c>
      <c r="B39" s="88" t="s">
        <v>0</v>
      </c>
      <c r="C39" s="175" t="s">
        <v>156</v>
      </c>
      <c r="D39" s="174" t="s">
        <v>321</v>
      </c>
      <c r="E39" s="275" t="s">
        <v>320</v>
      </c>
      <c r="F39" s="81" t="s">
        <v>324</v>
      </c>
      <c r="G39" s="177"/>
      <c r="H39" s="450"/>
    </row>
    <row r="40" spans="1:8" s="106" customFormat="1" ht="43.5" customHeight="1" hidden="1">
      <c r="A40" s="109" t="s">
        <v>191</v>
      </c>
      <c r="B40" s="57" t="s">
        <v>0</v>
      </c>
      <c r="C40" s="57" t="s">
        <v>156</v>
      </c>
      <c r="D40" s="65" t="s">
        <v>321</v>
      </c>
      <c r="E40" s="275" t="s">
        <v>320</v>
      </c>
      <c r="F40" s="81" t="s">
        <v>324</v>
      </c>
      <c r="G40" s="177" t="s">
        <v>159</v>
      </c>
      <c r="H40" s="450"/>
    </row>
    <row r="41" spans="1:8" s="106" customFormat="1" ht="19.5" hidden="1">
      <c r="A41" s="89" t="s">
        <v>167</v>
      </c>
      <c r="B41" s="57" t="s">
        <v>0</v>
      </c>
      <c r="C41" s="57" t="s">
        <v>156</v>
      </c>
      <c r="D41" s="65" t="s">
        <v>321</v>
      </c>
      <c r="E41" s="275" t="s">
        <v>320</v>
      </c>
      <c r="F41" s="81" t="s">
        <v>324</v>
      </c>
      <c r="G41" s="177" t="s">
        <v>153</v>
      </c>
      <c r="H41" s="450"/>
    </row>
    <row r="42" spans="1:8" s="106" customFormat="1" ht="19.5" hidden="1">
      <c r="A42" s="89" t="s">
        <v>194</v>
      </c>
      <c r="B42" s="57" t="s">
        <v>0</v>
      </c>
      <c r="C42" s="57" t="s">
        <v>156</v>
      </c>
      <c r="D42" s="65" t="s">
        <v>321</v>
      </c>
      <c r="E42" s="275" t="s">
        <v>320</v>
      </c>
      <c r="F42" s="81" t="s">
        <v>324</v>
      </c>
      <c r="G42" s="177" t="s">
        <v>193</v>
      </c>
      <c r="H42" s="450"/>
    </row>
    <row r="43" spans="1:8" s="106" customFormat="1" ht="37.5" hidden="1">
      <c r="A43" s="178" t="s">
        <v>323</v>
      </c>
      <c r="B43" s="175" t="s">
        <v>0</v>
      </c>
      <c r="C43" s="175" t="s">
        <v>156</v>
      </c>
      <c r="D43" s="174" t="s">
        <v>321</v>
      </c>
      <c r="E43" s="173" t="s">
        <v>320</v>
      </c>
      <c r="F43" s="172" t="s">
        <v>319</v>
      </c>
      <c r="G43" s="177"/>
      <c r="H43" s="450"/>
    </row>
    <row r="44" spans="1:8" s="52" customFormat="1" ht="18.75" hidden="1">
      <c r="A44" s="109" t="s">
        <v>322</v>
      </c>
      <c r="B44" s="57" t="s">
        <v>0</v>
      </c>
      <c r="C44" s="57" t="s">
        <v>156</v>
      </c>
      <c r="D44" s="57" t="s">
        <v>321</v>
      </c>
      <c r="E44" s="173" t="s">
        <v>320</v>
      </c>
      <c r="F44" s="172" t="s">
        <v>319</v>
      </c>
      <c r="G44" s="57" t="s">
        <v>318</v>
      </c>
      <c r="H44" s="300"/>
    </row>
    <row r="45" spans="1:8" s="52" customFormat="1" ht="18.75" hidden="1">
      <c r="A45" s="274" t="s">
        <v>317</v>
      </c>
      <c r="B45" s="73" t="s">
        <v>0</v>
      </c>
      <c r="C45" s="155" t="s">
        <v>156</v>
      </c>
      <c r="D45" s="70" t="s">
        <v>171</v>
      </c>
      <c r="E45" s="267"/>
      <c r="F45" s="266"/>
      <c r="G45" s="120"/>
      <c r="H45" s="200"/>
    </row>
    <row r="46" spans="1:8" s="52" customFormat="1" ht="18.75" hidden="1">
      <c r="A46" s="273" t="s">
        <v>285</v>
      </c>
      <c r="B46" s="100" t="s">
        <v>0</v>
      </c>
      <c r="C46" s="251" t="s">
        <v>156</v>
      </c>
      <c r="D46" s="129" t="s">
        <v>171</v>
      </c>
      <c r="E46" s="272" t="s">
        <v>316</v>
      </c>
      <c r="F46" s="271" t="s">
        <v>177</v>
      </c>
      <c r="G46" s="270"/>
      <c r="H46" s="451"/>
    </row>
    <row r="47" spans="1:32" s="105" customFormat="1" ht="19.5" hidden="1">
      <c r="A47" s="151" t="s">
        <v>315</v>
      </c>
      <c r="B47" s="88" t="s">
        <v>0</v>
      </c>
      <c r="C47" s="175" t="s">
        <v>156</v>
      </c>
      <c r="D47" s="174" t="s">
        <v>171</v>
      </c>
      <c r="E47" s="118" t="s">
        <v>313</v>
      </c>
      <c r="F47" s="117" t="s">
        <v>177</v>
      </c>
      <c r="G47" s="177"/>
      <c r="H47" s="450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6"/>
      <c r="AC47" s="106"/>
      <c r="AD47" s="106"/>
      <c r="AE47" s="106"/>
      <c r="AF47" s="106"/>
    </row>
    <row r="48" spans="1:32" s="105" customFormat="1" ht="19.5" hidden="1">
      <c r="A48" s="151" t="s">
        <v>314</v>
      </c>
      <c r="B48" s="88" t="s">
        <v>0</v>
      </c>
      <c r="C48" s="175" t="s">
        <v>156</v>
      </c>
      <c r="D48" s="174" t="s">
        <v>171</v>
      </c>
      <c r="E48" s="118" t="s">
        <v>313</v>
      </c>
      <c r="F48" s="117" t="s">
        <v>312</v>
      </c>
      <c r="G48" s="177"/>
      <c r="H48" s="450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</row>
    <row r="49" spans="1:8" s="52" customFormat="1" ht="18.75" hidden="1">
      <c r="A49" s="268" t="s">
        <v>167</v>
      </c>
      <c r="B49" s="57" t="s">
        <v>0</v>
      </c>
      <c r="C49" s="57" t="s">
        <v>156</v>
      </c>
      <c r="D49" s="57" t="s">
        <v>171</v>
      </c>
      <c r="E49" s="118" t="s">
        <v>313</v>
      </c>
      <c r="F49" s="117" t="s">
        <v>312</v>
      </c>
      <c r="G49" s="57" t="s">
        <v>153</v>
      </c>
      <c r="H49" s="300"/>
    </row>
    <row r="50" spans="1:8" s="83" customFormat="1" ht="20.25" customHeight="1" hidden="1">
      <c r="A50" s="116" t="s">
        <v>311</v>
      </c>
      <c r="B50" s="73" t="s">
        <v>0</v>
      </c>
      <c r="C50" s="73" t="s">
        <v>156</v>
      </c>
      <c r="D50" s="115">
        <v>11</v>
      </c>
      <c r="E50" s="267"/>
      <c r="F50" s="266"/>
      <c r="G50" s="57"/>
      <c r="H50" s="300"/>
    </row>
    <row r="51" spans="1:8" s="83" customFormat="1" ht="20.25" customHeight="1" hidden="1">
      <c r="A51" s="109" t="s">
        <v>310</v>
      </c>
      <c r="B51" s="100" t="s">
        <v>0</v>
      </c>
      <c r="C51" s="57" t="s">
        <v>156</v>
      </c>
      <c r="D51" s="265">
        <v>11</v>
      </c>
      <c r="E51" s="192" t="s">
        <v>309</v>
      </c>
      <c r="F51" s="67" t="s">
        <v>177</v>
      </c>
      <c r="G51" s="64"/>
      <c r="H51" s="452"/>
    </row>
    <row r="52" spans="1:8" s="83" customFormat="1" ht="20.25" customHeight="1" hidden="1">
      <c r="A52" s="109" t="s">
        <v>308</v>
      </c>
      <c r="B52" s="88" t="s">
        <v>0</v>
      </c>
      <c r="C52" s="57" t="s">
        <v>156</v>
      </c>
      <c r="D52" s="265">
        <v>11</v>
      </c>
      <c r="E52" s="192" t="s">
        <v>306</v>
      </c>
      <c r="F52" s="135" t="s">
        <v>177</v>
      </c>
      <c r="G52" s="64"/>
      <c r="H52" s="452"/>
    </row>
    <row r="53" spans="1:8" s="83" customFormat="1" ht="18.75" hidden="1">
      <c r="A53" s="89" t="s">
        <v>307</v>
      </c>
      <c r="B53" s="88" t="s">
        <v>0</v>
      </c>
      <c r="C53" s="57" t="s">
        <v>156</v>
      </c>
      <c r="D53" s="265">
        <v>11</v>
      </c>
      <c r="E53" s="188" t="s">
        <v>306</v>
      </c>
      <c r="F53" s="187">
        <v>1403</v>
      </c>
      <c r="G53" s="64"/>
      <c r="H53" s="452"/>
    </row>
    <row r="54" spans="1:8" s="83" customFormat="1" ht="0.75" customHeight="1">
      <c r="A54" s="89" t="s">
        <v>194</v>
      </c>
      <c r="B54" s="57" t="s">
        <v>0</v>
      </c>
      <c r="C54" s="57" t="s">
        <v>156</v>
      </c>
      <c r="D54" s="264">
        <v>11</v>
      </c>
      <c r="E54" s="192" t="s">
        <v>306</v>
      </c>
      <c r="F54" s="257">
        <v>1403</v>
      </c>
      <c r="G54" s="57" t="s">
        <v>193</v>
      </c>
      <c r="H54" s="300"/>
    </row>
    <row r="55" spans="1:8" s="83" customFormat="1" ht="20.25" customHeight="1">
      <c r="A55" s="442" t="s">
        <v>311</v>
      </c>
      <c r="B55" s="321" t="s">
        <v>0</v>
      </c>
      <c r="C55" s="321" t="s">
        <v>156</v>
      </c>
      <c r="D55" s="438" t="s">
        <v>180</v>
      </c>
      <c r="E55" s="439"/>
      <c r="F55" s="440"/>
      <c r="G55" s="314"/>
      <c r="H55" s="453">
        <f>H56</f>
        <v>50</v>
      </c>
    </row>
    <row r="56" spans="1:8" s="83" customFormat="1" ht="20.25" customHeight="1">
      <c r="A56" s="441" t="s">
        <v>310</v>
      </c>
      <c r="B56" s="321" t="s">
        <v>0</v>
      </c>
      <c r="C56" s="321" t="s">
        <v>156</v>
      </c>
      <c r="D56" s="438" t="s">
        <v>180</v>
      </c>
      <c r="E56" s="439" t="s">
        <v>436</v>
      </c>
      <c r="F56" s="440" t="s">
        <v>163</v>
      </c>
      <c r="G56" s="314"/>
      <c r="H56" s="454">
        <f>H57</f>
        <v>50</v>
      </c>
    </row>
    <row r="57" spans="1:8" s="83" customFormat="1" ht="20.25" customHeight="1">
      <c r="A57" s="441" t="s">
        <v>311</v>
      </c>
      <c r="B57" s="314" t="s">
        <v>0</v>
      </c>
      <c r="C57" s="314" t="s">
        <v>156</v>
      </c>
      <c r="D57" s="506" t="s">
        <v>180</v>
      </c>
      <c r="E57" s="316" t="s">
        <v>437</v>
      </c>
      <c r="F57" s="315" t="s">
        <v>163</v>
      </c>
      <c r="G57" s="314"/>
      <c r="H57" s="454">
        <f>H59</f>
        <v>50</v>
      </c>
    </row>
    <row r="58" spans="1:8" s="83" customFormat="1" ht="20.25" customHeight="1">
      <c r="A58" s="441" t="s">
        <v>307</v>
      </c>
      <c r="B58" s="314" t="s">
        <v>0</v>
      </c>
      <c r="C58" s="314" t="s">
        <v>156</v>
      </c>
      <c r="D58" s="506" t="s">
        <v>180</v>
      </c>
      <c r="E58" s="316" t="s">
        <v>437</v>
      </c>
      <c r="F58" s="315" t="s">
        <v>438</v>
      </c>
      <c r="G58" s="314"/>
      <c r="H58" s="454">
        <f>H59</f>
        <v>50</v>
      </c>
    </row>
    <row r="59" spans="1:8" s="83" customFormat="1" ht="20.25" customHeight="1">
      <c r="A59" s="441" t="s">
        <v>194</v>
      </c>
      <c r="B59" s="314" t="s">
        <v>0</v>
      </c>
      <c r="C59" s="314" t="s">
        <v>156</v>
      </c>
      <c r="D59" s="506" t="s">
        <v>180</v>
      </c>
      <c r="E59" s="316" t="s">
        <v>437</v>
      </c>
      <c r="F59" s="315" t="s">
        <v>438</v>
      </c>
      <c r="G59" s="314" t="s">
        <v>193</v>
      </c>
      <c r="H59" s="454">
        <v>50</v>
      </c>
    </row>
    <row r="60" spans="1:8" s="83" customFormat="1" ht="18.75">
      <c r="A60" s="66" t="s">
        <v>305</v>
      </c>
      <c r="B60" s="73" t="s">
        <v>0</v>
      </c>
      <c r="C60" s="70" t="s">
        <v>156</v>
      </c>
      <c r="D60" s="156" t="s">
        <v>282</v>
      </c>
      <c r="E60" s="79"/>
      <c r="F60" s="78"/>
      <c r="G60" s="155"/>
      <c r="H60" s="299">
        <f>H65+H70+H89+H97</f>
        <v>5353.489</v>
      </c>
    </row>
    <row r="61" spans="1:8" s="186" customFormat="1" ht="18.75" customHeight="1" hidden="1">
      <c r="A61" s="116"/>
      <c r="B61" s="100"/>
      <c r="C61" s="73"/>
      <c r="D61" s="113"/>
      <c r="E61" s="143"/>
      <c r="F61" s="71"/>
      <c r="G61" s="140"/>
      <c r="H61" s="448"/>
    </row>
    <row r="62" spans="1:8" s="186" customFormat="1" ht="18.75" customHeight="1" hidden="1">
      <c r="A62" s="109"/>
      <c r="B62" s="88"/>
      <c r="C62" s="57"/>
      <c r="D62" s="65"/>
      <c r="E62" s="192"/>
      <c r="F62" s="135"/>
      <c r="G62" s="259"/>
      <c r="H62" s="455"/>
    </row>
    <row r="63" spans="1:8" s="83" customFormat="1" ht="18.75" customHeight="1" hidden="1">
      <c r="A63" s="262"/>
      <c r="B63" s="88"/>
      <c r="C63" s="261"/>
      <c r="D63" s="260"/>
      <c r="E63" s="188"/>
      <c r="F63" s="187"/>
      <c r="G63" s="259"/>
      <c r="H63" s="455"/>
    </row>
    <row r="64" spans="1:8" s="83" customFormat="1" ht="18.75" customHeight="1" hidden="1">
      <c r="A64" s="189"/>
      <c r="B64" s="57"/>
      <c r="C64" s="256"/>
      <c r="D64" s="256"/>
      <c r="E64" s="192"/>
      <c r="F64" s="257"/>
      <c r="G64" s="256"/>
      <c r="H64" s="456"/>
    </row>
    <row r="65" spans="1:8" s="186" customFormat="1" ht="65.25" customHeight="1">
      <c r="A65" s="116" t="s">
        <v>494</v>
      </c>
      <c r="B65" s="100" t="s">
        <v>0</v>
      </c>
      <c r="C65" s="73" t="s">
        <v>156</v>
      </c>
      <c r="D65" s="113" t="s">
        <v>282</v>
      </c>
      <c r="E65" s="143" t="s">
        <v>304</v>
      </c>
      <c r="F65" s="71" t="s">
        <v>163</v>
      </c>
      <c r="G65" s="140"/>
      <c r="H65" s="299">
        <f>H66</f>
        <v>20</v>
      </c>
    </row>
    <row r="66" spans="1:8" s="186" customFormat="1" ht="56.25">
      <c r="A66" s="254" t="s">
        <v>303</v>
      </c>
      <c r="B66" s="88" t="s">
        <v>0</v>
      </c>
      <c r="C66" s="57" t="s">
        <v>156</v>
      </c>
      <c r="D66" s="65" t="s">
        <v>282</v>
      </c>
      <c r="E66" s="188" t="s">
        <v>504</v>
      </c>
      <c r="F66" s="167" t="s">
        <v>163</v>
      </c>
      <c r="G66" s="64"/>
      <c r="H66" s="299">
        <f>+H67+H69</f>
        <v>20</v>
      </c>
    </row>
    <row r="67" spans="1:243" s="106" customFormat="1" ht="19.5">
      <c r="A67" s="151" t="s">
        <v>302</v>
      </c>
      <c r="B67" s="88" t="s">
        <v>0</v>
      </c>
      <c r="C67" s="88" t="s">
        <v>156</v>
      </c>
      <c r="D67" s="148" t="s">
        <v>282</v>
      </c>
      <c r="E67" s="118" t="s">
        <v>504</v>
      </c>
      <c r="F67" s="117" t="s">
        <v>301</v>
      </c>
      <c r="G67" s="180"/>
      <c r="H67" s="457">
        <f>+H68</f>
        <v>0</v>
      </c>
      <c r="I67" s="186"/>
      <c r="J67" s="186"/>
      <c r="K67" s="186"/>
      <c r="L67" s="186"/>
      <c r="M67" s="186"/>
      <c r="N67" s="186"/>
      <c r="O67" s="186"/>
      <c r="P67" s="186"/>
      <c r="Q67" s="186"/>
      <c r="R67" s="186"/>
      <c r="S67" s="186"/>
      <c r="T67" s="186"/>
      <c r="U67" s="186"/>
      <c r="V67" s="186"/>
      <c r="W67" s="186"/>
      <c r="X67" s="186"/>
      <c r="Y67" s="186"/>
      <c r="Z67" s="186"/>
      <c r="AA67" s="186"/>
      <c r="AB67" s="186"/>
      <c r="AC67" s="186"/>
      <c r="AD67" s="186"/>
      <c r="AE67" s="186"/>
      <c r="AF67" s="186"/>
      <c r="AG67" s="186"/>
      <c r="AH67" s="186"/>
      <c r="AI67" s="186"/>
      <c r="AJ67" s="186"/>
      <c r="AK67" s="186"/>
      <c r="AL67" s="186"/>
      <c r="AM67" s="186"/>
      <c r="AN67" s="186"/>
      <c r="AO67" s="186"/>
      <c r="AP67" s="186"/>
      <c r="AQ67" s="186"/>
      <c r="AR67" s="186"/>
      <c r="AS67" s="186"/>
      <c r="AT67" s="186"/>
      <c r="AU67" s="186"/>
      <c r="AV67" s="186"/>
      <c r="AW67" s="186"/>
      <c r="AX67" s="186"/>
      <c r="AY67" s="186"/>
      <c r="AZ67" s="186"/>
      <c r="BA67" s="186"/>
      <c r="BB67" s="186"/>
      <c r="BC67" s="186"/>
      <c r="BD67" s="186"/>
      <c r="BE67" s="186"/>
      <c r="BF67" s="186"/>
      <c r="BG67" s="186"/>
      <c r="BH67" s="186"/>
      <c r="BI67" s="186"/>
      <c r="BJ67" s="186"/>
      <c r="BK67" s="186"/>
      <c r="BL67" s="186"/>
      <c r="BM67" s="186"/>
      <c r="BN67" s="186"/>
      <c r="BO67" s="186"/>
      <c r="BP67" s="186"/>
      <c r="BQ67" s="186"/>
      <c r="BR67" s="186"/>
      <c r="BS67" s="186"/>
      <c r="BT67" s="186"/>
      <c r="BU67" s="186"/>
      <c r="BV67" s="186"/>
      <c r="BW67" s="186"/>
      <c r="BX67" s="186"/>
      <c r="BY67" s="186"/>
      <c r="BZ67" s="186"/>
      <c r="CA67" s="186"/>
      <c r="CB67" s="186"/>
      <c r="CC67" s="186"/>
      <c r="CD67" s="186"/>
      <c r="CE67" s="186"/>
      <c r="CF67" s="186"/>
      <c r="CG67" s="186"/>
      <c r="CH67" s="186"/>
      <c r="CI67" s="186"/>
      <c r="CJ67" s="186"/>
      <c r="CK67" s="186"/>
      <c r="CL67" s="186"/>
      <c r="CM67" s="186"/>
      <c r="CN67" s="186"/>
      <c r="CO67" s="186"/>
      <c r="CP67" s="186"/>
      <c r="CQ67" s="186"/>
      <c r="CR67" s="186"/>
      <c r="CS67" s="186"/>
      <c r="CT67" s="186"/>
      <c r="CU67" s="186"/>
      <c r="CV67" s="186"/>
      <c r="CW67" s="186"/>
      <c r="CX67" s="186"/>
      <c r="CY67" s="186"/>
      <c r="CZ67" s="186"/>
      <c r="DA67" s="186"/>
      <c r="DB67" s="186"/>
      <c r="DC67" s="186"/>
      <c r="DD67" s="186"/>
      <c r="DE67" s="186"/>
      <c r="DF67" s="186"/>
      <c r="DG67" s="186"/>
      <c r="DH67" s="186"/>
      <c r="DI67" s="186"/>
      <c r="DJ67" s="186"/>
      <c r="DK67" s="186"/>
      <c r="DL67" s="186"/>
      <c r="DM67" s="186"/>
      <c r="DN67" s="186"/>
      <c r="DO67" s="186"/>
      <c r="DP67" s="186"/>
      <c r="DQ67" s="186"/>
      <c r="DR67" s="186"/>
      <c r="DS67" s="186"/>
      <c r="DT67" s="186"/>
      <c r="DU67" s="186"/>
      <c r="DV67" s="186"/>
      <c r="DW67" s="186"/>
      <c r="DX67" s="186"/>
      <c r="DY67" s="186"/>
      <c r="DZ67" s="186"/>
      <c r="EA67" s="186"/>
      <c r="EB67" s="186"/>
      <c r="EC67" s="186"/>
      <c r="ED67" s="186"/>
      <c r="EE67" s="186"/>
      <c r="EF67" s="186"/>
      <c r="EG67" s="186"/>
      <c r="EH67" s="186"/>
      <c r="EI67" s="186"/>
      <c r="EJ67" s="186"/>
      <c r="EK67" s="186"/>
      <c r="EL67" s="186"/>
      <c r="EM67" s="186"/>
      <c r="EN67" s="186"/>
      <c r="EO67" s="186"/>
      <c r="EP67" s="186"/>
      <c r="EQ67" s="186"/>
      <c r="ER67" s="186"/>
      <c r="ES67" s="186"/>
      <c r="ET67" s="186"/>
      <c r="EU67" s="186"/>
      <c r="EV67" s="186"/>
      <c r="EW67" s="186"/>
      <c r="EX67" s="186"/>
      <c r="EY67" s="186"/>
      <c r="EZ67" s="186"/>
      <c r="FA67" s="186"/>
      <c r="FB67" s="186"/>
      <c r="FC67" s="186"/>
      <c r="FD67" s="186"/>
      <c r="FE67" s="186"/>
      <c r="FF67" s="186"/>
      <c r="FG67" s="186"/>
      <c r="FH67" s="186"/>
      <c r="FI67" s="186"/>
      <c r="FJ67" s="186"/>
      <c r="FK67" s="186"/>
      <c r="FL67" s="186"/>
      <c r="FM67" s="186"/>
      <c r="FN67" s="186"/>
      <c r="FO67" s="186"/>
      <c r="FP67" s="186"/>
      <c r="FQ67" s="186"/>
      <c r="FR67" s="186"/>
      <c r="FS67" s="186"/>
      <c r="FT67" s="186"/>
      <c r="FU67" s="186"/>
      <c r="FV67" s="186"/>
      <c r="FW67" s="186"/>
      <c r="FX67" s="186"/>
      <c r="FY67" s="186"/>
      <c r="FZ67" s="186"/>
      <c r="GA67" s="186"/>
      <c r="GB67" s="186"/>
      <c r="GC67" s="186"/>
      <c r="GD67" s="186"/>
      <c r="GE67" s="186"/>
      <c r="GF67" s="186"/>
      <c r="GG67" s="186"/>
      <c r="GH67" s="186"/>
      <c r="GI67" s="186"/>
      <c r="GJ67" s="186"/>
      <c r="GK67" s="186"/>
      <c r="GL67" s="186"/>
      <c r="GM67" s="186"/>
      <c r="GN67" s="186"/>
      <c r="GO67" s="186"/>
      <c r="GP67" s="186"/>
      <c r="GQ67" s="186"/>
      <c r="GR67" s="186"/>
      <c r="GS67" s="186"/>
      <c r="GT67" s="186"/>
      <c r="GU67" s="186"/>
      <c r="GV67" s="186"/>
      <c r="GW67" s="186"/>
      <c r="GX67" s="186"/>
      <c r="GY67" s="186"/>
      <c r="GZ67" s="186"/>
      <c r="HA67" s="186"/>
      <c r="HB67" s="186"/>
      <c r="HC67" s="186"/>
      <c r="HD67" s="186"/>
      <c r="HE67" s="186"/>
      <c r="HF67" s="186"/>
      <c r="HG67" s="186"/>
      <c r="HH67" s="186"/>
      <c r="HI67" s="186"/>
      <c r="HJ67" s="186"/>
      <c r="HK67" s="186"/>
      <c r="HL67" s="186"/>
      <c r="HM67" s="186"/>
      <c r="HN67" s="186"/>
      <c r="HO67" s="186"/>
      <c r="HP67" s="186"/>
      <c r="HQ67" s="186"/>
      <c r="HR67" s="186"/>
      <c r="HS67" s="186"/>
      <c r="HT67" s="186"/>
      <c r="HU67" s="186"/>
      <c r="HV67" s="186"/>
      <c r="HW67" s="186"/>
      <c r="HX67" s="186"/>
      <c r="HY67" s="186"/>
      <c r="HZ67" s="186"/>
      <c r="IA67" s="186"/>
      <c r="IB67" s="186"/>
      <c r="IC67" s="186"/>
      <c r="ID67" s="186"/>
      <c r="IE67" s="186"/>
      <c r="IF67" s="186"/>
      <c r="IG67" s="186"/>
      <c r="IH67" s="186"/>
      <c r="II67" s="186"/>
    </row>
    <row r="68" spans="1:243" s="106" customFormat="1" ht="56.25">
      <c r="A68" s="313" t="s">
        <v>191</v>
      </c>
      <c r="B68" s="312" t="s">
        <v>0</v>
      </c>
      <c r="C68" s="311" t="s">
        <v>156</v>
      </c>
      <c r="D68" s="310" t="s">
        <v>282</v>
      </c>
      <c r="E68" s="670" t="s">
        <v>505</v>
      </c>
      <c r="F68" s="671"/>
      <c r="G68" s="309" t="s">
        <v>159</v>
      </c>
      <c r="H68" s="458">
        <v>0</v>
      </c>
      <c r="I68" s="186"/>
      <c r="J68" s="186"/>
      <c r="K68" s="186"/>
      <c r="L68" s="186"/>
      <c r="M68" s="186"/>
      <c r="N68" s="186"/>
      <c r="O68" s="186"/>
      <c r="P68" s="186"/>
      <c r="Q68" s="186"/>
      <c r="R68" s="186"/>
      <c r="S68" s="186"/>
      <c r="T68" s="186"/>
      <c r="U68" s="186"/>
      <c r="V68" s="186"/>
      <c r="W68" s="186"/>
      <c r="X68" s="186"/>
      <c r="Y68" s="186"/>
      <c r="Z68" s="186"/>
      <c r="AA68" s="186"/>
      <c r="AB68" s="186"/>
      <c r="AC68" s="186"/>
      <c r="AD68" s="186"/>
      <c r="AE68" s="186"/>
      <c r="AF68" s="186"/>
      <c r="AG68" s="186"/>
      <c r="AH68" s="186"/>
      <c r="AI68" s="186"/>
      <c r="AJ68" s="186"/>
      <c r="AK68" s="186"/>
      <c r="AL68" s="186"/>
      <c r="AM68" s="186"/>
      <c r="AN68" s="186"/>
      <c r="AO68" s="186"/>
      <c r="AP68" s="186"/>
      <c r="AQ68" s="186"/>
      <c r="AR68" s="186"/>
      <c r="AS68" s="186"/>
      <c r="AT68" s="186"/>
      <c r="AU68" s="186"/>
      <c r="AV68" s="186"/>
      <c r="AW68" s="186"/>
      <c r="AX68" s="186"/>
      <c r="AY68" s="186"/>
      <c r="AZ68" s="186"/>
      <c r="BA68" s="186"/>
      <c r="BB68" s="186"/>
      <c r="BC68" s="186"/>
      <c r="BD68" s="186"/>
      <c r="BE68" s="186"/>
      <c r="BF68" s="186"/>
      <c r="BG68" s="186"/>
      <c r="BH68" s="186"/>
      <c r="BI68" s="186"/>
      <c r="BJ68" s="186"/>
      <c r="BK68" s="186"/>
      <c r="BL68" s="186"/>
      <c r="BM68" s="186"/>
      <c r="BN68" s="186"/>
      <c r="BO68" s="186"/>
      <c r="BP68" s="186"/>
      <c r="BQ68" s="186"/>
      <c r="BR68" s="186"/>
      <c r="BS68" s="186"/>
      <c r="BT68" s="186"/>
      <c r="BU68" s="186"/>
      <c r="BV68" s="186"/>
      <c r="BW68" s="186"/>
      <c r="BX68" s="186"/>
      <c r="BY68" s="186"/>
      <c r="BZ68" s="186"/>
      <c r="CA68" s="186"/>
      <c r="CB68" s="186"/>
      <c r="CC68" s="186"/>
      <c r="CD68" s="186"/>
      <c r="CE68" s="186"/>
      <c r="CF68" s="186"/>
      <c r="CG68" s="186"/>
      <c r="CH68" s="186"/>
      <c r="CI68" s="186"/>
      <c r="CJ68" s="186"/>
      <c r="CK68" s="186"/>
      <c r="CL68" s="186"/>
      <c r="CM68" s="186"/>
      <c r="CN68" s="186"/>
      <c r="CO68" s="186"/>
      <c r="CP68" s="186"/>
      <c r="CQ68" s="186"/>
      <c r="CR68" s="186"/>
      <c r="CS68" s="186"/>
      <c r="CT68" s="186"/>
      <c r="CU68" s="186"/>
      <c r="CV68" s="186"/>
      <c r="CW68" s="186"/>
      <c r="CX68" s="186"/>
      <c r="CY68" s="186"/>
      <c r="CZ68" s="186"/>
      <c r="DA68" s="186"/>
      <c r="DB68" s="186"/>
      <c r="DC68" s="186"/>
      <c r="DD68" s="186"/>
      <c r="DE68" s="186"/>
      <c r="DF68" s="186"/>
      <c r="DG68" s="186"/>
      <c r="DH68" s="186"/>
      <c r="DI68" s="186"/>
      <c r="DJ68" s="186"/>
      <c r="DK68" s="186"/>
      <c r="DL68" s="186"/>
      <c r="DM68" s="186"/>
      <c r="DN68" s="186"/>
      <c r="DO68" s="186"/>
      <c r="DP68" s="186"/>
      <c r="DQ68" s="186"/>
      <c r="DR68" s="186"/>
      <c r="DS68" s="186"/>
      <c r="DT68" s="186"/>
      <c r="DU68" s="186"/>
      <c r="DV68" s="186"/>
      <c r="DW68" s="186"/>
      <c r="DX68" s="186"/>
      <c r="DY68" s="186"/>
      <c r="DZ68" s="186"/>
      <c r="EA68" s="186"/>
      <c r="EB68" s="186"/>
      <c r="EC68" s="186"/>
      <c r="ED68" s="186"/>
      <c r="EE68" s="186"/>
      <c r="EF68" s="186"/>
      <c r="EG68" s="186"/>
      <c r="EH68" s="186"/>
      <c r="EI68" s="186"/>
      <c r="EJ68" s="186"/>
      <c r="EK68" s="186"/>
      <c r="EL68" s="186"/>
      <c r="EM68" s="186"/>
      <c r="EN68" s="186"/>
      <c r="EO68" s="186"/>
      <c r="EP68" s="186"/>
      <c r="EQ68" s="186"/>
      <c r="ER68" s="186"/>
      <c r="ES68" s="186"/>
      <c r="ET68" s="186"/>
      <c r="EU68" s="186"/>
      <c r="EV68" s="186"/>
      <c r="EW68" s="186"/>
      <c r="EX68" s="186"/>
      <c r="EY68" s="186"/>
      <c r="EZ68" s="186"/>
      <c r="FA68" s="186"/>
      <c r="FB68" s="186"/>
      <c r="FC68" s="186"/>
      <c r="FD68" s="186"/>
      <c r="FE68" s="186"/>
      <c r="FF68" s="186"/>
      <c r="FG68" s="186"/>
      <c r="FH68" s="186"/>
      <c r="FI68" s="186"/>
      <c r="FJ68" s="186"/>
      <c r="FK68" s="186"/>
      <c r="FL68" s="186"/>
      <c r="FM68" s="186"/>
      <c r="FN68" s="186"/>
      <c r="FO68" s="186"/>
      <c r="FP68" s="186"/>
      <c r="FQ68" s="186"/>
      <c r="FR68" s="186"/>
      <c r="FS68" s="186"/>
      <c r="FT68" s="186"/>
      <c r="FU68" s="186"/>
      <c r="FV68" s="186"/>
      <c r="FW68" s="186"/>
      <c r="FX68" s="186"/>
      <c r="FY68" s="186"/>
      <c r="FZ68" s="186"/>
      <c r="GA68" s="186"/>
      <c r="GB68" s="186"/>
      <c r="GC68" s="186"/>
      <c r="GD68" s="186"/>
      <c r="GE68" s="186"/>
      <c r="GF68" s="186"/>
      <c r="GG68" s="186"/>
      <c r="GH68" s="186"/>
      <c r="GI68" s="186"/>
      <c r="GJ68" s="186"/>
      <c r="GK68" s="186"/>
      <c r="GL68" s="186"/>
      <c r="GM68" s="186"/>
      <c r="GN68" s="186"/>
      <c r="GO68" s="186"/>
      <c r="GP68" s="186"/>
      <c r="GQ68" s="186"/>
      <c r="GR68" s="186"/>
      <c r="GS68" s="186"/>
      <c r="GT68" s="186"/>
      <c r="GU68" s="186"/>
      <c r="GV68" s="186"/>
      <c r="GW68" s="186"/>
      <c r="GX68" s="186"/>
      <c r="GY68" s="186"/>
      <c r="GZ68" s="186"/>
      <c r="HA68" s="186"/>
      <c r="HB68" s="186"/>
      <c r="HC68" s="186"/>
      <c r="HD68" s="186"/>
      <c r="HE68" s="186"/>
      <c r="HF68" s="186"/>
      <c r="HG68" s="186"/>
      <c r="HH68" s="186"/>
      <c r="HI68" s="186"/>
      <c r="HJ68" s="186"/>
      <c r="HK68" s="186"/>
      <c r="HL68" s="186"/>
      <c r="HM68" s="186"/>
      <c r="HN68" s="186"/>
      <c r="HO68" s="186"/>
      <c r="HP68" s="186"/>
      <c r="HQ68" s="186"/>
      <c r="HR68" s="186"/>
      <c r="HS68" s="186"/>
      <c r="HT68" s="186"/>
      <c r="HU68" s="186"/>
      <c r="HV68" s="186"/>
      <c r="HW68" s="186"/>
      <c r="HX68" s="186"/>
      <c r="HY68" s="186"/>
      <c r="HZ68" s="186"/>
      <c r="IA68" s="186"/>
      <c r="IB68" s="186"/>
      <c r="IC68" s="186"/>
      <c r="ID68" s="186"/>
      <c r="IE68" s="186"/>
      <c r="IF68" s="186"/>
      <c r="IG68" s="186"/>
      <c r="IH68" s="186"/>
      <c r="II68" s="186"/>
    </row>
    <row r="69" spans="1:243" s="106" customFormat="1" ht="19.5">
      <c r="A69" s="588" t="s">
        <v>167</v>
      </c>
      <c r="B69" s="57" t="s">
        <v>0</v>
      </c>
      <c r="C69" s="57" t="s">
        <v>156</v>
      </c>
      <c r="D69" s="57" t="s">
        <v>282</v>
      </c>
      <c r="E69" s="118" t="s">
        <v>504</v>
      </c>
      <c r="F69" s="117" t="s">
        <v>301</v>
      </c>
      <c r="G69" s="57" t="s">
        <v>153</v>
      </c>
      <c r="H69" s="592">
        <v>20</v>
      </c>
      <c r="I69" s="186"/>
      <c r="J69" s="186"/>
      <c r="K69" s="186"/>
      <c r="L69" s="186"/>
      <c r="M69" s="186"/>
      <c r="N69" s="186"/>
      <c r="O69" s="186"/>
      <c r="P69" s="186"/>
      <c r="Q69" s="186"/>
      <c r="R69" s="186"/>
      <c r="S69" s="186"/>
      <c r="T69" s="186"/>
      <c r="U69" s="186"/>
      <c r="V69" s="186"/>
      <c r="W69" s="186"/>
      <c r="X69" s="186"/>
      <c r="Y69" s="186"/>
      <c r="Z69" s="186"/>
      <c r="AA69" s="186"/>
      <c r="AB69" s="186"/>
      <c r="AC69" s="186"/>
      <c r="AD69" s="186"/>
      <c r="AE69" s="186"/>
      <c r="AF69" s="186"/>
      <c r="AG69" s="186"/>
      <c r="AH69" s="186"/>
      <c r="AI69" s="186"/>
      <c r="AJ69" s="186"/>
      <c r="AK69" s="186"/>
      <c r="AL69" s="186"/>
      <c r="AM69" s="186"/>
      <c r="AN69" s="186"/>
      <c r="AO69" s="186"/>
      <c r="AP69" s="186"/>
      <c r="AQ69" s="186"/>
      <c r="AR69" s="186"/>
      <c r="AS69" s="186"/>
      <c r="AT69" s="186"/>
      <c r="AU69" s="186"/>
      <c r="AV69" s="186"/>
      <c r="AW69" s="186"/>
      <c r="AX69" s="186"/>
      <c r="AY69" s="186"/>
      <c r="AZ69" s="186"/>
      <c r="BA69" s="186"/>
      <c r="BB69" s="186"/>
      <c r="BC69" s="186"/>
      <c r="BD69" s="186"/>
      <c r="BE69" s="186"/>
      <c r="BF69" s="186"/>
      <c r="BG69" s="186"/>
      <c r="BH69" s="186"/>
      <c r="BI69" s="186"/>
      <c r="BJ69" s="186"/>
      <c r="BK69" s="186"/>
      <c r="BL69" s="186"/>
      <c r="BM69" s="186"/>
      <c r="BN69" s="186"/>
      <c r="BO69" s="186"/>
      <c r="BP69" s="186"/>
      <c r="BQ69" s="186"/>
      <c r="BR69" s="186"/>
      <c r="BS69" s="186"/>
      <c r="BT69" s="186"/>
      <c r="BU69" s="186"/>
      <c r="BV69" s="186"/>
      <c r="BW69" s="186"/>
      <c r="BX69" s="186"/>
      <c r="BY69" s="186"/>
      <c r="BZ69" s="186"/>
      <c r="CA69" s="186"/>
      <c r="CB69" s="186"/>
      <c r="CC69" s="186"/>
      <c r="CD69" s="186"/>
      <c r="CE69" s="186"/>
      <c r="CF69" s="186"/>
      <c r="CG69" s="186"/>
      <c r="CH69" s="186"/>
      <c r="CI69" s="186"/>
      <c r="CJ69" s="186"/>
      <c r="CK69" s="186"/>
      <c r="CL69" s="186"/>
      <c r="CM69" s="186"/>
      <c r="CN69" s="186"/>
      <c r="CO69" s="186"/>
      <c r="CP69" s="186"/>
      <c r="CQ69" s="186"/>
      <c r="CR69" s="186"/>
      <c r="CS69" s="186"/>
      <c r="CT69" s="186"/>
      <c r="CU69" s="186"/>
      <c r="CV69" s="186"/>
      <c r="CW69" s="186"/>
      <c r="CX69" s="186"/>
      <c r="CY69" s="186"/>
      <c r="CZ69" s="186"/>
      <c r="DA69" s="186"/>
      <c r="DB69" s="186"/>
      <c r="DC69" s="186"/>
      <c r="DD69" s="186"/>
      <c r="DE69" s="186"/>
      <c r="DF69" s="186"/>
      <c r="DG69" s="186"/>
      <c r="DH69" s="186"/>
      <c r="DI69" s="186"/>
      <c r="DJ69" s="186"/>
      <c r="DK69" s="186"/>
      <c r="DL69" s="186"/>
      <c r="DM69" s="186"/>
      <c r="DN69" s="186"/>
      <c r="DO69" s="186"/>
      <c r="DP69" s="186"/>
      <c r="DQ69" s="186"/>
      <c r="DR69" s="186"/>
      <c r="DS69" s="186"/>
      <c r="DT69" s="186"/>
      <c r="DU69" s="186"/>
      <c r="DV69" s="186"/>
      <c r="DW69" s="186"/>
      <c r="DX69" s="186"/>
      <c r="DY69" s="186"/>
      <c r="DZ69" s="186"/>
      <c r="EA69" s="186"/>
      <c r="EB69" s="186"/>
      <c r="EC69" s="186"/>
      <c r="ED69" s="186"/>
      <c r="EE69" s="186"/>
      <c r="EF69" s="186"/>
      <c r="EG69" s="186"/>
      <c r="EH69" s="186"/>
      <c r="EI69" s="186"/>
      <c r="EJ69" s="186"/>
      <c r="EK69" s="186"/>
      <c r="EL69" s="186"/>
      <c r="EM69" s="186"/>
      <c r="EN69" s="186"/>
      <c r="EO69" s="186"/>
      <c r="EP69" s="186"/>
      <c r="EQ69" s="186"/>
      <c r="ER69" s="186"/>
      <c r="ES69" s="186"/>
      <c r="ET69" s="186"/>
      <c r="EU69" s="186"/>
      <c r="EV69" s="186"/>
      <c r="EW69" s="186"/>
      <c r="EX69" s="186"/>
      <c r="EY69" s="186"/>
      <c r="EZ69" s="186"/>
      <c r="FA69" s="186"/>
      <c r="FB69" s="186"/>
      <c r="FC69" s="186"/>
      <c r="FD69" s="186"/>
      <c r="FE69" s="186"/>
      <c r="FF69" s="186"/>
      <c r="FG69" s="186"/>
      <c r="FH69" s="186"/>
      <c r="FI69" s="186"/>
      <c r="FJ69" s="186"/>
      <c r="FK69" s="186"/>
      <c r="FL69" s="186"/>
      <c r="FM69" s="186"/>
      <c r="FN69" s="186"/>
      <c r="FO69" s="186"/>
      <c r="FP69" s="186"/>
      <c r="FQ69" s="186"/>
      <c r="FR69" s="186"/>
      <c r="FS69" s="186"/>
      <c r="FT69" s="186"/>
      <c r="FU69" s="186"/>
      <c r="FV69" s="186"/>
      <c r="FW69" s="186"/>
      <c r="FX69" s="186"/>
      <c r="FY69" s="186"/>
      <c r="FZ69" s="186"/>
      <c r="GA69" s="186"/>
      <c r="GB69" s="186"/>
      <c r="GC69" s="186"/>
      <c r="GD69" s="186"/>
      <c r="GE69" s="186"/>
      <c r="GF69" s="186"/>
      <c r="GG69" s="186"/>
      <c r="GH69" s="186"/>
      <c r="GI69" s="186"/>
      <c r="GJ69" s="186"/>
      <c r="GK69" s="186"/>
      <c r="GL69" s="186"/>
      <c r="GM69" s="186"/>
      <c r="GN69" s="186"/>
      <c r="GO69" s="186"/>
      <c r="GP69" s="186"/>
      <c r="GQ69" s="186"/>
      <c r="GR69" s="186"/>
      <c r="GS69" s="186"/>
      <c r="GT69" s="186"/>
      <c r="GU69" s="186"/>
      <c r="GV69" s="186"/>
      <c r="GW69" s="186"/>
      <c r="GX69" s="186"/>
      <c r="GY69" s="186"/>
      <c r="GZ69" s="186"/>
      <c r="HA69" s="186"/>
      <c r="HB69" s="186"/>
      <c r="HC69" s="186"/>
      <c r="HD69" s="186"/>
      <c r="HE69" s="186"/>
      <c r="HF69" s="186"/>
      <c r="HG69" s="186"/>
      <c r="HH69" s="186"/>
      <c r="HI69" s="186"/>
      <c r="HJ69" s="186"/>
      <c r="HK69" s="186"/>
      <c r="HL69" s="186"/>
      <c r="HM69" s="186"/>
      <c r="HN69" s="186"/>
      <c r="HO69" s="186"/>
      <c r="HP69" s="186"/>
      <c r="HQ69" s="186"/>
      <c r="HR69" s="186"/>
      <c r="HS69" s="186"/>
      <c r="HT69" s="186"/>
      <c r="HU69" s="186"/>
      <c r="HV69" s="186"/>
      <c r="HW69" s="186"/>
      <c r="HX69" s="186"/>
      <c r="HY69" s="186"/>
      <c r="HZ69" s="186"/>
      <c r="IA69" s="186"/>
      <c r="IB69" s="186"/>
      <c r="IC69" s="186"/>
      <c r="ID69" s="186"/>
      <c r="IE69" s="186"/>
      <c r="IF69" s="186"/>
      <c r="IG69" s="186"/>
      <c r="IH69" s="186"/>
      <c r="II69" s="186"/>
    </row>
    <row r="70" spans="1:8" s="186" customFormat="1" ht="38.25" customHeight="1">
      <c r="A70" s="252" t="s">
        <v>300</v>
      </c>
      <c r="B70" s="100" t="s">
        <v>0</v>
      </c>
      <c r="C70" s="251" t="s">
        <v>156</v>
      </c>
      <c r="D70" s="250">
        <v>13</v>
      </c>
      <c r="E70" s="249" t="s">
        <v>299</v>
      </c>
      <c r="F70" s="248" t="s">
        <v>163</v>
      </c>
      <c r="G70" s="308"/>
      <c r="H70" s="459">
        <f>+H71+H88+H87</f>
        <v>1798</v>
      </c>
    </row>
    <row r="71" spans="1:8" s="83" customFormat="1" ht="18.75">
      <c r="A71" s="109" t="s">
        <v>298</v>
      </c>
      <c r="B71" s="88" t="s">
        <v>0</v>
      </c>
      <c r="C71" s="246" t="s">
        <v>156</v>
      </c>
      <c r="D71" s="87">
        <v>13</v>
      </c>
      <c r="E71" s="245" t="s">
        <v>296</v>
      </c>
      <c r="F71" s="167" t="s">
        <v>163</v>
      </c>
      <c r="G71" s="85"/>
      <c r="H71" s="200">
        <f>H72</f>
        <v>590</v>
      </c>
    </row>
    <row r="72" spans="1:8" s="83" customFormat="1" ht="18.75">
      <c r="A72" s="89" t="s">
        <v>297</v>
      </c>
      <c r="B72" s="88" t="s">
        <v>0</v>
      </c>
      <c r="C72" s="86" t="s">
        <v>156</v>
      </c>
      <c r="D72" s="87">
        <v>13</v>
      </c>
      <c r="E72" s="245" t="s">
        <v>296</v>
      </c>
      <c r="F72" s="167" t="s">
        <v>295</v>
      </c>
      <c r="G72" s="85"/>
      <c r="H72" s="200">
        <f>H73</f>
        <v>590</v>
      </c>
    </row>
    <row r="73" spans="1:8" s="83" customFormat="1" ht="24" customHeight="1">
      <c r="A73" s="189" t="s">
        <v>167</v>
      </c>
      <c r="B73" s="57" t="s">
        <v>0</v>
      </c>
      <c r="C73" s="243" t="s">
        <v>156</v>
      </c>
      <c r="D73" s="242">
        <v>13</v>
      </c>
      <c r="E73" s="241" t="s">
        <v>296</v>
      </c>
      <c r="F73" s="67" t="s">
        <v>295</v>
      </c>
      <c r="G73" s="240" t="s">
        <v>153</v>
      </c>
      <c r="H73" s="300">
        <v>590</v>
      </c>
    </row>
    <row r="74" spans="1:8" s="83" customFormat="1" ht="18.75" customHeight="1" hidden="1">
      <c r="A74" s="233" t="s">
        <v>285</v>
      </c>
      <c r="B74" s="307" t="s">
        <v>0</v>
      </c>
      <c r="C74" s="239" t="s">
        <v>156</v>
      </c>
      <c r="D74" s="238">
        <v>13</v>
      </c>
      <c r="E74" s="668" t="s">
        <v>286</v>
      </c>
      <c r="F74" s="669"/>
      <c r="G74" s="237" t="s">
        <v>193</v>
      </c>
      <c r="H74" s="299"/>
    </row>
    <row r="75" spans="1:8" s="83" customFormat="1" ht="18.75" customHeight="1" hidden="1">
      <c r="A75" s="91" t="s">
        <v>283</v>
      </c>
      <c r="B75" s="100" t="s">
        <v>0</v>
      </c>
      <c r="C75" s="223" t="s">
        <v>156</v>
      </c>
      <c r="D75" s="223" t="s">
        <v>282</v>
      </c>
      <c r="E75" s="72" t="s">
        <v>284</v>
      </c>
      <c r="F75" s="71" t="s">
        <v>163</v>
      </c>
      <c r="G75" s="222"/>
      <c r="H75" s="200"/>
    </row>
    <row r="76" spans="1:248" s="235" customFormat="1" ht="19.5" customHeight="1" hidden="1">
      <c r="A76" s="89" t="s">
        <v>294</v>
      </c>
      <c r="B76" s="88" t="s">
        <v>0</v>
      </c>
      <c r="C76" s="120" t="s">
        <v>156</v>
      </c>
      <c r="D76" s="120" t="s">
        <v>282</v>
      </c>
      <c r="E76" s="59" t="s">
        <v>279</v>
      </c>
      <c r="F76" s="167" t="s">
        <v>163</v>
      </c>
      <c r="G76" s="221"/>
      <c r="H76" s="300"/>
      <c r="I76" s="236"/>
      <c r="J76" s="236"/>
      <c r="K76" s="236"/>
      <c r="L76" s="236"/>
      <c r="M76" s="236"/>
      <c r="N76" s="236"/>
      <c r="O76" s="236"/>
      <c r="P76" s="236"/>
      <c r="Q76" s="236"/>
      <c r="R76" s="236"/>
      <c r="S76" s="236"/>
      <c r="T76" s="236"/>
      <c r="U76" s="236"/>
      <c r="V76" s="236"/>
      <c r="W76" s="236"/>
      <c r="X76" s="236"/>
      <c r="Y76" s="236"/>
      <c r="Z76" s="236"/>
      <c r="AA76" s="236"/>
      <c r="AB76" s="236"/>
      <c r="AC76" s="236"/>
      <c r="AD76" s="236"/>
      <c r="AE76" s="236"/>
      <c r="AF76" s="236"/>
      <c r="AG76" s="236"/>
      <c r="AH76" s="236"/>
      <c r="AI76" s="236"/>
      <c r="AJ76" s="236"/>
      <c r="AK76" s="236"/>
      <c r="AL76" s="236"/>
      <c r="AM76" s="236"/>
      <c r="AN76" s="236"/>
      <c r="AO76" s="236"/>
      <c r="AP76" s="236"/>
      <c r="AQ76" s="236"/>
      <c r="AR76" s="236"/>
      <c r="AS76" s="236"/>
      <c r="AT76" s="236"/>
      <c r="AU76" s="236"/>
      <c r="AV76" s="236"/>
      <c r="AW76" s="236"/>
      <c r="AX76" s="236"/>
      <c r="AY76" s="236"/>
      <c r="AZ76" s="236"/>
      <c r="BA76" s="236"/>
      <c r="BB76" s="236"/>
      <c r="BC76" s="236"/>
      <c r="BD76" s="236"/>
      <c r="BE76" s="236"/>
      <c r="BF76" s="236"/>
      <c r="BG76" s="236"/>
      <c r="BH76" s="236"/>
      <c r="BI76" s="236"/>
      <c r="BJ76" s="236"/>
      <c r="BK76" s="236"/>
      <c r="BL76" s="236"/>
      <c r="BM76" s="236"/>
      <c r="BN76" s="236"/>
      <c r="BO76" s="236"/>
      <c r="BP76" s="236"/>
      <c r="BQ76" s="236"/>
      <c r="BR76" s="236"/>
      <c r="BS76" s="236"/>
      <c r="BT76" s="236"/>
      <c r="BU76" s="236"/>
      <c r="BV76" s="236"/>
      <c r="BW76" s="236"/>
      <c r="BX76" s="236"/>
      <c r="BY76" s="236"/>
      <c r="BZ76" s="236"/>
      <c r="CA76" s="236"/>
      <c r="CB76" s="236"/>
      <c r="CC76" s="236"/>
      <c r="CD76" s="236"/>
      <c r="CE76" s="236"/>
      <c r="CF76" s="236"/>
      <c r="CG76" s="236"/>
      <c r="CH76" s="236"/>
      <c r="CI76" s="236"/>
      <c r="CJ76" s="236"/>
      <c r="CK76" s="236"/>
      <c r="CL76" s="236"/>
      <c r="CM76" s="236"/>
      <c r="CN76" s="236"/>
      <c r="CO76" s="236"/>
      <c r="CP76" s="236"/>
      <c r="CQ76" s="236"/>
      <c r="CR76" s="236"/>
      <c r="CS76" s="236"/>
      <c r="CT76" s="236"/>
      <c r="CU76" s="236"/>
      <c r="CV76" s="236"/>
      <c r="CW76" s="236"/>
      <c r="CX76" s="236"/>
      <c r="CY76" s="236"/>
      <c r="CZ76" s="236"/>
      <c r="DA76" s="236"/>
      <c r="DB76" s="236"/>
      <c r="DC76" s="236"/>
      <c r="DD76" s="236"/>
      <c r="DE76" s="236"/>
      <c r="DF76" s="236"/>
      <c r="DG76" s="236"/>
      <c r="DH76" s="236"/>
      <c r="DI76" s="236"/>
      <c r="DJ76" s="236"/>
      <c r="DK76" s="236"/>
      <c r="DL76" s="236"/>
      <c r="DM76" s="236"/>
      <c r="DN76" s="236"/>
      <c r="DO76" s="236"/>
      <c r="DP76" s="236"/>
      <c r="DQ76" s="236"/>
      <c r="DR76" s="236"/>
      <c r="DS76" s="236"/>
      <c r="DT76" s="236"/>
      <c r="DU76" s="236"/>
      <c r="DV76" s="236"/>
      <c r="DW76" s="236"/>
      <c r="DX76" s="236"/>
      <c r="DY76" s="236"/>
      <c r="DZ76" s="236"/>
      <c r="EA76" s="236"/>
      <c r="EB76" s="236"/>
      <c r="EC76" s="236"/>
      <c r="ED76" s="236"/>
      <c r="EE76" s="236"/>
      <c r="EF76" s="236"/>
      <c r="EG76" s="236"/>
      <c r="EH76" s="236"/>
      <c r="EI76" s="236"/>
      <c r="EJ76" s="236"/>
      <c r="EK76" s="236"/>
      <c r="EL76" s="236"/>
      <c r="EM76" s="236"/>
      <c r="EN76" s="236"/>
      <c r="EO76" s="236"/>
      <c r="EP76" s="236"/>
      <c r="EQ76" s="236"/>
      <c r="ER76" s="236"/>
      <c r="ES76" s="236"/>
      <c r="ET76" s="236"/>
      <c r="EU76" s="236"/>
      <c r="EV76" s="236"/>
      <c r="EW76" s="236"/>
      <c r="EX76" s="236"/>
      <c r="EY76" s="236"/>
      <c r="EZ76" s="236"/>
      <c r="FA76" s="236"/>
      <c r="FB76" s="236"/>
      <c r="FC76" s="236"/>
      <c r="FD76" s="236"/>
      <c r="FE76" s="236"/>
      <c r="FF76" s="236"/>
      <c r="FG76" s="236"/>
      <c r="FH76" s="236"/>
      <c r="FI76" s="236"/>
      <c r="FJ76" s="236"/>
      <c r="FK76" s="236"/>
      <c r="FL76" s="236"/>
      <c r="FM76" s="236"/>
      <c r="FN76" s="236"/>
      <c r="FO76" s="236"/>
      <c r="FP76" s="236"/>
      <c r="FQ76" s="236"/>
      <c r="FR76" s="236"/>
      <c r="FS76" s="236"/>
      <c r="FT76" s="236"/>
      <c r="FU76" s="236"/>
      <c r="FV76" s="236"/>
      <c r="FW76" s="236"/>
      <c r="FX76" s="236"/>
      <c r="FY76" s="236"/>
      <c r="FZ76" s="236"/>
      <c r="GA76" s="236"/>
      <c r="GB76" s="236"/>
      <c r="GC76" s="236"/>
      <c r="GD76" s="236"/>
      <c r="GE76" s="236"/>
      <c r="GF76" s="236"/>
      <c r="GG76" s="236"/>
      <c r="GH76" s="236"/>
      <c r="GI76" s="236"/>
      <c r="GJ76" s="236"/>
      <c r="GK76" s="236"/>
      <c r="GL76" s="236"/>
      <c r="GM76" s="236"/>
      <c r="GN76" s="236"/>
      <c r="GO76" s="236"/>
      <c r="GP76" s="236"/>
      <c r="GQ76" s="236"/>
      <c r="GR76" s="236"/>
      <c r="GS76" s="236"/>
      <c r="GT76" s="236"/>
      <c r="GU76" s="236"/>
      <c r="GV76" s="236"/>
      <c r="GW76" s="236"/>
      <c r="GX76" s="236"/>
      <c r="GY76" s="236"/>
      <c r="GZ76" s="236"/>
      <c r="HA76" s="236"/>
      <c r="HB76" s="236"/>
      <c r="HC76" s="236"/>
      <c r="HD76" s="236"/>
      <c r="HE76" s="236"/>
      <c r="HF76" s="236"/>
      <c r="HG76" s="236"/>
      <c r="HH76" s="236"/>
      <c r="HI76" s="236"/>
      <c r="HJ76" s="236"/>
      <c r="HK76" s="236"/>
      <c r="HL76" s="236"/>
      <c r="HM76" s="236"/>
      <c r="HN76" s="236"/>
      <c r="HO76" s="236"/>
      <c r="HP76" s="236"/>
      <c r="HQ76" s="236"/>
      <c r="HR76" s="236"/>
      <c r="HS76" s="236"/>
      <c r="HT76" s="236"/>
      <c r="HU76" s="236"/>
      <c r="HV76" s="236"/>
      <c r="HW76" s="236"/>
      <c r="HX76" s="236"/>
      <c r="HY76" s="236"/>
      <c r="HZ76" s="236"/>
      <c r="IA76" s="236"/>
      <c r="IB76" s="236"/>
      <c r="IC76" s="236"/>
      <c r="ID76" s="236"/>
      <c r="IE76" s="236"/>
      <c r="IF76" s="236"/>
      <c r="IG76" s="236"/>
      <c r="IH76" s="236"/>
      <c r="II76" s="236"/>
      <c r="IJ76" s="236"/>
      <c r="IK76" s="236"/>
      <c r="IL76" s="236"/>
      <c r="IM76" s="236"/>
      <c r="IN76" s="236"/>
    </row>
    <row r="77" spans="1:248" s="235" customFormat="1" ht="56.25" customHeight="1" hidden="1">
      <c r="A77" s="109" t="s">
        <v>191</v>
      </c>
      <c r="B77" s="306" t="s">
        <v>0</v>
      </c>
      <c r="C77" s="60" t="s">
        <v>156</v>
      </c>
      <c r="D77" s="60">
        <v>13</v>
      </c>
      <c r="E77" s="231" t="s">
        <v>279</v>
      </c>
      <c r="F77" s="230" t="s">
        <v>278</v>
      </c>
      <c r="G77" s="60"/>
      <c r="H77" s="300"/>
      <c r="I77" s="236"/>
      <c r="J77" s="236"/>
      <c r="K77" s="236"/>
      <c r="L77" s="236"/>
      <c r="M77" s="236"/>
      <c r="N77" s="236"/>
      <c r="O77" s="236"/>
      <c r="P77" s="236"/>
      <c r="Q77" s="236"/>
      <c r="R77" s="236"/>
      <c r="S77" s="236"/>
      <c r="T77" s="236"/>
      <c r="U77" s="236"/>
      <c r="V77" s="236"/>
      <c r="W77" s="236"/>
      <c r="X77" s="236"/>
      <c r="Y77" s="236"/>
      <c r="Z77" s="236"/>
      <c r="AA77" s="236"/>
      <c r="AB77" s="236"/>
      <c r="AC77" s="236"/>
      <c r="AD77" s="236"/>
      <c r="AE77" s="236"/>
      <c r="AF77" s="236"/>
      <c r="AG77" s="236"/>
      <c r="AH77" s="236"/>
      <c r="AI77" s="236"/>
      <c r="AJ77" s="236"/>
      <c r="AK77" s="236"/>
      <c r="AL77" s="236"/>
      <c r="AM77" s="236"/>
      <c r="AN77" s="236"/>
      <c r="AO77" s="236"/>
      <c r="AP77" s="236"/>
      <c r="AQ77" s="236"/>
      <c r="AR77" s="236"/>
      <c r="AS77" s="236"/>
      <c r="AT77" s="236"/>
      <c r="AU77" s="236"/>
      <c r="AV77" s="236"/>
      <c r="AW77" s="236"/>
      <c r="AX77" s="236"/>
      <c r="AY77" s="236"/>
      <c r="AZ77" s="236"/>
      <c r="BA77" s="236"/>
      <c r="BB77" s="236"/>
      <c r="BC77" s="236"/>
      <c r="BD77" s="236"/>
      <c r="BE77" s="236"/>
      <c r="BF77" s="236"/>
      <c r="BG77" s="236"/>
      <c r="BH77" s="236"/>
      <c r="BI77" s="236"/>
      <c r="BJ77" s="236"/>
      <c r="BK77" s="236"/>
      <c r="BL77" s="236"/>
      <c r="BM77" s="236"/>
      <c r="BN77" s="236"/>
      <c r="BO77" s="236"/>
      <c r="BP77" s="236"/>
      <c r="BQ77" s="236"/>
      <c r="BR77" s="236"/>
      <c r="BS77" s="236"/>
      <c r="BT77" s="236"/>
      <c r="BU77" s="236"/>
      <c r="BV77" s="236"/>
      <c r="BW77" s="236"/>
      <c r="BX77" s="236"/>
      <c r="BY77" s="236"/>
      <c r="BZ77" s="236"/>
      <c r="CA77" s="236"/>
      <c r="CB77" s="236"/>
      <c r="CC77" s="236"/>
      <c r="CD77" s="236"/>
      <c r="CE77" s="236"/>
      <c r="CF77" s="236"/>
      <c r="CG77" s="236"/>
      <c r="CH77" s="236"/>
      <c r="CI77" s="236"/>
      <c r="CJ77" s="236"/>
      <c r="CK77" s="236"/>
      <c r="CL77" s="236"/>
      <c r="CM77" s="236"/>
      <c r="CN77" s="236"/>
      <c r="CO77" s="236"/>
      <c r="CP77" s="236"/>
      <c r="CQ77" s="236"/>
      <c r="CR77" s="236"/>
      <c r="CS77" s="236"/>
      <c r="CT77" s="236"/>
      <c r="CU77" s="236"/>
      <c r="CV77" s="236"/>
      <c r="CW77" s="236"/>
      <c r="CX77" s="236"/>
      <c r="CY77" s="236"/>
      <c r="CZ77" s="236"/>
      <c r="DA77" s="236"/>
      <c r="DB77" s="236"/>
      <c r="DC77" s="236"/>
      <c r="DD77" s="236"/>
      <c r="DE77" s="236"/>
      <c r="DF77" s="236"/>
      <c r="DG77" s="236"/>
      <c r="DH77" s="236"/>
      <c r="DI77" s="236"/>
      <c r="DJ77" s="236"/>
      <c r="DK77" s="236"/>
      <c r="DL77" s="236"/>
      <c r="DM77" s="236"/>
      <c r="DN77" s="236"/>
      <c r="DO77" s="236"/>
      <c r="DP77" s="236"/>
      <c r="DQ77" s="236"/>
      <c r="DR77" s="236"/>
      <c r="DS77" s="236"/>
      <c r="DT77" s="236"/>
      <c r="DU77" s="236"/>
      <c r="DV77" s="236"/>
      <c r="DW77" s="236"/>
      <c r="DX77" s="236"/>
      <c r="DY77" s="236"/>
      <c r="DZ77" s="236"/>
      <c r="EA77" s="236"/>
      <c r="EB77" s="236"/>
      <c r="EC77" s="236"/>
      <c r="ED77" s="236"/>
      <c r="EE77" s="236"/>
      <c r="EF77" s="236"/>
      <c r="EG77" s="236"/>
      <c r="EH77" s="236"/>
      <c r="EI77" s="236"/>
      <c r="EJ77" s="236"/>
      <c r="EK77" s="236"/>
      <c r="EL77" s="236"/>
      <c r="EM77" s="236"/>
      <c r="EN77" s="236"/>
      <c r="EO77" s="236"/>
      <c r="EP77" s="236"/>
      <c r="EQ77" s="236"/>
      <c r="ER77" s="236"/>
      <c r="ES77" s="236"/>
      <c r="ET77" s="236"/>
      <c r="EU77" s="236"/>
      <c r="EV77" s="236"/>
      <c r="EW77" s="236"/>
      <c r="EX77" s="236"/>
      <c r="EY77" s="236"/>
      <c r="EZ77" s="236"/>
      <c r="FA77" s="236"/>
      <c r="FB77" s="236"/>
      <c r="FC77" s="236"/>
      <c r="FD77" s="236"/>
      <c r="FE77" s="236"/>
      <c r="FF77" s="236"/>
      <c r="FG77" s="236"/>
      <c r="FH77" s="236"/>
      <c r="FI77" s="236"/>
      <c r="FJ77" s="236"/>
      <c r="FK77" s="236"/>
      <c r="FL77" s="236"/>
      <c r="FM77" s="236"/>
      <c r="FN77" s="236"/>
      <c r="FO77" s="236"/>
      <c r="FP77" s="236"/>
      <c r="FQ77" s="236"/>
      <c r="FR77" s="236"/>
      <c r="FS77" s="236"/>
      <c r="FT77" s="236"/>
      <c r="FU77" s="236"/>
      <c r="FV77" s="236"/>
      <c r="FW77" s="236"/>
      <c r="FX77" s="236"/>
      <c r="FY77" s="236"/>
      <c r="FZ77" s="236"/>
      <c r="GA77" s="236"/>
      <c r="GB77" s="236"/>
      <c r="GC77" s="236"/>
      <c r="GD77" s="236"/>
      <c r="GE77" s="236"/>
      <c r="GF77" s="236"/>
      <c r="GG77" s="236"/>
      <c r="GH77" s="236"/>
      <c r="GI77" s="236"/>
      <c r="GJ77" s="236"/>
      <c r="GK77" s="236"/>
      <c r="GL77" s="236"/>
      <c r="GM77" s="236"/>
      <c r="GN77" s="236"/>
      <c r="GO77" s="236"/>
      <c r="GP77" s="236"/>
      <c r="GQ77" s="236"/>
      <c r="GR77" s="236"/>
      <c r="GS77" s="236"/>
      <c r="GT77" s="236"/>
      <c r="GU77" s="236"/>
      <c r="GV77" s="236"/>
      <c r="GW77" s="236"/>
      <c r="GX77" s="236"/>
      <c r="GY77" s="236"/>
      <c r="GZ77" s="236"/>
      <c r="HA77" s="236"/>
      <c r="HB77" s="236"/>
      <c r="HC77" s="236"/>
      <c r="HD77" s="236"/>
      <c r="HE77" s="236"/>
      <c r="HF77" s="236"/>
      <c r="HG77" s="236"/>
      <c r="HH77" s="236"/>
      <c r="HI77" s="236"/>
      <c r="HJ77" s="236"/>
      <c r="HK77" s="236"/>
      <c r="HL77" s="236"/>
      <c r="HM77" s="236"/>
      <c r="HN77" s="236"/>
      <c r="HO77" s="236"/>
      <c r="HP77" s="236"/>
      <c r="HQ77" s="236"/>
      <c r="HR77" s="236"/>
      <c r="HS77" s="236"/>
      <c r="HT77" s="236"/>
      <c r="HU77" s="236"/>
      <c r="HV77" s="236"/>
      <c r="HW77" s="236"/>
      <c r="HX77" s="236"/>
      <c r="HY77" s="236"/>
      <c r="HZ77" s="236"/>
      <c r="IA77" s="236"/>
      <c r="IB77" s="236"/>
      <c r="IC77" s="236"/>
      <c r="ID77" s="236"/>
      <c r="IE77" s="236"/>
      <c r="IF77" s="236"/>
      <c r="IG77" s="236"/>
      <c r="IH77" s="236"/>
      <c r="II77" s="236"/>
      <c r="IJ77" s="236"/>
      <c r="IK77" s="236"/>
      <c r="IL77" s="236"/>
      <c r="IM77" s="236"/>
      <c r="IN77" s="236"/>
    </row>
    <row r="78" spans="1:248" s="235" customFormat="1" ht="19.5" customHeight="1" hidden="1">
      <c r="A78" s="74" t="s">
        <v>167</v>
      </c>
      <c r="B78" s="60" t="s">
        <v>0</v>
      </c>
      <c r="C78" s="60" t="s">
        <v>156</v>
      </c>
      <c r="D78" s="60">
        <v>13</v>
      </c>
      <c r="E78" s="231" t="s">
        <v>279</v>
      </c>
      <c r="F78" s="230" t="s">
        <v>278</v>
      </c>
      <c r="G78" s="60" t="s">
        <v>153</v>
      </c>
      <c r="H78" s="300"/>
      <c r="I78" s="236"/>
      <c r="J78" s="236"/>
      <c r="K78" s="236"/>
      <c r="L78" s="236"/>
      <c r="M78" s="236"/>
      <c r="N78" s="236"/>
      <c r="O78" s="236"/>
      <c r="P78" s="236"/>
      <c r="Q78" s="236"/>
      <c r="R78" s="236"/>
      <c r="S78" s="236"/>
      <c r="T78" s="236"/>
      <c r="U78" s="236"/>
      <c r="V78" s="236"/>
      <c r="W78" s="236"/>
      <c r="X78" s="236"/>
      <c r="Y78" s="236"/>
      <c r="Z78" s="236"/>
      <c r="AA78" s="236"/>
      <c r="AB78" s="236"/>
      <c r="AC78" s="236"/>
      <c r="AD78" s="236"/>
      <c r="AE78" s="236"/>
      <c r="AF78" s="236"/>
      <c r="AG78" s="236"/>
      <c r="AH78" s="236"/>
      <c r="AI78" s="236"/>
      <c r="AJ78" s="236"/>
      <c r="AK78" s="236"/>
      <c r="AL78" s="236"/>
      <c r="AM78" s="236"/>
      <c r="AN78" s="236"/>
      <c r="AO78" s="236"/>
      <c r="AP78" s="236"/>
      <c r="AQ78" s="236"/>
      <c r="AR78" s="236"/>
      <c r="AS78" s="236"/>
      <c r="AT78" s="236"/>
      <c r="AU78" s="236"/>
      <c r="AV78" s="236"/>
      <c r="AW78" s="236"/>
      <c r="AX78" s="236"/>
      <c r="AY78" s="236"/>
      <c r="AZ78" s="236"/>
      <c r="BA78" s="236"/>
      <c r="BB78" s="236"/>
      <c r="BC78" s="236"/>
      <c r="BD78" s="236"/>
      <c r="BE78" s="236"/>
      <c r="BF78" s="236"/>
      <c r="BG78" s="236"/>
      <c r="BH78" s="236"/>
      <c r="BI78" s="236"/>
      <c r="BJ78" s="236"/>
      <c r="BK78" s="236"/>
      <c r="BL78" s="236"/>
      <c r="BM78" s="236"/>
      <c r="BN78" s="236"/>
      <c r="BO78" s="236"/>
      <c r="BP78" s="236"/>
      <c r="BQ78" s="236"/>
      <c r="BR78" s="236"/>
      <c r="BS78" s="236"/>
      <c r="BT78" s="236"/>
      <c r="BU78" s="236"/>
      <c r="BV78" s="236"/>
      <c r="BW78" s="236"/>
      <c r="BX78" s="236"/>
      <c r="BY78" s="236"/>
      <c r="BZ78" s="236"/>
      <c r="CA78" s="236"/>
      <c r="CB78" s="236"/>
      <c r="CC78" s="236"/>
      <c r="CD78" s="236"/>
      <c r="CE78" s="236"/>
      <c r="CF78" s="236"/>
      <c r="CG78" s="236"/>
      <c r="CH78" s="236"/>
      <c r="CI78" s="236"/>
      <c r="CJ78" s="236"/>
      <c r="CK78" s="236"/>
      <c r="CL78" s="236"/>
      <c r="CM78" s="236"/>
      <c r="CN78" s="236"/>
      <c r="CO78" s="236"/>
      <c r="CP78" s="236"/>
      <c r="CQ78" s="236"/>
      <c r="CR78" s="236"/>
      <c r="CS78" s="236"/>
      <c r="CT78" s="236"/>
      <c r="CU78" s="236"/>
      <c r="CV78" s="236"/>
      <c r="CW78" s="236"/>
      <c r="CX78" s="236"/>
      <c r="CY78" s="236"/>
      <c r="CZ78" s="236"/>
      <c r="DA78" s="236"/>
      <c r="DB78" s="236"/>
      <c r="DC78" s="236"/>
      <c r="DD78" s="236"/>
      <c r="DE78" s="236"/>
      <c r="DF78" s="236"/>
      <c r="DG78" s="236"/>
      <c r="DH78" s="236"/>
      <c r="DI78" s="236"/>
      <c r="DJ78" s="236"/>
      <c r="DK78" s="236"/>
      <c r="DL78" s="236"/>
      <c r="DM78" s="236"/>
      <c r="DN78" s="236"/>
      <c r="DO78" s="236"/>
      <c r="DP78" s="236"/>
      <c r="DQ78" s="236"/>
      <c r="DR78" s="236"/>
      <c r="DS78" s="236"/>
      <c r="DT78" s="236"/>
      <c r="DU78" s="236"/>
      <c r="DV78" s="236"/>
      <c r="DW78" s="236"/>
      <c r="DX78" s="236"/>
      <c r="DY78" s="236"/>
      <c r="DZ78" s="236"/>
      <c r="EA78" s="236"/>
      <c r="EB78" s="236"/>
      <c r="EC78" s="236"/>
      <c r="ED78" s="236"/>
      <c r="EE78" s="236"/>
      <c r="EF78" s="236"/>
      <c r="EG78" s="236"/>
      <c r="EH78" s="236"/>
      <c r="EI78" s="236"/>
      <c r="EJ78" s="236"/>
      <c r="EK78" s="236"/>
      <c r="EL78" s="236"/>
      <c r="EM78" s="236"/>
      <c r="EN78" s="236"/>
      <c r="EO78" s="236"/>
      <c r="EP78" s="236"/>
      <c r="EQ78" s="236"/>
      <c r="ER78" s="236"/>
      <c r="ES78" s="236"/>
      <c r="ET78" s="236"/>
      <c r="EU78" s="236"/>
      <c r="EV78" s="236"/>
      <c r="EW78" s="236"/>
      <c r="EX78" s="236"/>
      <c r="EY78" s="236"/>
      <c r="EZ78" s="236"/>
      <c r="FA78" s="236"/>
      <c r="FB78" s="236"/>
      <c r="FC78" s="236"/>
      <c r="FD78" s="236"/>
      <c r="FE78" s="236"/>
      <c r="FF78" s="236"/>
      <c r="FG78" s="236"/>
      <c r="FH78" s="236"/>
      <c r="FI78" s="236"/>
      <c r="FJ78" s="236"/>
      <c r="FK78" s="236"/>
      <c r="FL78" s="236"/>
      <c r="FM78" s="236"/>
      <c r="FN78" s="236"/>
      <c r="FO78" s="236"/>
      <c r="FP78" s="236"/>
      <c r="FQ78" s="236"/>
      <c r="FR78" s="236"/>
      <c r="FS78" s="236"/>
      <c r="FT78" s="236"/>
      <c r="FU78" s="236"/>
      <c r="FV78" s="236"/>
      <c r="FW78" s="236"/>
      <c r="FX78" s="236"/>
      <c r="FY78" s="236"/>
      <c r="FZ78" s="236"/>
      <c r="GA78" s="236"/>
      <c r="GB78" s="236"/>
      <c r="GC78" s="236"/>
      <c r="GD78" s="236"/>
      <c r="GE78" s="236"/>
      <c r="GF78" s="236"/>
      <c r="GG78" s="236"/>
      <c r="GH78" s="236"/>
      <c r="GI78" s="236"/>
      <c r="GJ78" s="236"/>
      <c r="GK78" s="236"/>
      <c r="GL78" s="236"/>
      <c r="GM78" s="236"/>
      <c r="GN78" s="236"/>
      <c r="GO78" s="236"/>
      <c r="GP78" s="236"/>
      <c r="GQ78" s="236"/>
      <c r="GR78" s="236"/>
      <c r="GS78" s="236"/>
      <c r="GT78" s="236"/>
      <c r="GU78" s="236"/>
      <c r="GV78" s="236"/>
      <c r="GW78" s="236"/>
      <c r="GX78" s="236"/>
      <c r="GY78" s="236"/>
      <c r="GZ78" s="236"/>
      <c r="HA78" s="236"/>
      <c r="HB78" s="236"/>
      <c r="HC78" s="236"/>
      <c r="HD78" s="236"/>
      <c r="HE78" s="236"/>
      <c r="HF78" s="236"/>
      <c r="HG78" s="236"/>
      <c r="HH78" s="236"/>
      <c r="HI78" s="236"/>
      <c r="HJ78" s="236"/>
      <c r="HK78" s="236"/>
      <c r="HL78" s="236"/>
      <c r="HM78" s="236"/>
      <c r="HN78" s="236"/>
      <c r="HO78" s="236"/>
      <c r="HP78" s="236"/>
      <c r="HQ78" s="236"/>
      <c r="HR78" s="236"/>
      <c r="HS78" s="236"/>
      <c r="HT78" s="236"/>
      <c r="HU78" s="236"/>
      <c r="HV78" s="236"/>
      <c r="HW78" s="236"/>
      <c r="HX78" s="236"/>
      <c r="HY78" s="236"/>
      <c r="HZ78" s="236"/>
      <c r="IA78" s="236"/>
      <c r="IB78" s="236"/>
      <c r="IC78" s="236"/>
      <c r="ID78" s="236"/>
      <c r="IE78" s="236"/>
      <c r="IF78" s="236"/>
      <c r="IG78" s="236"/>
      <c r="IH78" s="236"/>
      <c r="II78" s="236"/>
      <c r="IJ78" s="236"/>
      <c r="IK78" s="236"/>
      <c r="IL78" s="236"/>
      <c r="IM78" s="236"/>
      <c r="IN78" s="236"/>
    </row>
    <row r="79" spans="1:248" s="235" customFormat="1" ht="19.5" customHeight="1" hidden="1">
      <c r="A79" s="89" t="s">
        <v>194</v>
      </c>
      <c r="B79" s="60" t="s">
        <v>0</v>
      </c>
      <c r="C79" s="60" t="s">
        <v>156</v>
      </c>
      <c r="D79" s="232" t="s">
        <v>282</v>
      </c>
      <c r="E79" s="231" t="s">
        <v>291</v>
      </c>
      <c r="F79" s="230" t="s">
        <v>163</v>
      </c>
      <c r="G79" s="229"/>
      <c r="H79" s="300"/>
      <c r="I79" s="236"/>
      <c r="J79" s="236"/>
      <c r="K79" s="236"/>
      <c r="L79" s="236"/>
      <c r="M79" s="236"/>
      <c r="N79" s="236"/>
      <c r="O79" s="236"/>
      <c r="P79" s="236"/>
      <c r="Q79" s="236"/>
      <c r="R79" s="236"/>
      <c r="S79" s="236"/>
      <c r="T79" s="236"/>
      <c r="U79" s="236"/>
      <c r="V79" s="236"/>
      <c r="W79" s="236"/>
      <c r="X79" s="236"/>
      <c r="Y79" s="236"/>
      <c r="Z79" s="236"/>
      <c r="AA79" s="236"/>
      <c r="AB79" s="236"/>
      <c r="AC79" s="236"/>
      <c r="AD79" s="236"/>
      <c r="AE79" s="236"/>
      <c r="AF79" s="236"/>
      <c r="AG79" s="236"/>
      <c r="AH79" s="236"/>
      <c r="AI79" s="236"/>
      <c r="AJ79" s="236"/>
      <c r="AK79" s="236"/>
      <c r="AL79" s="236"/>
      <c r="AM79" s="236"/>
      <c r="AN79" s="236"/>
      <c r="AO79" s="236"/>
      <c r="AP79" s="236"/>
      <c r="AQ79" s="236"/>
      <c r="AR79" s="236"/>
      <c r="AS79" s="236"/>
      <c r="AT79" s="236"/>
      <c r="AU79" s="236"/>
      <c r="AV79" s="236"/>
      <c r="AW79" s="236"/>
      <c r="AX79" s="236"/>
      <c r="AY79" s="236"/>
      <c r="AZ79" s="236"/>
      <c r="BA79" s="236"/>
      <c r="BB79" s="236"/>
      <c r="BC79" s="236"/>
      <c r="BD79" s="236"/>
      <c r="BE79" s="236"/>
      <c r="BF79" s="236"/>
      <c r="BG79" s="236"/>
      <c r="BH79" s="236"/>
      <c r="BI79" s="236"/>
      <c r="BJ79" s="236"/>
      <c r="BK79" s="236"/>
      <c r="BL79" s="236"/>
      <c r="BM79" s="236"/>
      <c r="BN79" s="236"/>
      <c r="BO79" s="236"/>
      <c r="BP79" s="236"/>
      <c r="BQ79" s="236"/>
      <c r="BR79" s="236"/>
      <c r="BS79" s="236"/>
      <c r="BT79" s="236"/>
      <c r="BU79" s="236"/>
      <c r="BV79" s="236"/>
      <c r="BW79" s="236"/>
      <c r="BX79" s="236"/>
      <c r="BY79" s="236"/>
      <c r="BZ79" s="236"/>
      <c r="CA79" s="236"/>
      <c r="CB79" s="236"/>
      <c r="CC79" s="236"/>
      <c r="CD79" s="236"/>
      <c r="CE79" s="236"/>
      <c r="CF79" s="236"/>
      <c r="CG79" s="236"/>
      <c r="CH79" s="236"/>
      <c r="CI79" s="236"/>
      <c r="CJ79" s="236"/>
      <c r="CK79" s="236"/>
      <c r="CL79" s="236"/>
      <c r="CM79" s="236"/>
      <c r="CN79" s="236"/>
      <c r="CO79" s="236"/>
      <c r="CP79" s="236"/>
      <c r="CQ79" s="236"/>
      <c r="CR79" s="236"/>
      <c r="CS79" s="236"/>
      <c r="CT79" s="236"/>
      <c r="CU79" s="236"/>
      <c r="CV79" s="236"/>
      <c r="CW79" s="236"/>
      <c r="CX79" s="236"/>
      <c r="CY79" s="236"/>
      <c r="CZ79" s="236"/>
      <c r="DA79" s="236"/>
      <c r="DB79" s="236"/>
      <c r="DC79" s="236"/>
      <c r="DD79" s="236"/>
      <c r="DE79" s="236"/>
      <c r="DF79" s="236"/>
      <c r="DG79" s="236"/>
      <c r="DH79" s="236"/>
      <c r="DI79" s="236"/>
      <c r="DJ79" s="236"/>
      <c r="DK79" s="236"/>
      <c r="DL79" s="236"/>
      <c r="DM79" s="236"/>
      <c r="DN79" s="236"/>
      <c r="DO79" s="236"/>
      <c r="DP79" s="236"/>
      <c r="DQ79" s="236"/>
      <c r="DR79" s="236"/>
      <c r="DS79" s="236"/>
      <c r="DT79" s="236"/>
      <c r="DU79" s="236"/>
      <c r="DV79" s="236"/>
      <c r="DW79" s="236"/>
      <c r="DX79" s="236"/>
      <c r="DY79" s="236"/>
      <c r="DZ79" s="236"/>
      <c r="EA79" s="236"/>
      <c r="EB79" s="236"/>
      <c r="EC79" s="236"/>
      <c r="ED79" s="236"/>
      <c r="EE79" s="236"/>
      <c r="EF79" s="236"/>
      <c r="EG79" s="236"/>
      <c r="EH79" s="236"/>
      <c r="EI79" s="236"/>
      <c r="EJ79" s="236"/>
      <c r="EK79" s="236"/>
      <c r="EL79" s="236"/>
      <c r="EM79" s="236"/>
      <c r="EN79" s="236"/>
      <c r="EO79" s="236"/>
      <c r="EP79" s="236"/>
      <c r="EQ79" s="236"/>
      <c r="ER79" s="236"/>
      <c r="ES79" s="236"/>
      <c r="ET79" s="236"/>
      <c r="EU79" s="236"/>
      <c r="EV79" s="236"/>
      <c r="EW79" s="236"/>
      <c r="EX79" s="236"/>
      <c r="EY79" s="236"/>
      <c r="EZ79" s="236"/>
      <c r="FA79" s="236"/>
      <c r="FB79" s="236"/>
      <c r="FC79" s="236"/>
      <c r="FD79" s="236"/>
      <c r="FE79" s="236"/>
      <c r="FF79" s="236"/>
      <c r="FG79" s="236"/>
      <c r="FH79" s="236"/>
      <c r="FI79" s="236"/>
      <c r="FJ79" s="236"/>
      <c r="FK79" s="236"/>
      <c r="FL79" s="236"/>
      <c r="FM79" s="236"/>
      <c r="FN79" s="236"/>
      <c r="FO79" s="236"/>
      <c r="FP79" s="236"/>
      <c r="FQ79" s="236"/>
      <c r="FR79" s="236"/>
      <c r="FS79" s="236"/>
      <c r="FT79" s="236"/>
      <c r="FU79" s="236"/>
      <c r="FV79" s="236"/>
      <c r="FW79" s="236"/>
      <c r="FX79" s="236"/>
      <c r="FY79" s="236"/>
      <c r="FZ79" s="236"/>
      <c r="GA79" s="236"/>
      <c r="GB79" s="236"/>
      <c r="GC79" s="236"/>
      <c r="GD79" s="236"/>
      <c r="GE79" s="236"/>
      <c r="GF79" s="236"/>
      <c r="GG79" s="236"/>
      <c r="GH79" s="236"/>
      <c r="GI79" s="236"/>
      <c r="GJ79" s="236"/>
      <c r="GK79" s="236"/>
      <c r="GL79" s="236"/>
      <c r="GM79" s="236"/>
      <c r="GN79" s="236"/>
      <c r="GO79" s="236"/>
      <c r="GP79" s="236"/>
      <c r="GQ79" s="236"/>
      <c r="GR79" s="236"/>
      <c r="GS79" s="236"/>
      <c r="GT79" s="236"/>
      <c r="GU79" s="236"/>
      <c r="GV79" s="236"/>
      <c r="GW79" s="236"/>
      <c r="GX79" s="236"/>
      <c r="GY79" s="236"/>
      <c r="GZ79" s="236"/>
      <c r="HA79" s="236"/>
      <c r="HB79" s="236"/>
      <c r="HC79" s="236"/>
      <c r="HD79" s="236"/>
      <c r="HE79" s="236"/>
      <c r="HF79" s="236"/>
      <c r="HG79" s="236"/>
      <c r="HH79" s="236"/>
      <c r="HI79" s="236"/>
      <c r="HJ79" s="236"/>
      <c r="HK79" s="236"/>
      <c r="HL79" s="236"/>
      <c r="HM79" s="236"/>
      <c r="HN79" s="236"/>
      <c r="HO79" s="236"/>
      <c r="HP79" s="236"/>
      <c r="HQ79" s="236"/>
      <c r="HR79" s="236"/>
      <c r="HS79" s="236"/>
      <c r="HT79" s="236"/>
      <c r="HU79" s="236"/>
      <c r="HV79" s="236"/>
      <c r="HW79" s="236"/>
      <c r="HX79" s="236"/>
      <c r="HY79" s="236"/>
      <c r="HZ79" s="236"/>
      <c r="IA79" s="236"/>
      <c r="IB79" s="236"/>
      <c r="IC79" s="236"/>
      <c r="ID79" s="236"/>
      <c r="IE79" s="236"/>
      <c r="IF79" s="236"/>
      <c r="IG79" s="236"/>
      <c r="IH79" s="236"/>
      <c r="II79" s="236"/>
      <c r="IJ79" s="236"/>
      <c r="IK79" s="236"/>
      <c r="IL79" s="236"/>
      <c r="IM79" s="236"/>
      <c r="IN79" s="236"/>
    </row>
    <row r="80" spans="1:8" s="83" customFormat="1" ht="18.75" customHeight="1" hidden="1">
      <c r="A80" s="162" t="s">
        <v>293</v>
      </c>
      <c r="B80" s="60" t="s">
        <v>0</v>
      </c>
      <c r="C80" s="60" t="s">
        <v>156</v>
      </c>
      <c r="D80" s="232" t="s">
        <v>282</v>
      </c>
      <c r="E80" s="231" t="s">
        <v>291</v>
      </c>
      <c r="F80" s="230" t="s">
        <v>290</v>
      </c>
      <c r="G80" s="229"/>
      <c r="H80" s="460"/>
    </row>
    <row r="81" spans="1:8" s="83" customFormat="1" ht="18.75" customHeight="1" hidden="1">
      <c r="A81" s="162" t="s">
        <v>292</v>
      </c>
      <c r="B81" s="60" t="s">
        <v>0</v>
      </c>
      <c r="C81" s="60" t="s">
        <v>156</v>
      </c>
      <c r="D81" s="232" t="s">
        <v>282</v>
      </c>
      <c r="E81" s="231" t="s">
        <v>291</v>
      </c>
      <c r="F81" s="230" t="s">
        <v>290</v>
      </c>
      <c r="G81" s="229" t="s">
        <v>159</v>
      </c>
      <c r="H81" s="461"/>
    </row>
    <row r="82" spans="1:8" s="186" customFormat="1" ht="18.75" customHeight="1" hidden="1">
      <c r="A82" s="233" t="s">
        <v>285</v>
      </c>
      <c r="B82" s="305" t="s">
        <v>0</v>
      </c>
      <c r="C82" s="60" t="s">
        <v>156</v>
      </c>
      <c r="D82" s="232" t="s">
        <v>282</v>
      </c>
      <c r="E82" s="231" t="s">
        <v>291</v>
      </c>
      <c r="F82" s="230" t="s">
        <v>290</v>
      </c>
      <c r="G82" s="229" t="s">
        <v>153</v>
      </c>
      <c r="H82" s="299"/>
    </row>
    <row r="83" spans="1:8" s="83" customFormat="1" ht="18.75" hidden="1">
      <c r="A83" s="91" t="s">
        <v>283</v>
      </c>
      <c r="B83" s="88" t="s">
        <v>0</v>
      </c>
      <c r="C83" s="120" t="s">
        <v>214</v>
      </c>
      <c r="D83" s="120" t="s">
        <v>184</v>
      </c>
      <c r="E83" s="59" t="s">
        <v>288</v>
      </c>
      <c r="F83" s="167" t="s">
        <v>177</v>
      </c>
      <c r="G83" s="120"/>
      <c r="H83" s="200"/>
    </row>
    <row r="84" spans="1:8" s="83" customFormat="1" ht="37.5" hidden="1">
      <c r="A84" s="91" t="s">
        <v>289</v>
      </c>
      <c r="B84" s="88" t="s">
        <v>0</v>
      </c>
      <c r="C84" s="228" t="s">
        <v>214</v>
      </c>
      <c r="D84" s="228" t="s">
        <v>184</v>
      </c>
      <c r="E84" s="59" t="s">
        <v>288</v>
      </c>
      <c r="F84" s="167" t="s">
        <v>287</v>
      </c>
      <c r="G84" s="228"/>
      <c r="H84" s="462"/>
    </row>
    <row r="85" spans="1:8" s="83" customFormat="1" ht="39.75" customHeight="1" hidden="1">
      <c r="A85" s="109" t="s">
        <v>191</v>
      </c>
      <c r="B85" s="57" t="s">
        <v>0</v>
      </c>
      <c r="C85" s="57" t="s">
        <v>214</v>
      </c>
      <c r="D85" s="57" t="s">
        <v>184</v>
      </c>
      <c r="E85" s="59" t="s">
        <v>288</v>
      </c>
      <c r="F85" s="167" t="s">
        <v>287</v>
      </c>
      <c r="G85" s="57" t="s">
        <v>159</v>
      </c>
      <c r="H85" s="300"/>
    </row>
    <row r="86" spans="1:8" s="83" customFormat="1" ht="23.25" customHeight="1" hidden="1">
      <c r="A86" s="89" t="s">
        <v>167</v>
      </c>
      <c r="B86" s="57" t="s">
        <v>0</v>
      </c>
      <c r="C86" s="57" t="s">
        <v>214</v>
      </c>
      <c r="D86" s="57" t="s">
        <v>184</v>
      </c>
      <c r="E86" s="59" t="s">
        <v>288</v>
      </c>
      <c r="F86" s="167" t="s">
        <v>287</v>
      </c>
      <c r="G86" s="57" t="s">
        <v>153</v>
      </c>
      <c r="H86" s="300"/>
    </row>
    <row r="87" spans="1:8" s="83" customFormat="1" ht="23.25" customHeight="1">
      <c r="A87" s="89" t="s">
        <v>175</v>
      </c>
      <c r="B87" s="57" t="s">
        <v>0</v>
      </c>
      <c r="C87" s="243" t="s">
        <v>156</v>
      </c>
      <c r="D87" s="242">
        <v>13</v>
      </c>
      <c r="E87" s="241" t="s">
        <v>296</v>
      </c>
      <c r="F87" s="67" t="s">
        <v>295</v>
      </c>
      <c r="G87" s="240" t="s">
        <v>172</v>
      </c>
      <c r="H87" s="300">
        <v>22</v>
      </c>
    </row>
    <row r="88" spans="1:8" s="83" customFormat="1" ht="23.25" customHeight="1">
      <c r="A88" s="89" t="s">
        <v>194</v>
      </c>
      <c r="B88" s="57" t="s">
        <v>0</v>
      </c>
      <c r="C88" s="226" t="s">
        <v>156</v>
      </c>
      <c r="D88" s="225">
        <v>13</v>
      </c>
      <c r="E88" s="658" t="s">
        <v>286</v>
      </c>
      <c r="F88" s="659"/>
      <c r="G88" s="84" t="s">
        <v>193</v>
      </c>
      <c r="H88" s="300">
        <v>1186</v>
      </c>
    </row>
    <row r="89" spans="1:8" s="83" customFormat="1" ht="23.25" customHeight="1">
      <c r="A89" s="114" t="s">
        <v>285</v>
      </c>
      <c r="B89" s="100" t="s">
        <v>0</v>
      </c>
      <c r="C89" s="223" t="s">
        <v>156</v>
      </c>
      <c r="D89" s="223" t="s">
        <v>282</v>
      </c>
      <c r="E89" s="72" t="s">
        <v>284</v>
      </c>
      <c r="F89" s="71" t="s">
        <v>163</v>
      </c>
      <c r="G89" s="218"/>
      <c r="H89" s="459">
        <f>+H90</f>
        <v>3442</v>
      </c>
    </row>
    <row r="90" spans="1:8" s="83" customFormat="1" ht="23.25" customHeight="1">
      <c r="A90" s="109" t="s">
        <v>283</v>
      </c>
      <c r="B90" s="88" t="s">
        <v>0</v>
      </c>
      <c r="C90" s="120" t="s">
        <v>156</v>
      </c>
      <c r="D90" s="120" t="s">
        <v>282</v>
      </c>
      <c r="E90" s="59" t="s">
        <v>279</v>
      </c>
      <c r="F90" s="167" t="s">
        <v>163</v>
      </c>
      <c r="G90" s="120"/>
      <c r="H90" s="463">
        <f>+H91+H95</f>
        <v>3442</v>
      </c>
    </row>
    <row r="91" spans="1:8" s="83" customFormat="1" ht="27.75" customHeight="1">
      <c r="A91" s="109" t="s">
        <v>294</v>
      </c>
      <c r="B91" s="88" t="s">
        <v>0</v>
      </c>
      <c r="C91" s="57" t="s">
        <v>156</v>
      </c>
      <c r="D91" s="57">
        <v>13</v>
      </c>
      <c r="E91" s="192" t="s">
        <v>279</v>
      </c>
      <c r="F91" s="135" t="s">
        <v>281</v>
      </c>
      <c r="G91" s="120"/>
      <c r="H91" s="463">
        <f>+H92+H93+H94</f>
        <v>3372</v>
      </c>
    </row>
    <row r="92" spans="1:8" s="83" customFormat="1" ht="58.5" customHeight="1">
      <c r="A92" s="109" t="s">
        <v>191</v>
      </c>
      <c r="B92" s="88" t="s">
        <v>0</v>
      </c>
      <c r="C92" s="57" t="s">
        <v>156</v>
      </c>
      <c r="D92" s="57">
        <v>13</v>
      </c>
      <c r="E92" s="192" t="s">
        <v>279</v>
      </c>
      <c r="F92" s="135" t="s">
        <v>281</v>
      </c>
      <c r="G92" s="57" t="s">
        <v>159</v>
      </c>
      <c r="H92" s="300">
        <v>1918.524</v>
      </c>
    </row>
    <row r="93" spans="1:8" s="83" customFormat="1" ht="23.25" customHeight="1">
      <c r="A93" s="74" t="s">
        <v>167</v>
      </c>
      <c r="B93" s="88" t="s">
        <v>0</v>
      </c>
      <c r="C93" s="57" t="s">
        <v>156</v>
      </c>
      <c r="D93" s="57">
        <v>13</v>
      </c>
      <c r="E93" s="192" t="s">
        <v>279</v>
      </c>
      <c r="F93" s="135" t="s">
        <v>281</v>
      </c>
      <c r="G93" s="57" t="s">
        <v>153</v>
      </c>
      <c r="H93" s="300">
        <v>1446.476</v>
      </c>
    </row>
    <row r="94" spans="1:8" s="83" customFormat="1" ht="23.25" customHeight="1">
      <c r="A94" s="74" t="s">
        <v>194</v>
      </c>
      <c r="B94" s="57" t="s">
        <v>0</v>
      </c>
      <c r="C94" s="57" t="s">
        <v>156</v>
      </c>
      <c r="D94" s="57">
        <v>13</v>
      </c>
      <c r="E94" s="192" t="s">
        <v>279</v>
      </c>
      <c r="F94" s="135" t="s">
        <v>281</v>
      </c>
      <c r="G94" s="57" t="s">
        <v>193</v>
      </c>
      <c r="H94" s="300">
        <v>7</v>
      </c>
    </row>
    <row r="95" spans="1:8" s="83" customFormat="1" ht="23.25" customHeight="1">
      <c r="A95" s="137" t="s">
        <v>280</v>
      </c>
      <c r="B95" s="100" t="s">
        <v>0</v>
      </c>
      <c r="C95" s="73" t="s">
        <v>156</v>
      </c>
      <c r="D95" s="73">
        <v>13</v>
      </c>
      <c r="E95" s="216" t="s">
        <v>279</v>
      </c>
      <c r="F95" s="215" t="s">
        <v>278</v>
      </c>
      <c r="G95" s="73"/>
      <c r="H95" s="464">
        <v>70</v>
      </c>
    </row>
    <row r="96" spans="1:8" s="83" customFormat="1" ht="23.25" customHeight="1">
      <c r="A96" s="89" t="s">
        <v>167</v>
      </c>
      <c r="B96" s="57" t="s">
        <v>0</v>
      </c>
      <c r="C96" s="57" t="s">
        <v>156</v>
      </c>
      <c r="D96" s="57">
        <v>13</v>
      </c>
      <c r="E96" s="192" t="s">
        <v>279</v>
      </c>
      <c r="F96" s="135" t="s">
        <v>278</v>
      </c>
      <c r="G96" s="57" t="s">
        <v>153</v>
      </c>
      <c r="H96" s="300">
        <v>70</v>
      </c>
    </row>
    <row r="97" spans="1:8" s="83" customFormat="1" ht="23.25" customHeight="1">
      <c r="A97" s="579" t="s">
        <v>336</v>
      </c>
      <c r="B97" s="73" t="s">
        <v>0</v>
      </c>
      <c r="C97" s="321" t="s">
        <v>156</v>
      </c>
      <c r="D97" s="438" t="s">
        <v>282</v>
      </c>
      <c r="E97" s="571" t="s">
        <v>291</v>
      </c>
      <c r="F97" s="572" t="s">
        <v>163</v>
      </c>
      <c r="G97" s="73"/>
      <c r="H97" s="92" t="s">
        <v>591</v>
      </c>
    </row>
    <row r="98" spans="1:8" s="83" customFormat="1" ht="36.75" customHeight="1">
      <c r="A98" s="488" t="s">
        <v>543</v>
      </c>
      <c r="B98" s="57" t="s">
        <v>0</v>
      </c>
      <c r="C98" s="581" t="s">
        <v>156</v>
      </c>
      <c r="D98" s="582" t="s">
        <v>282</v>
      </c>
      <c r="E98" s="580" t="s">
        <v>291</v>
      </c>
      <c r="F98" s="480" t="s">
        <v>542</v>
      </c>
      <c r="G98" s="581"/>
      <c r="H98" s="56" t="s">
        <v>591</v>
      </c>
    </row>
    <row r="99" spans="1:8" s="83" customFormat="1" ht="23.25" customHeight="1">
      <c r="A99" s="511" t="s">
        <v>322</v>
      </c>
      <c r="B99" s="57" t="s">
        <v>0</v>
      </c>
      <c r="C99" s="581" t="s">
        <v>156</v>
      </c>
      <c r="D99" s="582" t="s">
        <v>282</v>
      </c>
      <c r="E99" s="580" t="s">
        <v>291</v>
      </c>
      <c r="F99" s="480" t="s">
        <v>542</v>
      </c>
      <c r="G99" s="581" t="s">
        <v>318</v>
      </c>
      <c r="H99" s="56" t="s">
        <v>591</v>
      </c>
    </row>
    <row r="100" spans="1:8" s="217" customFormat="1" ht="36.75" customHeight="1">
      <c r="A100" s="158" t="s">
        <v>277</v>
      </c>
      <c r="B100" s="295" t="s">
        <v>0</v>
      </c>
      <c r="C100" s="211" t="s">
        <v>184</v>
      </c>
      <c r="D100" s="211"/>
      <c r="E100" s="214"/>
      <c r="F100" s="213"/>
      <c r="G100" s="211"/>
      <c r="H100" s="465">
        <f>H101+H110+H106</f>
        <v>165</v>
      </c>
    </row>
    <row r="101" spans="1:8" s="217" customFormat="1" ht="82.5" customHeight="1">
      <c r="A101" s="116" t="s">
        <v>472</v>
      </c>
      <c r="B101" s="100" t="s">
        <v>0</v>
      </c>
      <c r="C101" s="57" t="s">
        <v>184</v>
      </c>
      <c r="D101" s="57" t="s">
        <v>246</v>
      </c>
      <c r="E101" s="59" t="s">
        <v>275</v>
      </c>
      <c r="F101" s="167" t="s">
        <v>163</v>
      </c>
      <c r="G101" s="211"/>
      <c r="H101" s="299">
        <f>H104</f>
        <v>135</v>
      </c>
    </row>
    <row r="102" spans="1:8" s="217" customFormat="1" ht="57.75" customHeight="1">
      <c r="A102" s="201" t="s">
        <v>273</v>
      </c>
      <c r="B102" s="190" t="s">
        <v>0</v>
      </c>
      <c r="C102" s="518" t="s">
        <v>184</v>
      </c>
      <c r="D102" s="73" t="s">
        <v>246</v>
      </c>
      <c r="E102" s="585" t="s">
        <v>506</v>
      </c>
      <c r="F102" s="586" t="s">
        <v>163</v>
      </c>
      <c r="G102" s="73"/>
      <c r="H102" s="299">
        <f>H103</f>
        <v>135</v>
      </c>
    </row>
    <row r="103" spans="1:8" s="217" customFormat="1" ht="39.75" customHeight="1">
      <c r="A103" s="163" t="s">
        <v>272</v>
      </c>
      <c r="B103" s="161" t="s">
        <v>0</v>
      </c>
      <c r="C103" s="209" t="s">
        <v>184</v>
      </c>
      <c r="D103" s="57" t="s">
        <v>246</v>
      </c>
      <c r="E103" s="660" t="s">
        <v>507</v>
      </c>
      <c r="F103" s="661"/>
      <c r="G103" s="57"/>
      <c r="H103" s="200">
        <f>H104</f>
        <v>135</v>
      </c>
    </row>
    <row r="104" spans="1:8" s="217" customFormat="1" ht="29.25" customHeight="1">
      <c r="A104" s="89" t="s">
        <v>167</v>
      </c>
      <c r="B104" s="161" t="s">
        <v>0</v>
      </c>
      <c r="C104" s="209" t="s">
        <v>184</v>
      </c>
      <c r="D104" s="57" t="s">
        <v>246</v>
      </c>
      <c r="E104" s="656" t="s">
        <v>507</v>
      </c>
      <c r="F104" s="657"/>
      <c r="G104" s="57" t="s">
        <v>153</v>
      </c>
      <c r="H104" s="200">
        <v>135</v>
      </c>
    </row>
    <row r="105" spans="1:8" s="217" customFormat="1" ht="18.75">
      <c r="A105" s="210" t="s">
        <v>276</v>
      </c>
      <c r="B105" s="88" t="s">
        <v>0</v>
      </c>
      <c r="C105" s="73" t="s">
        <v>184</v>
      </c>
      <c r="D105" s="73" t="s">
        <v>185</v>
      </c>
      <c r="E105" s="72" t="s">
        <v>275</v>
      </c>
      <c r="F105" s="71" t="s">
        <v>163</v>
      </c>
      <c r="G105" s="73"/>
      <c r="H105" s="299">
        <f>H106</f>
        <v>30</v>
      </c>
    </row>
    <row r="106" spans="1:8" s="219" customFormat="1" ht="84" customHeight="1">
      <c r="A106" s="116" t="s">
        <v>472</v>
      </c>
      <c r="B106" s="100" t="s">
        <v>0</v>
      </c>
      <c r="C106" s="57" t="s">
        <v>184</v>
      </c>
      <c r="D106" s="57" t="s">
        <v>185</v>
      </c>
      <c r="E106" s="59" t="s">
        <v>275</v>
      </c>
      <c r="F106" s="167" t="s">
        <v>163</v>
      </c>
      <c r="G106" s="57"/>
      <c r="H106" s="464">
        <f>H107</f>
        <v>30</v>
      </c>
    </row>
    <row r="107" spans="1:8" s="217" customFormat="1" ht="26.25" customHeight="1">
      <c r="A107" s="599" t="s">
        <v>373</v>
      </c>
      <c r="B107" s="100" t="s">
        <v>0</v>
      </c>
      <c r="C107" s="57" t="s">
        <v>184</v>
      </c>
      <c r="D107" s="57" t="s">
        <v>185</v>
      </c>
      <c r="E107" s="59" t="s">
        <v>508</v>
      </c>
      <c r="F107" s="167" t="s">
        <v>163</v>
      </c>
      <c r="G107" s="73"/>
      <c r="H107" s="464">
        <f>+H109</f>
        <v>30</v>
      </c>
    </row>
    <row r="108" spans="1:8" s="83" customFormat="1" ht="37.5">
      <c r="A108" s="601" t="s">
        <v>467</v>
      </c>
      <c r="B108" s="145" t="s">
        <v>0</v>
      </c>
      <c r="C108" s="209" t="s">
        <v>184</v>
      </c>
      <c r="D108" s="209" t="s">
        <v>185</v>
      </c>
      <c r="E108" s="59" t="s">
        <v>508</v>
      </c>
      <c r="F108" s="167" t="s">
        <v>274</v>
      </c>
      <c r="G108" s="57"/>
      <c r="H108" s="200">
        <v>30</v>
      </c>
    </row>
    <row r="109" spans="1:8" s="83" customFormat="1" ht="18" customHeight="1">
      <c r="A109" s="600" t="s">
        <v>167</v>
      </c>
      <c r="B109" s="57" t="s">
        <v>0</v>
      </c>
      <c r="C109" s="209" t="s">
        <v>184</v>
      </c>
      <c r="D109" s="209" t="s">
        <v>185</v>
      </c>
      <c r="E109" s="59" t="s">
        <v>508</v>
      </c>
      <c r="F109" s="167" t="s">
        <v>274</v>
      </c>
      <c r="G109" s="57" t="s">
        <v>153</v>
      </c>
      <c r="H109" s="300">
        <v>30</v>
      </c>
    </row>
    <row r="110" spans="1:8" s="186" customFormat="1" ht="39" customHeight="1" hidden="1">
      <c r="A110" s="66" t="s">
        <v>271</v>
      </c>
      <c r="B110" s="73" t="s">
        <v>0</v>
      </c>
      <c r="C110" s="70" t="s">
        <v>184</v>
      </c>
      <c r="D110" s="70">
        <v>14</v>
      </c>
      <c r="E110" s="207"/>
      <c r="F110" s="206"/>
      <c r="G110" s="102"/>
      <c r="H110" s="299">
        <f>+H111</f>
        <v>0</v>
      </c>
    </row>
    <row r="111" spans="1:8" s="186" customFormat="1" ht="59.25" customHeight="1" hidden="1">
      <c r="A111" s="62" t="s">
        <v>473</v>
      </c>
      <c r="B111" s="100" t="s">
        <v>0</v>
      </c>
      <c r="C111" s="70" t="s">
        <v>184</v>
      </c>
      <c r="D111" s="70">
        <v>14</v>
      </c>
      <c r="E111" s="72" t="s">
        <v>270</v>
      </c>
      <c r="F111" s="71" t="s">
        <v>163</v>
      </c>
      <c r="G111" s="102"/>
      <c r="H111" s="299">
        <f>H114</f>
        <v>0</v>
      </c>
    </row>
    <row r="112" spans="1:8" s="83" customFormat="1" ht="42.75" customHeight="1" hidden="1">
      <c r="A112" s="205" t="s">
        <v>269</v>
      </c>
      <c r="B112" s="88" t="s">
        <v>0</v>
      </c>
      <c r="C112" s="120" t="s">
        <v>184</v>
      </c>
      <c r="D112" s="120" t="s">
        <v>268</v>
      </c>
      <c r="E112" s="59" t="s">
        <v>523</v>
      </c>
      <c r="F112" s="167" t="s">
        <v>163</v>
      </c>
      <c r="G112" s="159"/>
      <c r="H112" s="200">
        <v>0</v>
      </c>
    </row>
    <row r="113" spans="1:8" s="83" customFormat="1" ht="39" customHeight="1" hidden="1">
      <c r="A113" s="109" t="s">
        <v>267</v>
      </c>
      <c r="B113" s="88" t="s">
        <v>0</v>
      </c>
      <c r="C113" s="57" t="s">
        <v>184</v>
      </c>
      <c r="D113" s="57">
        <v>14</v>
      </c>
      <c r="E113" s="59" t="s">
        <v>523</v>
      </c>
      <c r="F113" s="167" t="s">
        <v>266</v>
      </c>
      <c r="G113" s="57"/>
      <c r="H113" s="200">
        <v>0</v>
      </c>
    </row>
    <row r="114" spans="1:8" s="83" customFormat="1" ht="18.75" hidden="1">
      <c r="A114" s="89" t="s">
        <v>167</v>
      </c>
      <c r="B114" s="57" t="s">
        <v>0</v>
      </c>
      <c r="C114" s="57" t="s">
        <v>184</v>
      </c>
      <c r="D114" s="57">
        <v>14</v>
      </c>
      <c r="E114" s="68" t="s">
        <v>523</v>
      </c>
      <c r="F114" s="67" t="s">
        <v>266</v>
      </c>
      <c r="G114" s="57" t="s">
        <v>153</v>
      </c>
      <c r="H114" s="300">
        <v>0</v>
      </c>
    </row>
    <row r="115" spans="1:8" s="83" customFormat="1" ht="18.75">
      <c r="A115" s="66" t="s">
        <v>265</v>
      </c>
      <c r="B115" s="295" t="s">
        <v>0</v>
      </c>
      <c r="C115" s="70" t="s">
        <v>226</v>
      </c>
      <c r="D115" s="76"/>
      <c r="E115" s="76"/>
      <c r="F115" s="75"/>
      <c r="G115" s="155"/>
      <c r="H115" s="299">
        <f>H116+H133+H155</f>
        <v>10471.815</v>
      </c>
    </row>
    <row r="116" spans="1:8" s="83" customFormat="1" ht="18.75">
      <c r="A116" s="201" t="s">
        <v>264</v>
      </c>
      <c r="B116" s="302" t="s">
        <v>0</v>
      </c>
      <c r="C116" s="70" t="s">
        <v>226</v>
      </c>
      <c r="D116" s="156" t="s">
        <v>246</v>
      </c>
      <c r="E116" s="156"/>
      <c r="F116" s="155"/>
      <c r="G116" s="155"/>
      <c r="H116" s="299">
        <f>H117</f>
        <v>9401.815</v>
      </c>
    </row>
    <row r="117" spans="1:8" s="83" customFormat="1" ht="80.25" customHeight="1">
      <c r="A117" s="62" t="s">
        <v>512</v>
      </c>
      <c r="B117" s="302" t="s">
        <v>0</v>
      </c>
      <c r="C117" s="70" t="s">
        <v>226</v>
      </c>
      <c r="D117" s="156" t="s">
        <v>246</v>
      </c>
      <c r="E117" s="156" t="s">
        <v>420</v>
      </c>
      <c r="F117" s="155" t="s">
        <v>163</v>
      </c>
      <c r="G117" s="155"/>
      <c r="H117" s="299">
        <f>H132+H121+H122</f>
        <v>9401.815</v>
      </c>
    </row>
    <row r="118" spans="1:8" s="83" customFormat="1" ht="39" customHeight="1">
      <c r="A118" s="303" t="s">
        <v>263</v>
      </c>
      <c r="B118" s="301" t="s">
        <v>0</v>
      </c>
      <c r="C118" s="120" t="s">
        <v>226</v>
      </c>
      <c r="D118" s="208" t="s">
        <v>246</v>
      </c>
      <c r="E118" s="208" t="s">
        <v>565</v>
      </c>
      <c r="F118" s="166" t="s">
        <v>163</v>
      </c>
      <c r="G118" s="166"/>
      <c r="H118" s="200">
        <v>0</v>
      </c>
    </row>
    <row r="119" spans="1:8" s="83" customFormat="1" ht="39.75" customHeight="1">
      <c r="A119" s="170" t="s">
        <v>262</v>
      </c>
      <c r="B119" s="301" t="s">
        <v>0</v>
      </c>
      <c r="C119" s="120" t="s">
        <v>226</v>
      </c>
      <c r="D119" s="208" t="s">
        <v>246</v>
      </c>
      <c r="E119" s="208" t="s">
        <v>565</v>
      </c>
      <c r="F119" s="166" t="s">
        <v>258</v>
      </c>
      <c r="G119" s="166"/>
      <c r="H119" s="200">
        <f>H121</f>
        <v>0</v>
      </c>
    </row>
    <row r="120" spans="1:8" s="83" customFormat="1" ht="23.25" customHeight="1">
      <c r="A120" s="89" t="s">
        <v>261</v>
      </c>
      <c r="B120" s="301" t="s">
        <v>0</v>
      </c>
      <c r="C120" s="120" t="s">
        <v>226</v>
      </c>
      <c r="D120" s="208" t="s">
        <v>246</v>
      </c>
      <c r="E120" s="208" t="s">
        <v>565</v>
      </c>
      <c r="F120" s="166" t="s">
        <v>258</v>
      </c>
      <c r="G120" s="166" t="s">
        <v>218</v>
      </c>
      <c r="H120" s="200">
        <v>0</v>
      </c>
    </row>
    <row r="121" spans="1:8" s="83" customFormat="1" ht="41.25" customHeight="1">
      <c r="A121" s="203" t="s">
        <v>260</v>
      </c>
      <c r="B121" s="301" t="s">
        <v>0</v>
      </c>
      <c r="C121" s="120" t="s">
        <v>226</v>
      </c>
      <c r="D121" s="208" t="s">
        <v>246</v>
      </c>
      <c r="E121" s="208" t="s">
        <v>565</v>
      </c>
      <c r="F121" s="166" t="s">
        <v>258</v>
      </c>
      <c r="G121" s="166" t="s">
        <v>218</v>
      </c>
      <c r="H121" s="200">
        <v>0</v>
      </c>
    </row>
    <row r="122" spans="1:8" s="83" customFormat="1" ht="43.5" customHeight="1">
      <c r="A122" s="303" t="s">
        <v>256</v>
      </c>
      <c r="B122" s="301" t="s">
        <v>0</v>
      </c>
      <c r="C122" s="120" t="s">
        <v>226</v>
      </c>
      <c r="D122" s="208" t="s">
        <v>246</v>
      </c>
      <c r="E122" s="208" t="s">
        <v>421</v>
      </c>
      <c r="F122" s="166" t="s">
        <v>163</v>
      </c>
      <c r="G122" s="166"/>
      <c r="H122" s="197">
        <f>H123+H125</f>
        <v>8701.815</v>
      </c>
    </row>
    <row r="123" spans="1:8" s="83" customFormat="1" ht="37.5">
      <c r="A123" s="163" t="s">
        <v>255</v>
      </c>
      <c r="B123" s="301" t="s">
        <v>0</v>
      </c>
      <c r="C123" s="120" t="s">
        <v>226</v>
      </c>
      <c r="D123" s="208" t="s">
        <v>246</v>
      </c>
      <c r="E123" s="208" t="s">
        <v>421</v>
      </c>
      <c r="F123" s="166" t="s">
        <v>253</v>
      </c>
      <c r="G123" s="166"/>
      <c r="H123" s="200">
        <f>H124</f>
        <v>417.154</v>
      </c>
    </row>
    <row r="124" spans="1:8" s="83" customFormat="1" ht="27" customHeight="1">
      <c r="A124" s="89" t="s">
        <v>167</v>
      </c>
      <c r="B124" s="301" t="s">
        <v>0</v>
      </c>
      <c r="C124" s="120" t="s">
        <v>226</v>
      </c>
      <c r="D124" s="208" t="s">
        <v>246</v>
      </c>
      <c r="E124" s="208" t="s">
        <v>421</v>
      </c>
      <c r="F124" s="166" t="s">
        <v>253</v>
      </c>
      <c r="G124" s="166" t="s">
        <v>153</v>
      </c>
      <c r="H124" s="197">
        <v>417.154</v>
      </c>
    </row>
    <row r="125" spans="1:8" s="83" customFormat="1" ht="27" customHeight="1">
      <c r="A125" s="187"/>
      <c r="B125" s="301" t="s">
        <v>0</v>
      </c>
      <c r="C125" s="120" t="s">
        <v>226</v>
      </c>
      <c r="D125" s="208" t="s">
        <v>246</v>
      </c>
      <c r="E125" s="208" t="s">
        <v>421</v>
      </c>
      <c r="F125" s="166"/>
      <c r="G125" s="166"/>
      <c r="H125" s="197">
        <f>H127+H129</f>
        <v>8284.661</v>
      </c>
    </row>
    <row r="126" spans="1:8" s="83" customFormat="1" ht="33" customHeight="1">
      <c r="A126" s="163" t="s">
        <v>255</v>
      </c>
      <c r="B126" s="301" t="s">
        <v>0</v>
      </c>
      <c r="C126" s="120" t="s">
        <v>226</v>
      </c>
      <c r="D126" s="208" t="s">
        <v>246</v>
      </c>
      <c r="E126" s="208" t="s">
        <v>421</v>
      </c>
      <c r="F126" s="166" t="s">
        <v>612</v>
      </c>
      <c r="G126" s="166"/>
      <c r="H126" s="197">
        <f>H127</f>
        <v>82.846</v>
      </c>
    </row>
    <row r="127" spans="1:8" s="83" customFormat="1" ht="27" customHeight="1">
      <c r="A127" s="89" t="s">
        <v>167</v>
      </c>
      <c r="B127" s="301" t="s">
        <v>0</v>
      </c>
      <c r="C127" s="120" t="s">
        <v>226</v>
      </c>
      <c r="D127" s="208" t="s">
        <v>246</v>
      </c>
      <c r="E127" s="208" t="s">
        <v>421</v>
      </c>
      <c r="F127" s="166" t="s">
        <v>612</v>
      </c>
      <c r="G127" s="166" t="s">
        <v>153</v>
      </c>
      <c r="H127" s="197">
        <v>82.846</v>
      </c>
    </row>
    <row r="128" spans="1:8" s="83" customFormat="1" ht="34.5" customHeight="1">
      <c r="A128" s="163" t="s">
        <v>255</v>
      </c>
      <c r="B128" s="301" t="s">
        <v>0</v>
      </c>
      <c r="C128" s="120" t="s">
        <v>226</v>
      </c>
      <c r="D128" s="208" t="s">
        <v>246</v>
      </c>
      <c r="E128" s="208" t="s">
        <v>421</v>
      </c>
      <c r="F128" s="166" t="s">
        <v>628</v>
      </c>
      <c r="G128" s="166"/>
      <c r="H128" s="197">
        <f>H129</f>
        <v>8201.815</v>
      </c>
    </row>
    <row r="129" spans="1:8" s="83" customFormat="1" ht="27" customHeight="1">
      <c r="A129" s="89" t="s">
        <v>167</v>
      </c>
      <c r="B129" s="301" t="s">
        <v>0</v>
      </c>
      <c r="C129" s="120" t="s">
        <v>226</v>
      </c>
      <c r="D129" s="208" t="s">
        <v>246</v>
      </c>
      <c r="E129" s="208" t="s">
        <v>421</v>
      </c>
      <c r="F129" s="166" t="s">
        <v>628</v>
      </c>
      <c r="G129" s="166" t="s">
        <v>153</v>
      </c>
      <c r="H129" s="197">
        <v>8201.815</v>
      </c>
    </row>
    <row r="130" spans="1:8" s="83" customFormat="1" ht="39" customHeight="1">
      <c r="A130" s="169" t="s">
        <v>249</v>
      </c>
      <c r="B130" s="301" t="s">
        <v>0</v>
      </c>
      <c r="C130" s="120" t="s">
        <v>226</v>
      </c>
      <c r="D130" s="208" t="s">
        <v>246</v>
      </c>
      <c r="E130" s="208" t="s">
        <v>422</v>
      </c>
      <c r="F130" s="167" t="s">
        <v>163</v>
      </c>
      <c r="G130" s="166"/>
      <c r="H130" s="200">
        <f>H131</f>
        <v>700</v>
      </c>
    </row>
    <row r="131" spans="1:8" s="83" customFormat="1" ht="37.5">
      <c r="A131" s="194" t="s">
        <v>247</v>
      </c>
      <c r="B131" s="301" t="s">
        <v>0</v>
      </c>
      <c r="C131" s="120" t="s">
        <v>226</v>
      </c>
      <c r="D131" s="208" t="s">
        <v>246</v>
      </c>
      <c r="E131" s="656" t="s">
        <v>423</v>
      </c>
      <c r="F131" s="657"/>
      <c r="G131" s="166"/>
      <c r="H131" s="200">
        <f>H132</f>
        <v>700</v>
      </c>
    </row>
    <row r="132" spans="1:8" s="83" customFormat="1" ht="18.75" customHeight="1">
      <c r="A132" s="89" t="s">
        <v>167</v>
      </c>
      <c r="B132" s="301" t="s">
        <v>0</v>
      </c>
      <c r="C132" s="120" t="s">
        <v>226</v>
      </c>
      <c r="D132" s="208" t="s">
        <v>246</v>
      </c>
      <c r="E132" s="656" t="s">
        <v>423</v>
      </c>
      <c r="F132" s="657"/>
      <c r="G132" s="166" t="s">
        <v>153</v>
      </c>
      <c r="H132" s="200">
        <v>700</v>
      </c>
    </row>
    <row r="133" spans="1:8" s="83" customFormat="1" ht="18.75">
      <c r="A133" s="116" t="s">
        <v>245</v>
      </c>
      <c r="B133" s="73" t="s">
        <v>0</v>
      </c>
      <c r="C133" s="73" t="s">
        <v>226</v>
      </c>
      <c r="D133" s="113">
        <v>12</v>
      </c>
      <c r="E133" s="59"/>
      <c r="F133" s="167"/>
      <c r="G133" s="140"/>
      <c r="H133" s="464">
        <f>H134+H147</f>
        <v>1060</v>
      </c>
    </row>
    <row r="134" spans="1:8" s="83" customFormat="1" ht="75.75" customHeight="1">
      <c r="A134" s="116" t="s">
        <v>509</v>
      </c>
      <c r="B134" s="73" t="s">
        <v>0</v>
      </c>
      <c r="C134" s="73" t="s">
        <v>226</v>
      </c>
      <c r="D134" s="113" t="s">
        <v>225</v>
      </c>
      <c r="E134" s="216" t="s">
        <v>244</v>
      </c>
      <c r="F134" s="215" t="s">
        <v>163</v>
      </c>
      <c r="G134" s="140"/>
      <c r="H134" s="464">
        <f>H136</f>
        <v>300</v>
      </c>
    </row>
    <row r="135" spans="1:8" s="83" customFormat="1" ht="39.75" customHeight="1">
      <c r="A135" s="304" t="s">
        <v>526</v>
      </c>
      <c r="B135" s="73" t="s">
        <v>0</v>
      </c>
      <c r="C135" s="321" t="s">
        <v>226</v>
      </c>
      <c r="D135" s="438" t="s">
        <v>225</v>
      </c>
      <c r="E135" s="571" t="s">
        <v>510</v>
      </c>
      <c r="F135" s="572" t="s">
        <v>163</v>
      </c>
      <c r="G135" s="140"/>
      <c r="H135" s="464">
        <f>H136</f>
        <v>300</v>
      </c>
    </row>
    <row r="136" spans="1:8" s="83" customFormat="1" ht="18.75">
      <c r="A136" s="191" t="s">
        <v>243</v>
      </c>
      <c r="B136" s="57" t="s">
        <v>0</v>
      </c>
      <c r="C136" s="57" t="s">
        <v>226</v>
      </c>
      <c r="D136" s="65" t="s">
        <v>225</v>
      </c>
      <c r="E136" s="188" t="s">
        <v>510</v>
      </c>
      <c r="F136" s="187" t="s">
        <v>242</v>
      </c>
      <c r="G136" s="140"/>
      <c r="H136" s="300">
        <f>H137</f>
        <v>300</v>
      </c>
    </row>
    <row r="137" spans="1:8" s="83" customFormat="1" ht="24" customHeight="1">
      <c r="A137" s="189" t="s">
        <v>167</v>
      </c>
      <c r="B137" s="57" t="s">
        <v>0</v>
      </c>
      <c r="C137" s="57" t="s">
        <v>226</v>
      </c>
      <c r="D137" s="65" t="s">
        <v>225</v>
      </c>
      <c r="E137" s="188" t="s">
        <v>510</v>
      </c>
      <c r="F137" s="187" t="s">
        <v>242</v>
      </c>
      <c r="G137" s="64" t="s">
        <v>153</v>
      </c>
      <c r="H137" s="452">
        <v>300</v>
      </c>
    </row>
    <row r="138" spans="1:32" s="105" customFormat="1" ht="19.5" hidden="1">
      <c r="A138" s="185" t="s">
        <v>241</v>
      </c>
      <c r="B138" s="100" t="s">
        <v>0</v>
      </c>
      <c r="C138" s="128" t="s">
        <v>226</v>
      </c>
      <c r="D138" s="184" t="s">
        <v>225</v>
      </c>
      <c r="E138" s="183" t="s">
        <v>240</v>
      </c>
      <c r="F138" s="142" t="s">
        <v>177</v>
      </c>
      <c r="G138" s="182"/>
      <c r="H138" s="449"/>
      <c r="I138" s="106"/>
      <c r="J138" s="106"/>
      <c r="K138" s="106"/>
      <c r="L138" s="106"/>
      <c r="M138" s="106"/>
      <c r="N138" s="106"/>
      <c r="O138" s="106"/>
      <c r="P138" s="106"/>
      <c r="Q138" s="106"/>
      <c r="R138" s="106"/>
      <c r="S138" s="106"/>
      <c r="T138" s="106"/>
      <c r="U138" s="106"/>
      <c r="V138" s="106"/>
      <c r="W138" s="106"/>
      <c r="X138" s="106"/>
      <c r="Y138" s="106"/>
      <c r="Z138" s="106"/>
      <c r="AA138" s="106"/>
      <c r="AB138" s="106"/>
      <c r="AC138" s="106"/>
      <c r="AD138" s="106"/>
      <c r="AE138" s="106"/>
      <c r="AF138" s="106"/>
    </row>
    <row r="139" spans="1:242" s="106" customFormat="1" ht="56.25" hidden="1">
      <c r="A139" s="178" t="s">
        <v>239</v>
      </c>
      <c r="B139" s="88" t="s">
        <v>0</v>
      </c>
      <c r="C139" s="175" t="s">
        <v>226</v>
      </c>
      <c r="D139" s="174" t="s">
        <v>225</v>
      </c>
      <c r="E139" s="173" t="s">
        <v>237</v>
      </c>
      <c r="F139" s="172" t="s">
        <v>177</v>
      </c>
      <c r="G139" s="180"/>
      <c r="H139" s="466"/>
      <c r="I139" s="186"/>
      <c r="J139" s="186"/>
      <c r="K139" s="186"/>
      <c r="L139" s="186"/>
      <c r="M139" s="186"/>
      <c r="N139" s="186"/>
      <c r="O139" s="186"/>
      <c r="P139" s="186"/>
      <c r="Q139" s="186"/>
      <c r="R139" s="186"/>
      <c r="S139" s="186"/>
      <c r="T139" s="186"/>
      <c r="U139" s="186"/>
      <c r="V139" s="186"/>
      <c r="W139" s="186"/>
      <c r="X139" s="186"/>
      <c r="Y139" s="186"/>
      <c r="Z139" s="186"/>
      <c r="AA139" s="186"/>
      <c r="AB139" s="186"/>
      <c r="AC139" s="186"/>
      <c r="AD139" s="186"/>
      <c r="AE139" s="186"/>
      <c r="AF139" s="186"/>
      <c r="AG139" s="186"/>
      <c r="AH139" s="186"/>
      <c r="AI139" s="186"/>
      <c r="AJ139" s="186"/>
      <c r="AK139" s="186"/>
      <c r="AL139" s="186"/>
      <c r="AM139" s="186"/>
      <c r="AN139" s="186"/>
      <c r="AO139" s="186"/>
      <c r="AP139" s="186"/>
      <c r="AQ139" s="186"/>
      <c r="AR139" s="186"/>
      <c r="AS139" s="186"/>
      <c r="AT139" s="186"/>
      <c r="AU139" s="186"/>
      <c r="AV139" s="186"/>
      <c r="AW139" s="186"/>
      <c r="AX139" s="186"/>
      <c r="AY139" s="186"/>
      <c r="AZ139" s="186"/>
      <c r="BA139" s="186"/>
      <c r="BB139" s="186"/>
      <c r="BC139" s="186"/>
      <c r="BD139" s="186"/>
      <c r="BE139" s="186"/>
      <c r="BF139" s="186"/>
      <c r="BG139" s="186"/>
      <c r="BH139" s="186"/>
      <c r="BI139" s="186"/>
      <c r="BJ139" s="186"/>
      <c r="BK139" s="186"/>
      <c r="BL139" s="186"/>
      <c r="BM139" s="186"/>
      <c r="BN139" s="186"/>
      <c r="BO139" s="186"/>
      <c r="BP139" s="186"/>
      <c r="BQ139" s="186"/>
      <c r="BR139" s="186"/>
      <c r="BS139" s="186"/>
      <c r="BT139" s="186"/>
      <c r="BU139" s="186"/>
      <c r="BV139" s="186"/>
      <c r="BW139" s="186"/>
      <c r="BX139" s="186"/>
      <c r="BY139" s="186"/>
      <c r="BZ139" s="186"/>
      <c r="CA139" s="186"/>
      <c r="CB139" s="186"/>
      <c r="CC139" s="186"/>
      <c r="CD139" s="186"/>
      <c r="CE139" s="186"/>
      <c r="CF139" s="186"/>
      <c r="CG139" s="186"/>
      <c r="CH139" s="186"/>
      <c r="CI139" s="186"/>
      <c r="CJ139" s="186"/>
      <c r="CK139" s="186"/>
      <c r="CL139" s="186"/>
      <c r="CM139" s="186"/>
      <c r="CN139" s="186"/>
      <c r="CO139" s="186"/>
      <c r="CP139" s="186"/>
      <c r="CQ139" s="186"/>
      <c r="CR139" s="186"/>
      <c r="CS139" s="186"/>
      <c r="CT139" s="186"/>
      <c r="CU139" s="186"/>
      <c r="CV139" s="186"/>
      <c r="CW139" s="186"/>
      <c r="CX139" s="186"/>
      <c r="CY139" s="186"/>
      <c r="CZ139" s="186"/>
      <c r="DA139" s="186"/>
      <c r="DB139" s="186"/>
      <c r="DC139" s="186"/>
      <c r="DD139" s="186"/>
      <c r="DE139" s="186"/>
      <c r="DF139" s="186"/>
      <c r="DG139" s="186"/>
      <c r="DH139" s="186"/>
      <c r="DI139" s="186"/>
      <c r="DJ139" s="186"/>
      <c r="DK139" s="186"/>
      <c r="DL139" s="186"/>
      <c r="DM139" s="186"/>
      <c r="DN139" s="186"/>
      <c r="DO139" s="186"/>
      <c r="DP139" s="186"/>
      <c r="DQ139" s="186"/>
      <c r="DR139" s="186"/>
      <c r="DS139" s="186"/>
      <c r="DT139" s="186"/>
      <c r="DU139" s="186"/>
      <c r="DV139" s="186"/>
      <c r="DW139" s="186"/>
      <c r="DX139" s="186"/>
      <c r="DY139" s="186"/>
      <c r="DZ139" s="186"/>
      <c r="EA139" s="186"/>
      <c r="EB139" s="186"/>
      <c r="EC139" s="186"/>
      <c r="ED139" s="186"/>
      <c r="EE139" s="186"/>
      <c r="EF139" s="186"/>
      <c r="EG139" s="186"/>
      <c r="EH139" s="186"/>
      <c r="EI139" s="186"/>
      <c r="EJ139" s="186"/>
      <c r="EK139" s="186"/>
      <c r="EL139" s="186"/>
      <c r="EM139" s="186"/>
      <c r="EN139" s="186"/>
      <c r="EO139" s="186"/>
      <c r="EP139" s="186"/>
      <c r="EQ139" s="186"/>
      <c r="ER139" s="186"/>
      <c r="ES139" s="186"/>
      <c r="ET139" s="186"/>
      <c r="EU139" s="186"/>
      <c r="EV139" s="186"/>
      <c r="EW139" s="186"/>
      <c r="EX139" s="186"/>
      <c r="EY139" s="186"/>
      <c r="EZ139" s="186"/>
      <c r="FA139" s="186"/>
      <c r="FB139" s="186"/>
      <c r="FC139" s="186"/>
      <c r="FD139" s="186"/>
      <c r="FE139" s="186"/>
      <c r="FF139" s="186"/>
      <c r="FG139" s="186"/>
      <c r="FH139" s="186"/>
      <c r="FI139" s="186"/>
      <c r="FJ139" s="186"/>
      <c r="FK139" s="186"/>
      <c r="FL139" s="186"/>
      <c r="FM139" s="186"/>
      <c r="FN139" s="186"/>
      <c r="FO139" s="186"/>
      <c r="FP139" s="186"/>
      <c r="FQ139" s="186"/>
      <c r="FR139" s="186"/>
      <c r="FS139" s="186"/>
      <c r="FT139" s="186"/>
      <c r="FU139" s="186"/>
      <c r="FV139" s="186"/>
      <c r="FW139" s="186"/>
      <c r="FX139" s="186"/>
      <c r="FY139" s="186"/>
      <c r="FZ139" s="186"/>
      <c r="GA139" s="186"/>
      <c r="GB139" s="186"/>
      <c r="GC139" s="186"/>
      <c r="GD139" s="186"/>
      <c r="GE139" s="186"/>
      <c r="GF139" s="186"/>
      <c r="GG139" s="186"/>
      <c r="GH139" s="186"/>
      <c r="GI139" s="186"/>
      <c r="GJ139" s="186"/>
      <c r="GK139" s="186"/>
      <c r="GL139" s="186"/>
      <c r="GM139" s="186"/>
      <c r="GN139" s="186"/>
      <c r="GO139" s="186"/>
      <c r="GP139" s="186"/>
      <c r="GQ139" s="186"/>
      <c r="GR139" s="186"/>
      <c r="GS139" s="186"/>
      <c r="GT139" s="186"/>
      <c r="GU139" s="186"/>
      <c r="GV139" s="186"/>
      <c r="GW139" s="186"/>
      <c r="GX139" s="186"/>
      <c r="GY139" s="186"/>
      <c r="GZ139" s="186"/>
      <c r="HA139" s="186"/>
      <c r="HB139" s="186"/>
      <c r="HC139" s="186"/>
      <c r="HD139" s="186"/>
      <c r="HE139" s="186"/>
      <c r="HF139" s="186"/>
      <c r="HG139" s="186"/>
      <c r="HH139" s="186"/>
      <c r="HI139" s="186"/>
      <c r="HJ139" s="186"/>
      <c r="HK139" s="186"/>
      <c r="HL139" s="186"/>
      <c r="HM139" s="186"/>
      <c r="HN139" s="186"/>
      <c r="HO139" s="186"/>
      <c r="HP139" s="186"/>
      <c r="HQ139" s="186"/>
      <c r="HR139" s="186"/>
      <c r="HS139" s="186"/>
      <c r="HT139" s="186"/>
      <c r="HU139" s="186"/>
      <c r="HV139" s="186"/>
      <c r="HW139" s="186"/>
      <c r="HX139" s="186"/>
      <c r="HY139" s="186"/>
      <c r="HZ139" s="186"/>
      <c r="IA139" s="186"/>
      <c r="IB139" s="186"/>
      <c r="IC139" s="186"/>
      <c r="ID139" s="186"/>
      <c r="IE139" s="186"/>
      <c r="IF139" s="186"/>
      <c r="IG139" s="186"/>
      <c r="IH139" s="186"/>
    </row>
    <row r="140" spans="1:242" s="106" customFormat="1" ht="37.5" hidden="1">
      <c r="A140" s="178" t="s">
        <v>238</v>
      </c>
      <c r="B140" s="88" t="s">
        <v>0</v>
      </c>
      <c r="C140" s="175" t="s">
        <v>226</v>
      </c>
      <c r="D140" s="174" t="s">
        <v>225</v>
      </c>
      <c r="E140" s="173" t="s">
        <v>237</v>
      </c>
      <c r="F140" s="172" t="s">
        <v>236</v>
      </c>
      <c r="G140" s="180"/>
      <c r="H140" s="466"/>
      <c r="I140" s="186"/>
      <c r="J140" s="186"/>
      <c r="K140" s="186"/>
      <c r="L140" s="186"/>
      <c r="M140" s="186"/>
      <c r="N140" s="186"/>
      <c r="O140" s="186"/>
      <c r="P140" s="186"/>
      <c r="Q140" s="186"/>
      <c r="R140" s="186"/>
      <c r="S140" s="186"/>
      <c r="T140" s="186"/>
      <c r="U140" s="186"/>
      <c r="V140" s="186"/>
      <c r="W140" s="186"/>
      <c r="X140" s="186"/>
      <c r="Y140" s="186"/>
      <c r="Z140" s="186"/>
      <c r="AA140" s="186"/>
      <c r="AB140" s="186"/>
      <c r="AC140" s="186"/>
      <c r="AD140" s="186"/>
      <c r="AE140" s="186"/>
      <c r="AF140" s="186"/>
      <c r="AG140" s="186"/>
      <c r="AH140" s="186"/>
      <c r="AI140" s="186"/>
      <c r="AJ140" s="186"/>
      <c r="AK140" s="186"/>
      <c r="AL140" s="186"/>
      <c r="AM140" s="186"/>
      <c r="AN140" s="186"/>
      <c r="AO140" s="186"/>
      <c r="AP140" s="186"/>
      <c r="AQ140" s="186"/>
      <c r="AR140" s="186"/>
      <c r="AS140" s="186"/>
      <c r="AT140" s="186"/>
      <c r="AU140" s="186"/>
      <c r="AV140" s="186"/>
      <c r="AW140" s="186"/>
      <c r="AX140" s="186"/>
      <c r="AY140" s="186"/>
      <c r="AZ140" s="186"/>
      <c r="BA140" s="186"/>
      <c r="BB140" s="186"/>
      <c r="BC140" s="186"/>
      <c r="BD140" s="186"/>
      <c r="BE140" s="186"/>
      <c r="BF140" s="186"/>
      <c r="BG140" s="186"/>
      <c r="BH140" s="186"/>
      <c r="BI140" s="186"/>
      <c r="BJ140" s="186"/>
      <c r="BK140" s="186"/>
      <c r="BL140" s="186"/>
      <c r="BM140" s="186"/>
      <c r="BN140" s="186"/>
      <c r="BO140" s="186"/>
      <c r="BP140" s="186"/>
      <c r="BQ140" s="186"/>
      <c r="BR140" s="186"/>
      <c r="BS140" s="186"/>
      <c r="BT140" s="186"/>
      <c r="BU140" s="186"/>
      <c r="BV140" s="186"/>
      <c r="BW140" s="186"/>
      <c r="BX140" s="186"/>
      <c r="BY140" s="186"/>
      <c r="BZ140" s="186"/>
      <c r="CA140" s="186"/>
      <c r="CB140" s="186"/>
      <c r="CC140" s="186"/>
      <c r="CD140" s="186"/>
      <c r="CE140" s="186"/>
      <c r="CF140" s="186"/>
      <c r="CG140" s="186"/>
      <c r="CH140" s="186"/>
      <c r="CI140" s="186"/>
      <c r="CJ140" s="186"/>
      <c r="CK140" s="186"/>
      <c r="CL140" s="186"/>
      <c r="CM140" s="186"/>
      <c r="CN140" s="186"/>
      <c r="CO140" s="186"/>
      <c r="CP140" s="186"/>
      <c r="CQ140" s="186"/>
      <c r="CR140" s="186"/>
      <c r="CS140" s="186"/>
      <c r="CT140" s="186"/>
      <c r="CU140" s="186"/>
      <c r="CV140" s="186"/>
      <c r="CW140" s="186"/>
      <c r="CX140" s="186"/>
      <c r="CY140" s="186"/>
      <c r="CZ140" s="186"/>
      <c r="DA140" s="186"/>
      <c r="DB140" s="186"/>
      <c r="DC140" s="186"/>
      <c r="DD140" s="186"/>
      <c r="DE140" s="186"/>
      <c r="DF140" s="186"/>
      <c r="DG140" s="186"/>
      <c r="DH140" s="186"/>
      <c r="DI140" s="186"/>
      <c r="DJ140" s="186"/>
      <c r="DK140" s="186"/>
      <c r="DL140" s="186"/>
      <c r="DM140" s="186"/>
      <c r="DN140" s="186"/>
      <c r="DO140" s="186"/>
      <c r="DP140" s="186"/>
      <c r="DQ140" s="186"/>
      <c r="DR140" s="186"/>
      <c r="DS140" s="186"/>
      <c r="DT140" s="186"/>
      <c r="DU140" s="186"/>
      <c r="DV140" s="186"/>
      <c r="DW140" s="186"/>
      <c r="DX140" s="186"/>
      <c r="DY140" s="186"/>
      <c r="DZ140" s="186"/>
      <c r="EA140" s="186"/>
      <c r="EB140" s="186"/>
      <c r="EC140" s="186"/>
      <c r="ED140" s="186"/>
      <c r="EE140" s="186"/>
      <c r="EF140" s="186"/>
      <c r="EG140" s="186"/>
      <c r="EH140" s="186"/>
      <c r="EI140" s="186"/>
      <c r="EJ140" s="186"/>
      <c r="EK140" s="186"/>
      <c r="EL140" s="186"/>
      <c r="EM140" s="186"/>
      <c r="EN140" s="186"/>
      <c r="EO140" s="186"/>
      <c r="EP140" s="186"/>
      <c r="EQ140" s="186"/>
      <c r="ER140" s="186"/>
      <c r="ES140" s="186"/>
      <c r="ET140" s="186"/>
      <c r="EU140" s="186"/>
      <c r="EV140" s="186"/>
      <c r="EW140" s="186"/>
      <c r="EX140" s="186"/>
      <c r="EY140" s="186"/>
      <c r="EZ140" s="186"/>
      <c r="FA140" s="186"/>
      <c r="FB140" s="186"/>
      <c r="FC140" s="186"/>
      <c r="FD140" s="186"/>
      <c r="FE140" s="186"/>
      <c r="FF140" s="186"/>
      <c r="FG140" s="186"/>
      <c r="FH140" s="186"/>
      <c r="FI140" s="186"/>
      <c r="FJ140" s="186"/>
      <c r="FK140" s="186"/>
      <c r="FL140" s="186"/>
      <c r="FM140" s="186"/>
      <c r="FN140" s="186"/>
      <c r="FO140" s="186"/>
      <c r="FP140" s="186"/>
      <c r="FQ140" s="186"/>
      <c r="FR140" s="186"/>
      <c r="FS140" s="186"/>
      <c r="FT140" s="186"/>
      <c r="FU140" s="186"/>
      <c r="FV140" s="186"/>
      <c r="FW140" s="186"/>
      <c r="FX140" s="186"/>
      <c r="FY140" s="186"/>
      <c r="FZ140" s="186"/>
      <c r="GA140" s="186"/>
      <c r="GB140" s="186"/>
      <c r="GC140" s="186"/>
      <c r="GD140" s="186"/>
      <c r="GE140" s="186"/>
      <c r="GF140" s="186"/>
      <c r="GG140" s="186"/>
      <c r="GH140" s="186"/>
      <c r="GI140" s="186"/>
      <c r="GJ140" s="186"/>
      <c r="GK140" s="186"/>
      <c r="GL140" s="186"/>
      <c r="GM140" s="186"/>
      <c r="GN140" s="186"/>
      <c r="GO140" s="186"/>
      <c r="GP140" s="186"/>
      <c r="GQ140" s="186"/>
      <c r="GR140" s="186"/>
      <c r="GS140" s="186"/>
      <c r="GT140" s="186"/>
      <c r="GU140" s="186"/>
      <c r="GV140" s="186"/>
      <c r="GW140" s="186"/>
      <c r="GX140" s="186"/>
      <c r="GY140" s="186"/>
      <c r="GZ140" s="186"/>
      <c r="HA140" s="186"/>
      <c r="HB140" s="186"/>
      <c r="HC140" s="186"/>
      <c r="HD140" s="186"/>
      <c r="HE140" s="186"/>
      <c r="HF140" s="186"/>
      <c r="HG140" s="186"/>
      <c r="HH140" s="186"/>
      <c r="HI140" s="186"/>
      <c r="HJ140" s="186"/>
      <c r="HK140" s="186"/>
      <c r="HL140" s="186"/>
      <c r="HM140" s="186"/>
      <c r="HN140" s="186"/>
      <c r="HO140" s="186"/>
      <c r="HP140" s="186"/>
      <c r="HQ140" s="186"/>
      <c r="HR140" s="186"/>
      <c r="HS140" s="186"/>
      <c r="HT140" s="186"/>
      <c r="HU140" s="186"/>
      <c r="HV140" s="186"/>
      <c r="HW140" s="186"/>
      <c r="HX140" s="186"/>
      <c r="HY140" s="186"/>
      <c r="HZ140" s="186"/>
      <c r="IA140" s="186"/>
      <c r="IB140" s="186"/>
      <c r="IC140" s="186"/>
      <c r="ID140" s="186"/>
      <c r="IE140" s="186"/>
      <c r="IF140" s="186"/>
      <c r="IG140" s="186"/>
      <c r="IH140" s="186"/>
    </row>
    <row r="141" spans="1:242" s="106" customFormat="1" ht="19.5" hidden="1">
      <c r="A141" s="89" t="s">
        <v>167</v>
      </c>
      <c r="B141" s="57" t="s">
        <v>0</v>
      </c>
      <c r="C141" s="175" t="s">
        <v>226</v>
      </c>
      <c r="D141" s="174" t="s">
        <v>225</v>
      </c>
      <c r="E141" s="173" t="s">
        <v>237</v>
      </c>
      <c r="F141" s="172" t="s">
        <v>236</v>
      </c>
      <c r="G141" s="168" t="s">
        <v>153</v>
      </c>
      <c r="H141" s="467"/>
      <c r="I141" s="186"/>
      <c r="J141" s="186"/>
      <c r="K141" s="186"/>
      <c r="L141" s="186"/>
      <c r="M141" s="186"/>
      <c r="N141" s="186"/>
      <c r="O141" s="186"/>
      <c r="P141" s="186"/>
      <c r="Q141" s="186"/>
      <c r="R141" s="186"/>
      <c r="S141" s="186"/>
      <c r="T141" s="186"/>
      <c r="U141" s="186"/>
      <c r="V141" s="186"/>
      <c r="W141" s="186"/>
      <c r="X141" s="186"/>
      <c r="Y141" s="186"/>
      <c r="Z141" s="186"/>
      <c r="AA141" s="186"/>
      <c r="AB141" s="186"/>
      <c r="AC141" s="186"/>
      <c r="AD141" s="186"/>
      <c r="AE141" s="186"/>
      <c r="AF141" s="186"/>
      <c r="AG141" s="186"/>
      <c r="AH141" s="186"/>
      <c r="AI141" s="186"/>
      <c r="AJ141" s="186"/>
      <c r="AK141" s="186"/>
      <c r="AL141" s="186"/>
      <c r="AM141" s="186"/>
      <c r="AN141" s="186"/>
      <c r="AO141" s="186"/>
      <c r="AP141" s="186"/>
      <c r="AQ141" s="186"/>
      <c r="AR141" s="186"/>
      <c r="AS141" s="186"/>
      <c r="AT141" s="186"/>
      <c r="AU141" s="186"/>
      <c r="AV141" s="186"/>
      <c r="AW141" s="186"/>
      <c r="AX141" s="186"/>
      <c r="AY141" s="186"/>
      <c r="AZ141" s="186"/>
      <c r="BA141" s="186"/>
      <c r="BB141" s="186"/>
      <c r="BC141" s="186"/>
      <c r="BD141" s="186"/>
      <c r="BE141" s="186"/>
      <c r="BF141" s="186"/>
      <c r="BG141" s="186"/>
      <c r="BH141" s="186"/>
      <c r="BI141" s="186"/>
      <c r="BJ141" s="186"/>
      <c r="BK141" s="186"/>
      <c r="BL141" s="186"/>
      <c r="BM141" s="186"/>
      <c r="BN141" s="186"/>
      <c r="BO141" s="186"/>
      <c r="BP141" s="186"/>
      <c r="BQ141" s="186"/>
      <c r="BR141" s="186"/>
      <c r="BS141" s="186"/>
      <c r="BT141" s="186"/>
      <c r="BU141" s="186"/>
      <c r="BV141" s="186"/>
      <c r="BW141" s="186"/>
      <c r="BX141" s="186"/>
      <c r="BY141" s="186"/>
      <c r="BZ141" s="186"/>
      <c r="CA141" s="186"/>
      <c r="CB141" s="186"/>
      <c r="CC141" s="186"/>
      <c r="CD141" s="186"/>
      <c r="CE141" s="186"/>
      <c r="CF141" s="186"/>
      <c r="CG141" s="186"/>
      <c r="CH141" s="186"/>
      <c r="CI141" s="186"/>
      <c r="CJ141" s="186"/>
      <c r="CK141" s="186"/>
      <c r="CL141" s="186"/>
      <c r="CM141" s="186"/>
      <c r="CN141" s="186"/>
      <c r="CO141" s="186"/>
      <c r="CP141" s="186"/>
      <c r="CQ141" s="186"/>
      <c r="CR141" s="186"/>
      <c r="CS141" s="186"/>
      <c r="CT141" s="186"/>
      <c r="CU141" s="186"/>
      <c r="CV141" s="186"/>
      <c r="CW141" s="186"/>
      <c r="CX141" s="186"/>
      <c r="CY141" s="186"/>
      <c r="CZ141" s="186"/>
      <c r="DA141" s="186"/>
      <c r="DB141" s="186"/>
      <c r="DC141" s="186"/>
      <c r="DD141" s="186"/>
      <c r="DE141" s="186"/>
      <c r="DF141" s="186"/>
      <c r="DG141" s="186"/>
      <c r="DH141" s="186"/>
      <c r="DI141" s="186"/>
      <c r="DJ141" s="186"/>
      <c r="DK141" s="186"/>
      <c r="DL141" s="186"/>
      <c r="DM141" s="186"/>
      <c r="DN141" s="186"/>
      <c r="DO141" s="186"/>
      <c r="DP141" s="186"/>
      <c r="DQ141" s="186"/>
      <c r="DR141" s="186"/>
      <c r="DS141" s="186"/>
      <c r="DT141" s="186"/>
      <c r="DU141" s="186"/>
      <c r="DV141" s="186"/>
      <c r="DW141" s="186"/>
      <c r="DX141" s="186"/>
      <c r="DY141" s="186"/>
      <c r="DZ141" s="186"/>
      <c r="EA141" s="186"/>
      <c r="EB141" s="186"/>
      <c r="EC141" s="186"/>
      <c r="ED141" s="186"/>
      <c r="EE141" s="186"/>
      <c r="EF141" s="186"/>
      <c r="EG141" s="186"/>
      <c r="EH141" s="186"/>
      <c r="EI141" s="186"/>
      <c r="EJ141" s="186"/>
      <c r="EK141" s="186"/>
      <c r="EL141" s="186"/>
      <c r="EM141" s="186"/>
      <c r="EN141" s="186"/>
      <c r="EO141" s="186"/>
      <c r="EP141" s="186"/>
      <c r="EQ141" s="186"/>
      <c r="ER141" s="186"/>
      <c r="ES141" s="186"/>
      <c r="ET141" s="186"/>
      <c r="EU141" s="186"/>
      <c r="EV141" s="186"/>
      <c r="EW141" s="186"/>
      <c r="EX141" s="186"/>
      <c r="EY141" s="186"/>
      <c r="EZ141" s="186"/>
      <c r="FA141" s="186"/>
      <c r="FB141" s="186"/>
      <c r="FC141" s="186"/>
      <c r="FD141" s="186"/>
      <c r="FE141" s="186"/>
      <c r="FF141" s="186"/>
      <c r="FG141" s="186"/>
      <c r="FH141" s="186"/>
      <c r="FI141" s="186"/>
      <c r="FJ141" s="186"/>
      <c r="FK141" s="186"/>
      <c r="FL141" s="186"/>
      <c r="FM141" s="186"/>
      <c r="FN141" s="186"/>
      <c r="FO141" s="186"/>
      <c r="FP141" s="186"/>
      <c r="FQ141" s="186"/>
      <c r="FR141" s="186"/>
      <c r="FS141" s="186"/>
      <c r="FT141" s="186"/>
      <c r="FU141" s="186"/>
      <c r="FV141" s="186"/>
      <c r="FW141" s="186"/>
      <c r="FX141" s="186"/>
      <c r="FY141" s="186"/>
      <c r="FZ141" s="186"/>
      <c r="GA141" s="186"/>
      <c r="GB141" s="186"/>
      <c r="GC141" s="186"/>
      <c r="GD141" s="186"/>
      <c r="GE141" s="186"/>
      <c r="GF141" s="186"/>
      <c r="GG141" s="186"/>
      <c r="GH141" s="186"/>
      <c r="GI141" s="186"/>
      <c r="GJ141" s="186"/>
      <c r="GK141" s="186"/>
      <c r="GL141" s="186"/>
      <c r="GM141" s="186"/>
      <c r="GN141" s="186"/>
      <c r="GO141" s="186"/>
      <c r="GP141" s="186"/>
      <c r="GQ141" s="186"/>
      <c r="GR141" s="186"/>
      <c r="GS141" s="186"/>
      <c r="GT141" s="186"/>
      <c r="GU141" s="186"/>
      <c r="GV141" s="186"/>
      <c r="GW141" s="186"/>
      <c r="GX141" s="186"/>
      <c r="GY141" s="186"/>
      <c r="GZ141" s="186"/>
      <c r="HA141" s="186"/>
      <c r="HB141" s="186"/>
      <c r="HC141" s="186"/>
      <c r="HD141" s="186"/>
      <c r="HE141" s="186"/>
      <c r="HF141" s="186"/>
      <c r="HG141" s="186"/>
      <c r="HH141" s="186"/>
      <c r="HI141" s="186"/>
      <c r="HJ141" s="186"/>
      <c r="HK141" s="186"/>
      <c r="HL141" s="186"/>
      <c r="HM141" s="186"/>
      <c r="HN141" s="186"/>
      <c r="HO141" s="186"/>
      <c r="HP141" s="186"/>
      <c r="HQ141" s="186"/>
      <c r="HR141" s="186"/>
      <c r="HS141" s="186"/>
      <c r="HT141" s="186"/>
      <c r="HU141" s="186"/>
      <c r="HV141" s="186"/>
      <c r="HW141" s="186"/>
      <c r="HX141" s="186"/>
      <c r="HY141" s="186"/>
      <c r="HZ141" s="186"/>
      <c r="IA141" s="186"/>
      <c r="IB141" s="186"/>
      <c r="IC141" s="186"/>
      <c r="ID141" s="186"/>
      <c r="IE141" s="186"/>
      <c r="IF141" s="186"/>
      <c r="IG141" s="186"/>
      <c r="IH141" s="186"/>
    </row>
    <row r="142" spans="1:242" s="106" customFormat="1" ht="37.5" hidden="1">
      <c r="A142" s="178" t="s">
        <v>235</v>
      </c>
      <c r="B142" s="88" t="s">
        <v>0</v>
      </c>
      <c r="C142" s="175" t="s">
        <v>226</v>
      </c>
      <c r="D142" s="174" t="s">
        <v>225</v>
      </c>
      <c r="E142" s="173" t="s">
        <v>231</v>
      </c>
      <c r="F142" s="172" t="s">
        <v>177</v>
      </c>
      <c r="G142" s="180"/>
      <c r="H142" s="466"/>
      <c r="I142" s="186"/>
      <c r="J142" s="186"/>
      <c r="K142" s="186"/>
      <c r="L142" s="186"/>
      <c r="M142" s="186"/>
      <c r="N142" s="186"/>
      <c r="O142" s="186"/>
      <c r="P142" s="186"/>
      <c r="Q142" s="186"/>
      <c r="R142" s="186"/>
      <c r="S142" s="186"/>
      <c r="T142" s="186"/>
      <c r="U142" s="186"/>
      <c r="V142" s="186"/>
      <c r="W142" s="186"/>
      <c r="X142" s="186"/>
      <c r="Y142" s="186"/>
      <c r="Z142" s="186"/>
      <c r="AA142" s="186"/>
      <c r="AB142" s="186"/>
      <c r="AC142" s="186"/>
      <c r="AD142" s="186"/>
      <c r="AE142" s="186"/>
      <c r="AF142" s="186"/>
      <c r="AG142" s="186"/>
      <c r="AH142" s="186"/>
      <c r="AI142" s="186"/>
      <c r="AJ142" s="186"/>
      <c r="AK142" s="186"/>
      <c r="AL142" s="186"/>
      <c r="AM142" s="186"/>
      <c r="AN142" s="186"/>
      <c r="AO142" s="186"/>
      <c r="AP142" s="186"/>
      <c r="AQ142" s="186"/>
      <c r="AR142" s="186"/>
      <c r="AS142" s="186"/>
      <c r="AT142" s="186"/>
      <c r="AU142" s="186"/>
      <c r="AV142" s="186"/>
      <c r="AW142" s="186"/>
      <c r="AX142" s="186"/>
      <c r="AY142" s="186"/>
      <c r="AZ142" s="186"/>
      <c r="BA142" s="186"/>
      <c r="BB142" s="186"/>
      <c r="BC142" s="186"/>
      <c r="BD142" s="186"/>
      <c r="BE142" s="186"/>
      <c r="BF142" s="186"/>
      <c r="BG142" s="186"/>
      <c r="BH142" s="186"/>
      <c r="BI142" s="186"/>
      <c r="BJ142" s="186"/>
      <c r="BK142" s="186"/>
      <c r="BL142" s="186"/>
      <c r="BM142" s="186"/>
      <c r="BN142" s="186"/>
      <c r="BO142" s="186"/>
      <c r="BP142" s="186"/>
      <c r="BQ142" s="186"/>
      <c r="BR142" s="186"/>
      <c r="BS142" s="186"/>
      <c r="BT142" s="186"/>
      <c r="BU142" s="186"/>
      <c r="BV142" s="186"/>
      <c r="BW142" s="186"/>
      <c r="BX142" s="186"/>
      <c r="BY142" s="186"/>
      <c r="BZ142" s="186"/>
      <c r="CA142" s="186"/>
      <c r="CB142" s="186"/>
      <c r="CC142" s="186"/>
      <c r="CD142" s="186"/>
      <c r="CE142" s="186"/>
      <c r="CF142" s="186"/>
      <c r="CG142" s="186"/>
      <c r="CH142" s="186"/>
      <c r="CI142" s="186"/>
      <c r="CJ142" s="186"/>
      <c r="CK142" s="186"/>
      <c r="CL142" s="186"/>
      <c r="CM142" s="186"/>
      <c r="CN142" s="186"/>
      <c r="CO142" s="186"/>
      <c r="CP142" s="186"/>
      <c r="CQ142" s="186"/>
      <c r="CR142" s="186"/>
      <c r="CS142" s="186"/>
      <c r="CT142" s="186"/>
      <c r="CU142" s="186"/>
      <c r="CV142" s="186"/>
      <c r="CW142" s="186"/>
      <c r="CX142" s="186"/>
      <c r="CY142" s="186"/>
      <c r="CZ142" s="186"/>
      <c r="DA142" s="186"/>
      <c r="DB142" s="186"/>
      <c r="DC142" s="186"/>
      <c r="DD142" s="186"/>
      <c r="DE142" s="186"/>
      <c r="DF142" s="186"/>
      <c r="DG142" s="186"/>
      <c r="DH142" s="186"/>
      <c r="DI142" s="186"/>
      <c r="DJ142" s="186"/>
      <c r="DK142" s="186"/>
      <c r="DL142" s="186"/>
      <c r="DM142" s="186"/>
      <c r="DN142" s="186"/>
      <c r="DO142" s="186"/>
      <c r="DP142" s="186"/>
      <c r="DQ142" s="186"/>
      <c r="DR142" s="186"/>
      <c r="DS142" s="186"/>
      <c r="DT142" s="186"/>
      <c r="DU142" s="186"/>
      <c r="DV142" s="186"/>
      <c r="DW142" s="186"/>
      <c r="DX142" s="186"/>
      <c r="DY142" s="186"/>
      <c r="DZ142" s="186"/>
      <c r="EA142" s="186"/>
      <c r="EB142" s="186"/>
      <c r="EC142" s="186"/>
      <c r="ED142" s="186"/>
      <c r="EE142" s="186"/>
      <c r="EF142" s="186"/>
      <c r="EG142" s="186"/>
      <c r="EH142" s="186"/>
      <c r="EI142" s="186"/>
      <c r="EJ142" s="186"/>
      <c r="EK142" s="186"/>
      <c r="EL142" s="186"/>
      <c r="EM142" s="186"/>
      <c r="EN142" s="186"/>
      <c r="EO142" s="186"/>
      <c r="EP142" s="186"/>
      <c r="EQ142" s="186"/>
      <c r="ER142" s="186"/>
      <c r="ES142" s="186"/>
      <c r="ET142" s="186"/>
      <c r="EU142" s="186"/>
      <c r="EV142" s="186"/>
      <c r="EW142" s="186"/>
      <c r="EX142" s="186"/>
      <c r="EY142" s="186"/>
      <c r="EZ142" s="186"/>
      <c r="FA142" s="186"/>
      <c r="FB142" s="186"/>
      <c r="FC142" s="186"/>
      <c r="FD142" s="186"/>
      <c r="FE142" s="186"/>
      <c r="FF142" s="186"/>
      <c r="FG142" s="186"/>
      <c r="FH142" s="186"/>
      <c r="FI142" s="186"/>
      <c r="FJ142" s="186"/>
      <c r="FK142" s="186"/>
      <c r="FL142" s="186"/>
      <c r="FM142" s="186"/>
      <c r="FN142" s="186"/>
      <c r="FO142" s="186"/>
      <c r="FP142" s="186"/>
      <c r="FQ142" s="186"/>
      <c r="FR142" s="186"/>
      <c r="FS142" s="186"/>
      <c r="FT142" s="186"/>
      <c r="FU142" s="186"/>
      <c r="FV142" s="186"/>
      <c r="FW142" s="186"/>
      <c r="FX142" s="186"/>
      <c r="FY142" s="186"/>
      <c r="FZ142" s="186"/>
      <c r="GA142" s="186"/>
      <c r="GB142" s="186"/>
      <c r="GC142" s="186"/>
      <c r="GD142" s="186"/>
      <c r="GE142" s="186"/>
      <c r="GF142" s="186"/>
      <c r="GG142" s="186"/>
      <c r="GH142" s="186"/>
      <c r="GI142" s="186"/>
      <c r="GJ142" s="186"/>
      <c r="GK142" s="186"/>
      <c r="GL142" s="186"/>
      <c r="GM142" s="186"/>
      <c r="GN142" s="186"/>
      <c r="GO142" s="186"/>
      <c r="GP142" s="186"/>
      <c r="GQ142" s="186"/>
      <c r="GR142" s="186"/>
      <c r="GS142" s="186"/>
      <c r="GT142" s="186"/>
      <c r="GU142" s="186"/>
      <c r="GV142" s="186"/>
      <c r="GW142" s="186"/>
      <c r="GX142" s="186"/>
      <c r="GY142" s="186"/>
      <c r="GZ142" s="186"/>
      <c r="HA142" s="186"/>
      <c r="HB142" s="186"/>
      <c r="HC142" s="186"/>
      <c r="HD142" s="186"/>
      <c r="HE142" s="186"/>
      <c r="HF142" s="186"/>
      <c r="HG142" s="186"/>
      <c r="HH142" s="186"/>
      <c r="HI142" s="186"/>
      <c r="HJ142" s="186"/>
      <c r="HK142" s="186"/>
      <c r="HL142" s="186"/>
      <c r="HM142" s="186"/>
      <c r="HN142" s="186"/>
      <c r="HO142" s="186"/>
      <c r="HP142" s="186"/>
      <c r="HQ142" s="186"/>
      <c r="HR142" s="186"/>
      <c r="HS142" s="186"/>
      <c r="HT142" s="186"/>
      <c r="HU142" s="186"/>
      <c r="HV142" s="186"/>
      <c r="HW142" s="186"/>
      <c r="HX142" s="186"/>
      <c r="HY142" s="186"/>
      <c r="HZ142" s="186"/>
      <c r="IA142" s="186"/>
      <c r="IB142" s="186"/>
      <c r="IC142" s="186"/>
      <c r="ID142" s="186"/>
      <c r="IE142" s="186"/>
      <c r="IF142" s="186"/>
      <c r="IG142" s="186"/>
      <c r="IH142" s="186"/>
    </row>
    <row r="143" spans="1:242" s="198" customFormat="1" ht="37.5" hidden="1">
      <c r="A143" s="178" t="s">
        <v>234</v>
      </c>
      <c r="B143" s="88" t="s">
        <v>0</v>
      </c>
      <c r="C143" s="175" t="s">
        <v>226</v>
      </c>
      <c r="D143" s="174" t="s">
        <v>225</v>
      </c>
      <c r="E143" s="173" t="s">
        <v>231</v>
      </c>
      <c r="F143" s="172" t="s">
        <v>233</v>
      </c>
      <c r="G143" s="180"/>
      <c r="H143" s="466"/>
      <c r="I143" s="186"/>
      <c r="J143" s="186"/>
      <c r="K143" s="186"/>
      <c r="L143" s="186"/>
      <c r="M143" s="186"/>
      <c r="N143" s="186"/>
      <c r="O143" s="186"/>
      <c r="P143" s="186"/>
      <c r="Q143" s="186"/>
      <c r="R143" s="186"/>
      <c r="S143" s="186"/>
      <c r="T143" s="186"/>
      <c r="U143" s="186"/>
      <c r="V143" s="186"/>
      <c r="W143" s="186"/>
      <c r="X143" s="186"/>
      <c r="Y143" s="186"/>
      <c r="Z143" s="186"/>
      <c r="AA143" s="186"/>
      <c r="AB143" s="186"/>
      <c r="AC143" s="186"/>
      <c r="AD143" s="186"/>
      <c r="AE143" s="186"/>
      <c r="AF143" s="186"/>
      <c r="AG143" s="199"/>
      <c r="AH143" s="199"/>
      <c r="AI143" s="199"/>
      <c r="AJ143" s="199"/>
      <c r="AK143" s="199"/>
      <c r="AL143" s="199"/>
      <c r="AM143" s="199"/>
      <c r="AN143" s="199"/>
      <c r="AO143" s="199"/>
      <c r="AP143" s="199"/>
      <c r="AQ143" s="199"/>
      <c r="AR143" s="199"/>
      <c r="AS143" s="199"/>
      <c r="AT143" s="199"/>
      <c r="AU143" s="199"/>
      <c r="AV143" s="199"/>
      <c r="AW143" s="199"/>
      <c r="AX143" s="199"/>
      <c r="AY143" s="199"/>
      <c r="AZ143" s="199"/>
      <c r="BA143" s="199"/>
      <c r="BB143" s="199"/>
      <c r="BC143" s="199"/>
      <c r="BD143" s="199"/>
      <c r="BE143" s="199"/>
      <c r="BF143" s="199"/>
      <c r="BG143" s="199"/>
      <c r="BH143" s="199"/>
      <c r="BI143" s="199"/>
      <c r="BJ143" s="199"/>
      <c r="BK143" s="199"/>
      <c r="BL143" s="199"/>
      <c r="BM143" s="199"/>
      <c r="BN143" s="199"/>
      <c r="BO143" s="199"/>
      <c r="BP143" s="199"/>
      <c r="BQ143" s="199"/>
      <c r="BR143" s="199"/>
      <c r="BS143" s="199"/>
      <c r="BT143" s="199"/>
      <c r="BU143" s="199"/>
      <c r="BV143" s="199"/>
      <c r="BW143" s="199"/>
      <c r="BX143" s="199"/>
      <c r="BY143" s="199"/>
      <c r="BZ143" s="199"/>
      <c r="CA143" s="199"/>
      <c r="CB143" s="199"/>
      <c r="CC143" s="199"/>
      <c r="CD143" s="199"/>
      <c r="CE143" s="199"/>
      <c r="CF143" s="199"/>
      <c r="CG143" s="199"/>
      <c r="CH143" s="199"/>
      <c r="CI143" s="199"/>
      <c r="CJ143" s="199"/>
      <c r="CK143" s="199"/>
      <c r="CL143" s="199"/>
      <c r="CM143" s="199"/>
      <c r="CN143" s="199"/>
      <c r="CO143" s="199"/>
      <c r="CP143" s="199"/>
      <c r="CQ143" s="199"/>
      <c r="CR143" s="199"/>
      <c r="CS143" s="199"/>
      <c r="CT143" s="199"/>
      <c r="CU143" s="199"/>
      <c r="CV143" s="199"/>
      <c r="CW143" s="199"/>
      <c r="CX143" s="199"/>
      <c r="CY143" s="199"/>
      <c r="CZ143" s="199"/>
      <c r="DA143" s="199"/>
      <c r="DB143" s="199"/>
      <c r="DC143" s="199"/>
      <c r="DD143" s="199"/>
      <c r="DE143" s="199"/>
      <c r="DF143" s="199"/>
      <c r="DG143" s="199"/>
      <c r="DH143" s="199"/>
      <c r="DI143" s="199"/>
      <c r="DJ143" s="199"/>
      <c r="DK143" s="199"/>
      <c r="DL143" s="199"/>
      <c r="DM143" s="199"/>
      <c r="DN143" s="199"/>
      <c r="DO143" s="199"/>
      <c r="DP143" s="199"/>
      <c r="DQ143" s="199"/>
      <c r="DR143" s="199"/>
      <c r="DS143" s="199"/>
      <c r="DT143" s="199"/>
      <c r="DU143" s="199"/>
      <c r="DV143" s="199"/>
      <c r="DW143" s="199"/>
      <c r="DX143" s="199"/>
      <c r="DY143" s="199"/>
      <c r="DZ143" s="199"/>
      <c r="EA143" s="199"/>
      <c r="EB143" s="199"/>
      <c r="EC143" s="199"/>
      <c r="ED143" s="199"/>
      <c r="EE143" s="199"/>
      <c r="EF143" s="199"/>
      <c r="EG143" s="199"/>
      <c r="EH143" s="199"/>
      <c r="EI143" s="199"/>
      <c r="EJ143" s="199"/>
      <c r="EK143" s="199"/>
      <c r="EL143" s="199"/>
      <c r="EM143" s="199"/>
      <c r="EN143" s="199"/>
      <c r="EO143" s="199"/>
      <c r="EP143" s="199"/>
      <c r="EQ143" s="199"/>
      <c r="ER143" s="199"/>
      <c r="ES143" s="199"/>
      <c r="ET143" s="199"/>
      <c r="EU143" s="199"/>
      <c r="EV143" s="199"/>
      <c r="EW143" s="199"/>
      <c r="EX143" s="199"/>
      <c r="EY143" s="199"/>
      <c r="EZ143" s="199"/>
      <c r="FA143" s="199"/>
      <c r="FB143" s="199"/>
      <c r="FC143" s="199"/>
      <c r="FD143" s="199"/>
      <c r="FE143" s="199"/>
      <c r="FF143" s="199"/>
      <c r="FG143" s="199"/>
      <c r="FH143" s="199"/>
      <c r="FI143" s="199"/>
      <c r="FJ143" s="199"/>
      <c r="FK143" s="199"/>
      <c r="FL143" s="199"/>
      <c r="FM143" s="199"/>
      <c r="FN143" s="199"/>
      <c r="FO143" s="199"/>
      <c r="FP143" s="199"/>
      <c r="FQ143" s="199"/>
      <c r="FR143" s="199"/>
      <c r="FS143" s="199"/>
      <c r="FT143" s="199"/>
      <c r="FU143" s="199"/>
      <c r="FV143" s="199"/>
      <c r="FW143" s="199"/>
      <c r="FX143" s="199"/>
      <c r="FY143" s="199"/>
      <c r="FZ143" s="199"/>
      <c r="GA143" s="199"/>
      <c r="GB143" s="199"/>
      <c r="GC143" s="199"/>
      <c r="GD143" s="199"/>
      <c r="GE143" s="199"/>
      <c r="GF143" s="199"/>
      <c r="GG143" s="199"/>
      <c r="GH143" s="199"/>
      <c r="GI143" s="199"/>
      <c r="GJ143" s="199"/>
      <c r="GK143" s="199"/>
      <c r="GL143" s="199"/>
      <c r="GM143" s="199"/>
      <c r="GN143" s="199"/>
      <c r="GO143" s="199"/>
      <c r="GP143" s="199"/>
      <c r="GQ143" s="199"/>
      <c r="GR143" s="199"/>
      <c r="GS143" s="199"/>
      <c r="GT143" s="199"/>
      <c r="GU143" s="199"/>
      <c r="GV143" s="199"/>
      <c r="GW143" s="199"/>
      <c r="GX143" s="199"/>
      <c r="GY143" s="199"/>
      <c r="GZ143" s="199"/>
      <c r="HA143" s="199"/>
      <c r="HB143" s="199"/>
      <c r="HC143" s="199"/>
      <c r="HD143" s="199"/>
      <c r="HE143" s="199"/>
      <c r="HF143" s="199"/>
      <c r="HG143" s="199"/>
      <c r="HH143" s="199"/>
      <c r="HI143" s="199"/>
      <c r="HJ143" s="199"/>
      <c r="HK143" s="199"/>
      <c r="HL143" s="199"/>
      <c r="HM143" s="199"/>
      <c r="HN143" s="199"/>
      <c r="HO143" s="199"/>
      <c r="HP143" s="199"/>
      <c r="HQ143" s="199"/>
      <c r="HR143" s="199"/>
      <c r="HS143" s="199"/>
      <c r="HT143" s="199"/>
      <c r="HU143" s="199"/>
      <c r="HV143" s="199"/>
      <c r="HW143" s="199"/>
      <c r="HX143" s="199"/>
      <c r="HY143" s="199"/>
      <c r="HZ143" s="199"/>
      <c r="IA143" s="199"/>
      <c r="IB143" s="199"/>
      <c r="IC143" s="199"/>
      <c r="ID143" s="199"/>
      <c r="IE143" s="199"/>
      <c r="IF143" s="199"/>
      <c r="IG143" s="199"/>
      <c r="IH143" s="199"/>
    </row>
    <row r="144" spans="1:243" s="196" customFormat="1" ht="18.75" hidden="1">
      <c r="A144" s="89" t="s">
        <v>167</v>
      </c>
      <c r="B144" s="57" t="s">
        <v>0</v>
      </c>
      <c r="C144" s="175" t="s">
        <v>226</v>
      </c>
      <c r="D144" s="174" t="s">
        <v>225</v>
      </c>
      <c r="E144" s="173" t="s">
        <v>231</v>
      </c>
      <c r="F144" s="172" t="s">
        <v>233</v>
      </c>
      <c r="G144" s="168" t="s">
        <v>153</v>
      </c>
      <c r="H144" s="467"/>
      <c r="I144" s="186"/>
      <c r="J144" s="186"/>
      <c r="K144" s="186"/>
      <c r="L144" s="186"/>
      <c r="M144" s="186"/>
      <c r="N144" s="186"/>
      <c r="O144" s="186"/>
      <c r="P144" s="186"/>
      <c r="Q144" s="186"/>
      <c r="R144" s="186"/>
      <c r="S144" s="186"/>
      <c r="T144" s="186"/>
      <c r="U144" s="186"/>
      <c r="V144" s="186"/>
      <c r="W144" s="186"/>
      <c r="X144" s="186"/>
      <c r="Y144" s="186"/>
      <c r="Z144" s="186"/>
      <c r="AA144" s="186"/>
      <c r="AB144" s="186"/>
      <c r="AC144" s="186"/>
      <c r="AD144" s="186"/>
      <c r="AE144" s="186"/>
      <c r="AF144" s="186"/>
      <c r="AG144" s="186"/>
      <c r="AH144" s="186"/>
      <c r="AI144" s="186"/>
      <c r="AJ144" s="186"/>
      <c r="AK144" s="186"/>
      <c r="AL144" s="186"/>
      <c r="AM144" s="186"/>
      <c r="AN144" s="186"/>
      <c r="AO144" s="186"/>
      <c r="AP144" s="186"/>
      <c r="AQ144" s="186"/>
      <c r="AR144" s="186"/>
      <c r="AS144" s="186"/>
      <c r="AT144" s="186"/>
      <c r="AU144" s="186"/>
      <c r="AV144" s="186"/>
      <c r="AW144" s="186"/>
      <c r="AX144" s="186"/>
      <c r="AY144" s="186"/>
      <c r="AZ144" s="186"/>
      <c r="BA144" s="186"/>
      <c r="BB144" s="186"/>
      <c r="BC144" s="186"/>
      <c r="BD144" s="186"/>
      <c r="BE144" s="186"/>
      <c r="BF144" s="186"/>
      <c r="BG144" s="186"/>
      <c r="BH144" s="186"/>
      <c r="BI144" s="186"/>
      <c r="BJ144" s="186"/>
      <c r="BK144" s="186"/>
      <c r="BL144" s="186"/>
      <c r="BM144" s="186"/>
      <c r="BN144" s="186"/>
      <c r="BO144" s="186"/>
      <c r="BP144" s="186"/>
      <c r="BQ144" s="186"/>
      <c r="BR144" s="186"/>
      <c r="BS144" s="186"/>
      <c r="BT144" s="186"/>
      <c r="BU144" s="186"/>
      <c r="BV144" s="186"/>
      <c r="BW144" s="186"/>
      <c r="BX144" s="186"/>
      <c r="BY144" s="186"/>
      <c r="BZ144" s="186"/>
      <c r="CA144" s="186"/>
      <c r="CB144" s="186"/>
      <c r="CC144" s="186"/>
      <c r="CD144" s="186"/>
      <c r="CE144" s="186"/>
      <c r="CF144" s="186"/>
      <c r="CG144" s="186"/>
      <c r="CH144" s="186"/>
      <c r="CI144" s="186"/>
      <c r="CJ144" s="186"/>
      <c r="CK144" s="186"/>
      <c r="CL144" s="186"/>
      <c r="CM144" s="186"/>
      <c r="CN144" s="186"/>
      <c r="CO144" s="186"/>
      <c r="CP144" s="186"/>
      <c r="CQ144" s="186"/>
      <c r="CR144" s="186"/>
      <c r="CS144" s="186"/>
      <c r="CT144" s="186"/>
      <c r="CU144" s="186"/>
      <c r="CV144" s="186"/>
      <c r="CW144" s="186"/>
      <c r="CX144" s="186"/>
      <c r="CY144" s="186"/>
      <c r="CZ144" s="186"/>
      <c r="DA144" s="186"/>
      <c r="DB144" s="186"/>
      <c r="DC144" s="186"/>
      <c r="DD144" s="186"/>
      <c r="DE144" s="186"/>
      <c r="DF144" s="186"/>
      <c r="DG144" s="186"/>
      <c r="DH144" s="186"/>
      <c r="DI144" s="186"/>
      <c r="DJ144" s="186"/>
      <c r="DK144" s="186"/>
      <c r="DL144" s="186"/>
      <c r="DM144" s="186"/>
      <c r="DN144" s="186"/>
      <c r="DO144" s="186"/>
      <c r="DP144" s="186"/>
      <c r="DQ144" s="186"/>
      <c r="DR144" s="186"/>
      <c r="DS144" s="186"/>
      <c r="DT144" s="186"/>
      <c r="DU144" s="186"/>
      <c r="DV144" s="186"/>
      <c r="DW144" s="186"/>
      <c r="DX144" s="186"/>
      <c r="DY144" s="186"/>
      <c r="DZ144" s="186"/>
      <c r="EA144" s="186"/>
      <c r="EB144" s="186"/>
      <c r="EC144" s="186"/>
      <c r="ED144" s="186"/>
      <c r="EE144" s="186"/>
      <c r="EF144" s="186"/>
      <c r="EG144" s="186"/>
      <c r="EH144" s="186"/>
      <c r="EI144" s="186"/>
      <c r="EJ144" s="186"/>
      <c r="EK144" s="186"/>
      <c r="EL144" s="186"/>
      <c r="EM144" s="186"/>
      <c r="EN144" s="186"/>
      <c r="EO144" s="186"/>
      <c r="EP144" s="186"/>
      <c r="EQ144" s="186"/>
      <c r="ER144" s="186"/>
      <c r="ES144" s="186"/>
      <c r="ET144" s="186"/>
      <c r="EU144" s="186"/>
      <c r="EV144" s="186"/>
      <c r="EW144" s="186"/>
      <c r="EX144" s="186"/>
      <c r="EY144" s="186"/>
      <c r="EZ144" s="186"/>
      <c r="FA144" s="186"/>
      <c r="FB144" s="186"/>
      <c r="FC144" s="186"/>
      <c r="FD144" s="186"/>
      <c r="FE144" s="186"/>
      <c r="FF144" s="186"/>
      <c r="FG144" s="186"/>
      <c r="FH144" s="186"/>
      <c r="FI144" s="186"/>
      <c r="FJ144" s="186"/>
      <c r="FK144" s="186"/>
      <c r="FL144" s="186"/>
      <c r="FM144" s="186"/>
      <c r="FN144" s="186"/>
      <c r="FO144" s="186"/>
      <c r="FP144" s="186"/>
      <c r="FQ144" s="186"/>
      <c r="FR144" s="186"/>
      <c r="FS144" s="186"/>
      <c r="FT144" s="186"/>
      <c r="FU144" s="186"/>
      <c r="FV144" s="186"/>
      <c r="FW144" s="186"/>
      <c r="FX144" s="186"/>
      <c r="FY144" s="186"/>
      <c r="FZ144" s="186"/>
      <c r="GA144" s="186"/>
      <c r="GB144" s="186"/>
      <c r="GC144" s="186"/>
      <c r="GD144" s="186"/>
      <c r="GE144" s="186"/>
      <c r="GF144" s="186"/>
      <c r="GG144" s="186"/>
      <c r="GH144" s="186"/>
      <c r="GI144" s="186"/>
      <c r="GJ144" s="186"/>
      <c r="GK144" s="186"/>
      <c r="GL144" s="186"/>
      <c r="GM144" s="186"/>
      <c r="GN144" s="186"/>
      <c r="GO144" s="186"/>
      <c r="GP144" s="186"/>
      <c r="GQ144" s="186"/>
      <c r="GR144" s="186"/>
      <c r="GS144" s="186"/>
      <c r="GT144" s="186"/>
      <c r="GU144" s="186"/>
      <c r="GV144" s="186"/>
      <c r="GW144" s="186"/>
      <c r="GX144" s="186"/>
      <c r="GY144" s="186"/>
      <c r="GZ144" s="186"/>
      <c r="HA144" s="186"/>
      <c r="HB144" s="186"/>
      <c r="HC144" s="186"/>
      <c r="HD144" s="186"/>
      <c r="HE144" s="186"/>
      <c r="HF144" s="186"/>
      <c r="HG144" s="186"/>
      <c r="HH144" s="186"/>
      <c r="HI144" s="186"/>
      <c r="HJ144" s="186"/>
      <c r="HK144" s="186"/>
      <c r="HL144" s="186"/>
      <c r="HM144" s="186"/>
      <c r="HN144" s="186"/>
      <c r="HO144" s="186"/>
      <c r="HP144" s="186"/>
      <c r="HQ144" s="186"/>
      <c r="HR144" s="186"/>
      <c r="HS144" s="186"/>
      <c r="HT144" s="186"/>
      <c r="HU144" s="186"/>
      <c r="HV144" s="186"/>
      <c r="HW144" s="186"/>
      <c r="HX144" s="186"/>
      <c r="HY144" s="186"/>
      <c r="HZ144" s="186"/>
      <c r="IA144" s="186"/>
      <c r="IB144" s="186"/>
      <c r="IC144" s="186"/>
      <c r="ID144" s="186"/>
      <c r="IE144" s="186"/>
      <c r="IF144" s="186"/>
      <c r="IG144" s="186"/>
      <c r="IH144" s="186"/>
      <c r="II144" s="186"/>
    </row>
    <row r="145" spans="1:32" s="195" customFormat="1" ht="37.5" hidden="1">
      <c r="A145" s="178" t="s">
        <v>232</v>
      </c>
      <c r="B145" s="88" t="s">
        <v>0</v>
      </c>
      <c r="C145" s="175" t="s">
        <v>226</v>
      </c>
      <c r="D145" s="174" t="s">
        <v>225</v>
      </c>
      <c r="E145" s="173" t="s">
        <v>231</v>
      </c>
      <c r="F145" s="172" t="s">
        <v>230</v>
      </c>
      <c r="G145" s="177"/>
      <c r="H145" s="450"/>
      <c r="I145" s="196"/>
      <c r="J145" s="196"/>
      <c r="K145" s="196"/>
      <c r="L145" s="196"/>
      <c r="M145" s="196"/>
      <c r="N145" s="196"/>
      <c r="O145" s="196"/>
      <c r="P145" s="196"/>
      <c r="Q145" s="196"/>
      <c r="R145" s="196"/>
      <c r="S145" s="196"/>
      <c r="T145" s="196"/>
      <c r="U145" s="196"/>
      <c r="V145" s="196"/>
      <c r="W145" s="196"/>
      <c r="X145" s="196"/>
      <c r="Y145" s="196"/>
      <c r="Z145" s="196"/>
      <c r="AA145" s="196"/>
      <c r="AB145" s="196"/>
      <c r="AC145" s="196"/>
      <c r="AD145" s="196"/>
      <c r="AE145" s="196"/>
      <c r="AF145" s="196"/>
    </row>
    <row r="146" spans="1:32" s="51" customFormat="1" ht="18.75" hidden="1">
      <c r="A146" s="89" t="s">
        <v>167</v>
      </c>
      <c r="B146" s="57" t="s">
        <v>0</v>
      </c>
      <c r="C146" s="175" t="s">
        <v>226</v>
      </c>
      <c r="D146" s="174" t="s">
        <v>225</v>
      </c>
      <c r="E146" s="173" t="s">
        <v>231</v>
      </c>
      <c r="F146" s="172" t="s">
        <v>230</v>
      </c>
      <c r="G146" s="168" t="s">
        <v>153</v>
      </c>
      <c r="H146" s="467"/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52"/>
      <c r="Y146" s="52"/>
      <c r="Z146" s="52"/>
      <c r="AA146" s="52"/>
      <c r="AB146" s="52"/>
      <c r="AC146" s="52"/>
      <c r="AD146" s="52"/>
      <c r="AE146" s="52"/>
      <c r="AF146" s="52"/>
    </row>
    <row r="147" spans="1:32" s="51" customFormat="1" ht="79.5" customHeight="1">
      <c r="A147" s="116" t="s">
        <v>474</v>
      </c>
      <c r="B147" s="302" t="s">
        <v>0</v>
      </c>
      <c r="C147" s="70" t="s">
        <v>226</v>
      </c>
      <c r="D147" s="70" t="s">
        <v>225</v>
      </c>
      <c r="E147" s="72" t="s">
        <v>513</v>
      </c>
      <c r="F147" s="71" t="s">
        <v>163</v>
      </c>
      <c r="G147" s="155" t="s">
        <v>153</v>
      </c>
      <c r="H147" s="299">
        <f>H148</f>
        <v>760</v>
      </c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  <c r="Z147" s="52"/>
      <c r="AA147" s="52"/>
      <c r="AB147" s="52"/>
      <c r="AC147" s="52"/>
      <c r="AD147" s="52"/>
      <c r="AE147" s="52"/>
      <c r="AF147" s="52"/>
    </row>
    <row r="148" spans="1:32" s="51" customFormat="1" ht="47.25" customHeight="1">
      <c r="A148" s="313" t="s">
        <v>439</v>
      </c>
      <c r="B148" s="301" t="s">
        <v>0</v>
      </c>
      <c r="C148" s="120" t="s">
        <v>226</v>
      </c>
      <c r="D148" s="120" t="s">
        <v>225</v>
      </c>
      <c r="E148" s="59" t="s">
        <v>513</v>
      </c>
      <c r="F148" s="167" t="s">
        <v>163</v>
      </c>
      <c r="G148" s="155"/>
      <c r="H148" s="197">
        <f>H150+H152+H154</f>
        <v>760</v>
      </c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  <c r="Z148" s="52"/>
      <c r="AA148" s="52"/>
      <c r="AB148" s="52"/>
      <c r="AC148" s="52"/>
      <c r="AD148" s="52"/>
      <c r="AE148" s="52"/>
      <c r="AF148" s="52"/>
    </row>
    <row r="149" spans="1:32" s="51" customFormat="1" ht="42" customHeight="1">
      <c r="A149" s="109" t="s">
        <v>372</v>
      </c>
      <c r="B149" s="301" t="s">
        <v>0</v>
      </c>
      <c r="C149" s="120" t="s">
        <v>226</v>
      </c>
      <c r="D149" s="120" t="s">
        <v>225</v>
      </c>
      <c r="E149" s="59" t="s">
        <v>513</v>
      </c>
      <c r="F149" s="167" t="s">
        <v>228</v>
      </c>
      <c r="G149" s="166"/>
      <c r="H149" s="468">
        <f>H150</f>
        <v>50</v>
      </c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  <c r="Z149" s="52"/>
      <c r="AA149" s="52"/>
      <c r="AB149" s="52"/>
      <c r="AC149" s="52"/>
      <c r="AD149" s="52"/>
      <c r="AE149" s="52"/>
      <c r="AF149" s="52"/>
    </row>
    <row r="150" spans="1:32" s="51" customFormat="1" ht="18.75">
      <c r="A150" s="89" t="s">
        <v>167</v>
      </c>
      <c r="B150" s="301" t="s">
        <v>0</v>
      </c>
      <c r="C150" s="120" t="s">
        <v>226</v>
      </c>
      <c r="D150" s="120" t="s">
        <v>225</v>
      </c>
      <c r="E150" s="59" t="s">
        <v>513</v>
      </c>
      <c r="F150" s="167" t="s">
        <v>228</v>
      </c>
      <c r="G150" s="166" t="s">
        <v>153</v>
      </c>
      <c r="H150" s="468">
        <v>50</v>
      </c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  <c r="Z150" s="52"/>
      <c r="AA150" s="52"/>
      <c r="AB150" s="52"/>
      <c r="AC150" s="52"/>
      <c r="AD150" s="52"/>
      <c r="AE150" s="52"/>
      <c r="AF150" s="52"/>
    </row>
    <row r="151" spans="1:32" s="51" customFormat="1" ht="18.75" customHeight="1">
      <c r="A151" s="443" t="s">
        <v>440</v>
      </c>
      <c r="B151" s="314" t="s">
        <v>0</v>
      </c>
      <c r="C151" s="314" t="s">
        <v>226</v>
      </c>
      <c r="D151" s="552" t="s">
        <v>225</v>
      </c>
      <c r="E151" s="664" t="s">
        <v>514</v>
      </c>
      <c r="F151" s="665"/>
      <c r="G151" s="507"/>
      <c r="H151" s="468">
        <f>H152</f>
        <v>305</v>
      </c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  <c r="Z151" s="52"/>
      <c r="AA151" s="52"/>
      <c r="AB151" s="52"/>
      <c r="AC151" s="52"/>
      <c r="AD151" s="52"/>
      <c r="AE151" s="52"/>
      <c r="AF151" s="52"/>
    </row>
    <row r="152" spans="1:32" s="51" customFormat="1" ht="18.75" customHeight="1">
      <c r="A152" s="444" t="s">
        <v>374</v>
      </c>
      <c r="B152" s="314" t="s">
        <v>0</v>
      </c>
      <c r="C152" s="314" t="s">
        <v>226</v>
      </c>
      <c r="D152" s="552" t="s">
        <v>225</v>
      </c>
      <c r="E152" s="664" t="s">
        <v>514</v>
      </c>
      <c r="F152" s="665"/>
      <c r="G152" s="507" t="s">
        <v>153</v>
      </c>
      <c r="H152" s="468">
        <v>305</v>
      </c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52"/>
      <c r="AA152" s="52"/>
      <c r="AB152" s="52"/>
      <c r="AC152" s="52"/>
      <c r="AD152" s="52"/>
      <c r="AE152" s="52"/>
      <c r="AF152" s="52"/>
    </row>
    <row r="153" spans="1:32" s="51" customFormat="1" ht="39" customHeight="1">
      <c r="A153" s="89" t="s">
        <v>227</v>
      </c>
      <c r="B153" s="301" t="s">
        <v>0</v>
      </c>
      <c r="C153" s="120" t="s">
        <v>226</v>
      </c>
      <c r="D153" s="120" t="s">
        <v>225</v>
      </c>
      <c r="E153" s="59" t="s">
        <v>513</v>
      </c>
      <c r="F153" s="167" t="s">
        <v>224</v>
      </c>
      <c r="G153" s="166"/>
      <c r="H153" s="468">
        <f>H154</f>
        <v>405</v>
      </c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  <c r="Z153" s="52"/>
      <c r="AA153" s="52"/>
      <c r="AB153" s="52"/>
      <c r="AC153" s="52"/>
      <c r="AD153" s="52"/>
      <c r="AE153" s="52"/>
      <c r="AF153" s="52"/>
    </row>
    <row r="154" spans="1:32" s="51" customFormat="1" ht="24" customHeight="1">
      <c r="A154" s="89" t="s">
        <v>167</v>
      </c>
      <c r="B154" s="301" t="s">
        <v>0</v>
      </c>
      <c r="C154" s="120" t="s">
        <v>226</v>
      </c>
      <c r="D154" s="120" t="s">
        <v>225</v>
      </c>
      <c r="E154" s="59" t="s">
        <v>513</v>
      </c>
      <c r="F154" s="167" t="s">
        <v>224</v>
      </c>
      <c r="G154" s="166" t="s">
        <v>153</v>
      </c>
      <c r="H154" s="468">
        <v>405</v>
      </c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52"/>
      <c r="Y154" s="52"/>
      <c r="Z154" s="52"/>
      <c r="AA154" s="52"/>
      <c r="AB154" s="52"/>
      <c r="AC154" s="52"/>
      <c r="AD154" s="52"/>
      <c r="AE154" s="52"/>
      <c r="AF154" s="52"/>
    </row>
    <row r="155" spans="1:32" s="51" customFormat="1" ht="73.5" customHeight="1">
      <c r="A155" s="114" t="s">
        <v>594</v>
      </c>
      <c r="B155" s="57" t="s">
        <v>0</v>
      </c>
      <c r="C155" s="57" t="s">
        <v>226</v>
      </c>
      <c r="D155" s="65" t="s">
        <v>225</v>
      </c>
      <c r="E155" s="112">
        <v>21001</v>
      </c>
      <c r="F155" s="111" t="s">
        <v>163</v>
      </c>
      <c r="G155" s="64"/>
      <c r="H155" s="640">
        <v>10</v>
      </c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2"/>
      <c r="Z155" s="52"/>
      <c r="AA155" s="52"/>
      <c r="AB155" s="52"/>
      <c r="AC155" s="52"/>
      <c r="AD155" s="52"/>
      <c r="AE155" s="52"/>
      <c r="AF155" s="52"/>
    </row>
    <row r="156" spans="1:32" s="51" customFormat="1" ht="60" customHeight="1">
      <c r="A156" s="89" t="s">
        <v>595</v>
      </c>
      <c r="B156" s="57" t="s">
        <v>0</v>
      </c>
      <c r="C156" s="57" t="s">
        <v>226</v>
      </c>
      <c r="D156" s="65" t="s">
        <v>225</v>
      </c>
      <c r="E156" s="654" t="s">
        <v>597</v>
      </c>
      <c r="F156" s="655"/>
      <c r="G156" s="64"/>
      <c r="H156" s="556">
        <v>10</v>
      </c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52"/>
      <c r="Y156" s="52"/>
      <c r="Z156" s="52"/>
      <c r="AA156" s="52"/>
      <c r="AB156" s="52"/>
      <c r="AC156" s="52"/>
      <c r="AD156" s="52"/>
      <c r="AE156" s="52"/>
      <c r="AF156" s="52"/>
    </row>
    <row r="157" spans="1:32" s="51" customFormat="1" ht="24" customHeight="1">
      <c r="A157" s="89" t="s">
        <v>175</v>
      </c>
      <c r="B157" s="57" t="s">
        <v>0</v>
      </c>
      <c r="C157" s="57" t="s">
        <v>226</v>
      </c>
      <c r="D157" s="65" t="s">
        <v>225</v>
      </c>
      <c r="E157" s="654" t="s">
        <v>598</v>
      </c>
      <c r="F157" s="655"/>
      <c r="G157" s="64" t="s">
        <v>172</v>
      </c>
      <c r="H157" s="452">
        <v>10</v>
      </c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  <c r="Z157" s="52"/>
      <c r="AA157" s="52"/>
      <c r="AB157" s="52"/>
      <c r="AC157" s="52"/>
      <c r="AD157" s="52"/>
      <c r="AE157" s="52"/>
      <c r="AF157" s="52"/>
    </row>
    <row r="158" spans="1:8" s="186" customFormat="1" ht="18.75">
      <c r="A158" s="158" t="s">
        <v>223</v>
      </c>
      <c r="B158" s="295" t="s">
        <v>0</v>
      </c>
      <c r="C158" s="70" t="s">
        <v>200</v>
      </c>
      <c r="D158" s="70"/>
      <c r="E158" s="79"/>
      <c r="F158" s="78"/>
      <c r="G158" s="70"/>
      <c r="H158" s="299">
        <f>H159+H164+H178</f>
        <v>13276.464</v>
      </c>
    </row>
    <row r="159" spans="1:8" s="186" customFormat="1" ht="18.75">
      <c r="A159" s="158" t="s">
        <v>222</v>
      </c>
      <c r="B159" s="302"/>
      <c r="C159" s="70" t="s">
        <v>200</v>
      </c>
      <c r="D159" s="70" t="s">
        <v>156</v>
      </c>
      <c r="E159" s="76"/>
      <c r="F159" s="75"/>
      <c r="G159" s="70"/>
      <c r="H159" s="299">
        <f>H160</f>
        <v>45</v>
      </c>
    </row>
    <row r="160" spans="1:8" s="186" customFormat="1" ht="81" customHeight="1">
      <c r="A160" s="157" t="s">
        <v>555</v>
      </c>
      <c r="B160" s="302" t="s">
        <v>0</v>
      </c>
      <c r="C160" s="70" t="s">
        <v>200</v>
      </c>
      <c r="D160" s="70" t="s">
        <v>156</v>
      </c>
      <c r="E160" s="131" t="s">
        <v>189</v>
      </c>
      <c r="F160" s="130" t="s">
        <v>163</v>
      </c>
      <c r="G160" s="70"/>
      <c r="H160" s="299">
        <f>H161</f>
        <v>45</v>
      </c>
    </row>
    <row r="161" spans="1:8" s="186" customFormat="1" ht="78" customHeight="1">
      <c r="A161" s="139" t="s">
        <v>556</v>
      </c>
      <c r="B161" s="301" t="s">
        <v>0</v>
      </c>
      <c r="C161" s="120" t="s">
        <v>200</v>
      </c>
      <c r="D161" s="120" t="s">
        <v>156</v>
      </c>
      <c r="E161" s="131" t="s">
        <v>201</v>
      </c>
      <c r="F161" s="130" t="s">
        <v>163</v>
      </c>
      <c r="G161" s="120"/>
      <c r="H161" s="200">
        <f>H163</f>
        <v>45</v>
      </c>
    </row>
    <row r="162" spans="1:8" s="186" customFormat="1" ht="25.5" customHeight="1">
      <c r="A162" s="441" t="s">
        <v>221</v>
      </c>
      <c r="B162" s="446" t="s">
        <v>0</v>
      </c>
      <c r="C162" s="447" t="s">
        <v>200</v>
      </c>
      <c r="D162" s="447" t="s">
        <v>156</v>
      </c>
      <c r="E162" s="147" t="s">
        <v>220</v>
      </c>
      <c r="F162" s="146" t="s">
        <v>163</v>
      </c>
      <c r="G162" s="120"/>
      <c r="H162" s="200">
        <v>45</v>
      </c>
    </row>
    <row r="163" spans="1:8" s="186" customFormat="1" ht="18.75">
      <c r="A163" s="164" t="s">
        <v>371</v>
      </c>
      <c r="B163" s="301" t="s">
        <v>0</v>
      </c>
      <c r="C163" s="120" t="s">
        <v>200</v>
      </c>
      <c r="D163" s="120" t="s">
        <v>156</v>
      </c>
      <c r="E163" s="147" t="s">
        <v>220</v>
      </c>
      <c r="F163" s="146" t="s">
        <v>219</v>
      </c>
      <c r="G163" s="70"/>
      <c r="H163" s="200">
        <v>45</v>
      </c>
    </row>
    <row r="164" spans="1:8" s="83" customFormat="1" ht="18.75">
      <c r="A164" s="158" t="s">
        <v>217</v>
      </c>
      <c r="B164" s="73" t="s">
        <v>0</v>
      </c>
      <c r="C164" s="70" t="s">
        <v>200</v>
      </c>
      <c r="D164" s="70" t="s">
        <v>214</v>
      </c>
      <c r="E164" s="76"/>
      <c r="F164" s="75"/>
      <c r="G164" s="70"/>
      <c r="H164" s="299">
        <f>H165+H173</f>
        <v>50</v>
      </c>
    </row>
    <row r="165" spans="1:8" s="83" customFormat="1" ht="1.5" customHeight="1">
      <c r="A165" s="162" t="s">
        <v>522</v>
      </c>
      <c r="B165" s="190" t="s">
        <v>0</v>
      </c>
      <c r="C165" s="102" t="s">
        <v>200</v>
      </c>
      <c r="D165" s="102" t="s">
        <v>214</v>
      </c>
      <c r="E165" s="131" t="s">
        <v>454</v>
      </c>
      <c r="F165" s="130" t="s">
        <v>163</v>
      </c>
      <c r="G165" s="73"/>
      <c r="H165" s="464">
        <f>H168</f>
        <v>0</v>
      </c>
    </row>
    <row r="166" spans="1:8" s="83" customFormat="1" ht="39.75" customHeight="1" hidden="1">
      <c r="A166" s="476" t="s">
        <v>441</v>
      </c>
      <c r="B166" s="312" t="s">
        <v>0</v>
      </c>
      <c r="C166" s="445" t="s">
        <v>200</v>
      </c>
      <c r="D166" s="470" t="s">
        <v>214</v>
      </c>
      <c r="E166" s="471" t="s">
        <v>424</v>
      </c>
      <c r="F166" s="472" t="s">
        <v>163</v>
      </c>
      <c r="G166" s="473"/>
      <c r="H166" s="300">
        <f>H168</f>
        <v>0</v>
      </c>
    </row>
    <row r="167" spans="1:8" s="83" customFormat="1" ht="37.5" hidden="1">
      <c r="A167" s="474" t="s">
        <v>442</v>
      </c>
      <c r="B167" s="312" t="s">
        <v>0</v>
      </c>
      <c r="C167" s="445" t="s">
        <v>200</v>
      </c>
      <c r="D167" s="470" t="s">
        <v>214</v>
      </c>
      <c r="E167" s="471" t="s">
        <v>424</v>
      </c>
      <c r="F167" s="472" t="s">
        <v>212</v>
      </c>
      <c r="G167" s="473"/>
      <c r="H167" s="300">
        <v>0</v>
      </c>
    </row>
    <row r="168" spans="1:8" s="83" customFormat="1" ht="18.75" hidden="1">
      <c r="A168" s="475" t="s">
        <v>443</v>
      </c>
      <c r="B168" s="312" t="s">
        <v>0</v>
      </c>
      <c r="C168" s="445" t="s">
        <v>200</v>
      </c>
      <c r="D168" s="470" t="s">
        <v>214</v>
      </c>
      <c r="E168" s="471" t="s">
        <v>424</v>
      </c>
      <c r="F168" s="472" t="s">
        <v>212</v>
      </c>
      <c r="G168" s="473" t="s">
        <v>218</v>
      </c>
      <c r="H168" s="300">
        <v>0</v>
      </c>
    </row>
    <row r="169" spans="1:8" s="83" customFormat="1" ht="0.75" customHeight="1">
      <c r="A169" s="162" t="s">
        <v>511</v>
      </c>
      <c r="B169" s="190" t="s">
        <v>0</v>
      </c>
      <c r="C169" s="102" t="s">
        <v>200</v>
      </c>
      <c r="D169" s="102" t="s">
        <v>184</v>
      </c>
      <c r="E169" s="131" t="s">
        <v>455</v>
      </c>
      <c r="F169" s="130" t="s">
        <v>163</v>
      </c>
      <c r="G169" s="73"/>
      <c r="H169" s="299">
        <f>H170</f>
        <v>0</v>
      </c>
    </row>
    <row r="170" spans="1:8" s="83" customFormat="1" ht="43.5" customHeight="1" hidden="1">
      <c r="A170" s="477" t="s">
        <v>445</v>
      </c>
      <c r="B170" s="161" t="s">
        <v>0</v>
      </c>
      <c r="C170" s="159" t="s">
        <v>200</v>
      </c>
      <c r="D170" s="159" t="s">
        <v>184</v>
      </c>
      <c r="E170" s="147" t="s">
        <v>426</v>
      </c>
      <c r="F170" s="146" t="s">
        <v>163</v>
      </c>
      <c r="G170" s="57"/>
      <c r="H170" s="300">
        <f>H171</f>
        <v>0</v>
      </c>
    </row>
    <row r="171" spans="1:8" s="83" customFormat="1" ht="20.25" customHeight="1" hidden="1">
      <c r="A171" s="478" t="s">
        <v>446</v>
      </c>
      <c r="B171" s="161" t="s">
        <v>0</v>
      </c>
      <c r="C171" s="159" t="s">
        <v>200</v>
      </c>
      <c r="D171" s="159" t="s">
        <v>184</v>
      </c>
      <c r="E171" s="147" t="s">
        <v>426</v>
      </c>
      <c r="F171" s="146" t="s">
        <v>427</v>
      </c>
      <c r="G171" s="57"/>
      <c r="H171" s="300">
        <f>H172</f>
        <v>0</v>
      </c>
    </row>
    <row r="172" spans="1:8" s="83" customFormat="1" ht="21" customHeight="1" hidden="1">
      <c r="A172" s="475" t="s">
        <v>443</v>
      </c>
      <c r="B172" s="161" t="s">
        <v>0</v>
      </c>
      <c r="C172" s="159" t="s">
        <v>200</v>
      </c>
      <c r="D172" s="159" t="s">
        <v>184</v>
      </c>
      <c r="E172" s="147" t="s">
        <v>426</v>
      </c>
      <c r="F172" s="146" t="s">
        <v>427</v>
      </c>
      <c r="G172" s="57" t="s">
        <v>153</v>
      </c>
      <c r="H172" s="300">
        <v>0</v>
      </c>
    </row>
    <row r="173" spans="1:8" s="83" customFormat="1" ht="84" customHeight="1">
      <c r="A173" s="157" t="s">
        <v>555</v>
      </c>
      <c r="B173" s="190" t="s">
        <v>0</v>
      </c>
      <c r="C173" s="102" t="s">
        <v>200</v>
      </c>
      <c r="D173" s="102" t="s">
        <v>214</v>
      </c>
      <c r="E173" s="131" t="s">
        <v>189</v>
      </c>
      <c r="F173" s="130" t="s">
        <v>163</v>
      </c>
      <c r="G173" s="57"/>
      <c r="H173" s="464">
        <f>H174</f>
        <v>50</v>
      </c>
    </row>
    <row r="174" spans="1:8" s="83" customFormat="1" ht="92.25" customHeight="1">
      <c r="A174" s="139" t="s">
        <v>556</v>
      </c>
      <c r="B174" s="161" t="s">
        <v>0</v>
      </c>
      <c r="C174" s="159" t="s">
        <v>200</v>
      </c>
      <c r="D174" s="159" t="s">
        <v>214</v>
      </c>
      <c r="E174" s="147" t="s">
        <v>201</v>
      </c>
      <c r="F174" s="146" t="s">
        <v>163</v>
      </c>
      <c r="G174" s="57"/>
      <c r="H174" s="300">
        <f>H175</f>
        <v>50</v>
      </c>
    </row>
    <row r="175" spans="1:8" s="83" customFormat="1" ht="40.5" customHeight="1">
      <c r="A175" s="89" t="s">
        <v>465</v>
      </c>
      <c r="B175" s="161" t="s">
        <v>0</v>
      </c>
      <c r="C175" s="159" t="s">
        <v>200</v>
      </c>
      <c r="D175" s="159" t="s">
        <v>214</v>
      </c>
      <c r="E175" s="147" t="s">
        <v>464</v>
      </c>
      <c r="F175" s="146" t="s">
        <v>163</v>
      </c>
      <c r="G175" s="57"/>
      <c r="H175" s="300">
        <f>H176</f>
        <v>50</v>
      </c>
    </row>
    <row r="176" spans="1:8" s="83" customFormat="1" ht="21" customHeight="1">
      <c r="A176" s="89" t="s">
        <v>444</v>
      </c>
      <c r="B176" s="161" t="s">
        <v>0</v>
      </c>
      <c r="C176" s="159" t="s">
        <v>200</v>
      </c>
      <c r="D176" s="159" t="s">
        <v>214</v>
      </c>
      <c r="E176" s="147" t="s">
        <v>464</v>
      </c>
      <c r="F176" s="67" t="s">
        <v>216</v>
      </c>
      <c r="G176" s="57"/>
      <c r="H176" s="300">
        <f>H177</f>
        <v>50</v>
      </c>
    </row>
    <row r="177" spans="1:8" s="83" customFormat="1" ht="21" customHeight="1">
      <c r="A177" s="160" t="s">
        <v>167</v>
      </c>
      <c r="B177" s="161" t="s">
        <v>0</v>
      </c>
      <c r="C177" s="159" t="s">
        <v>200</v>
      </c>
      <c r="D177" s="159" t="s">
        <v>214</v>
      </c>
      <c r="E177" s="147" t="s">
        <v>464</v>
      </c>
      <c r="F177" s="67" t="s">
        <v>216</v>
      </c>
      <c r="G177" s="57" t="s">
        <v>153</v>
      </c>
      <c r="H177" s="300">
        <v>50</v>
      </c>
    </row>
    <row r="178" spans="1:8" s="83" customFormat="1" ht="18.75">
      <c r="A178" s="298" t="s">
        <v>211</v>
      </c>
      <c r="B178" s="73" t="s">
        <v>0</v>
      </c>
      <c r="C178" s="70" t="s">
        <v>200</v>
      </c>
      <c r="D178" s="70" t="s">
        <v>184</v>
      </c>
      <c r="E178" s="79"/>
      <c r="F178" s="78"/>
      <c r="G178" s="70"/>
      <c r="H178" s="299">
        <f>+H179+H200+H169</f>
        <v>13181.464</v>
      </c>
    </row>
    <row r="179" spans="1:32" s="296" customFormat="1" ht="82.5" customHeight="1">
      <c r="A179" s="157" t="s">
        <v>555</v>
      </c>
      <c r="B179" s="100" t="s">
        <v>0</v>
      </c>
      <c r="C179" s="70" t="s">
        <v>200</v>
      </c>
      <c r="D179" s="156" t="s">
        <v>184</v>
      </c>
      <c r="E179" s="131" t="s">
        <v>189</v>
      </c>
      <c r="F179" s="130" t="s">
        <v>163</v>
      </c>
      <c r="G179" s="155"/>
      <c r="H179" s="299">
        <f>H180</f>
        <v>5732.004</v>
      </c>
      <c r="I179" s="297"/>
      <c r="J179" s="297"/>
      <c r="K179" s="297"/>
      <c r="L179" s="297"/>
      <c r="M179" s="297"/>
      <c r="N179" s="297"/>
      <c r="O179" s="297"/>
      <c r="P179" s="297"/>
      <c r="Q179" s="297"/>
      <c r="R179" s="297"/>
      <c r="S179" s="297"/>
      <c r="T179" s="297"/>
      <c r="U179" s="297"/>
      <c r="V179" s="297"/>
      <c r="W179" s="297"/>
      <c r="X179" s="297"/>
      <c r="Y179" s="297"/>
      <c r="Z179" s="297"/>
      <c r="AA179" s="297"/>
      <c r="AB179" s="297"/>
      <c r="AC179" s="297"/>
      <c r="AD179" s="297"/>
      <c r="AE179" s="297"/>
      <c r="AF179" s="297"/>
    </row>
    <row r="180" spans="1:32" s="105" customFormat="1" ht="93" customHeight="1">
      <c r="A180" s="139" t="s">
        <v>556</v>
      </c>
      <c r="B180" s="88" t="s">
        <v>0</v>
      </c>
      <c r="C180" s="88" t="s">
        <v>200</v>
      </c>
      <c r="D180" s="148" t="s">
        <v>184</v>
      </c>
      <c r="E180" s="147" t="s">
        <v>201</v>
      </c>
      <c r="F180" s="146" t="s">
        <v>163</v>
      </c>
      <c r="G180" s="145"/>
      <c r="H180" s="323">
        <f>H181+H184+H187+H190+H192+H197</f>
        <v>5732.004</v>
      </c>
      <c r="I180" s="106"/>
      <c r="J180" s="106"/>
      <c r="K180" s="106"/>
      <c r="L180" s="106"/>
      <c r="M180" s="106"/>
      <c r="N180" s="106"/>
      <c r="O180" s="106"/>
      <c r="P180" s="106"/>
      <c r="Q180" s="106"/>
      <c r="R180" s="106"/>
      <c r="S180" s="106"/>
      <c r="T180" s="106"/>
      <c r="U180" s="106"/>
      <c r="V180" s="106"/>
      <c r="W180" s="106"/>
      <c r="X180" s="106"/>
      <c r="Y180" s="106"/>
      <c r="Z180" s="106"/>
      <c r="AA180" s="106"/>
      <c r="AB180" s="106"/>
      <c r="AC180" s="106"/>
      <c r="AD180" s="106"/>
      <c r="AE180" s="106"/>
      <c r="AF180" s="106"/>
    </row>
    <row r="181" spans="1:8" s="106" customFormat="1" ht="19.5">
      <c r="A181" s="152" t="s">
        <v>210</v>
      </c>
      <c r="B181" s="88" t="s">
        <v>0</v>
      </c>
      <c r="C181" s="88" t="s">
        <v>200</v>
      </c>
      <c r="D181" s="148" t="s">
        <v>184</v>
      </c>
      <c r="E181" s="147" t="s">
        <v>209</v>
      </c>
      <c r="F181" s="146" t="s">
        <v>198</v>
      </c>
      <c r="G181" s="145"/>
      <c r="H181" s="323">
        <f>H182</f>
        <v>4331.504</v>
      </c>
    </row>
    <row r="182" spans="1:8" s="106" customFormat="1" ht="19.5">
      <c r="A182" s="138" t="s">
        <v>167</v>
      </c>
      <c r="B182" s="88" t="s">
        <v>0</v>
      </c>
      <c r="C182" s="88" t="s">
        <v>200</v>
      </c>
      <c r="D182" s="148" t="s">
        <v>184</v>
      </c>
      <c r="E182" s="147" t="s">
        <v>209</v>
      </c>
      <c r="F182" s="146" t="s">
        <v>198</v>
      </c>
      <c r="G182" s="145" t="s">
        <v>153</v>
      </c>
      <c r="H182" s="322">
        <v>4331.504</v>
      </c>
    </row>
    <row r="183" spans="1:8" s="106" customFormat="1" ht="19.5">
      <c r="A183" s="442" t="s">
        <v>450</v>
      </c>
      <c r="B183" s="493" t="s">
        <v>0</v>
      </c>
      <c r="C183" s="493" t="s">
        <v>200</v>
      </c>
      <c r="D183" s="494" t="s">
        <v>184</v>
      </c>
      <c r="E183" s="522" t="s">
        <v>207</v>
      </c>
      <c r="F183" s="524" t="s">
        <v>163</v>
      </c>
      <c r="G183" s="277"/>
      <c r="H183" s="490">
        <f>H185</f>
        <v>150</v>
      </c>
    </row>
    <row r="184" spans="1:32" s="105" customFormat="1" ht="19.5">
      <c r="A184" s="483" t="s">
        <v>210</v>
      </c>
      <c r="B184" s="88" t="s">
        <v>0</v>
      </c>
      <c r="C184" s="88" t="s">
        <v>200</v>
      </c>
      <c r="D184" s="148" t="s">
        <v>184</v>
      </c>
      <c r="E184" s="118" t="s">
        <v>207</v>
      </c>
      <c r="F184" s="146" t="s">
        <v>198</v>
      </c>
      <c r="G184" s="145"/>
      <c r="H184" s="323">
        <f>H185</f>
        <v>150</v>
      </c>
      <c r="I184" s="106"/>
      <c r="J184" s="106"/>
      <c r="K184" s="106"/>
      <c r="L184" s="106"/>
      <c r="M184" s="106"/>
      <c r="N184" s="106"/>
      <c r="O184" s="106"/>
      <c r="P184" s="106"/>
      <c r="Q184" s="106"/>
      <c r="R184" s="106"/>
      <c r="S184" s="106"/>
      <c r="T184" s="106"/>
      <c r="U184" s="106"/>
      <c r="V184" s="106"/>
      <c r="W184" s="106"/>
      <c r="X184" s="106"/>
      <c r="Y184" s="106"/>
      <c r="Z184" s="106"/>
      <c r="AA184" s="106"/>
      <c r="AB184" s="106"/>
      <c r="AC184" s="106"/>
      <c r="AD184" s="106"/>
      <c r="AE184" s="106"/>
      <c r="AF184" s="106"/>
    </row>
    <row r="185" spans="1:8" s="106" customFormat="1" ht="24.75" customHeight="1">
      <c r="A185" s="486" t="s">
        <v>374</v>
      </c>
      <c r="B185" s="88" t="s">
        <v>0</v>
      </c>
      <c r="C185" s="88" t="s">
        <v>200</v>
      </c>
      <c r="D185" s="148" t="s">
        <v>184</v>
      </c>
      <c r="E185" s="118" t="s">
        <v>207</v>
      </c>
      <c r="F185" s="146" t="s">
        <v>198</v>
      </c>
      <c r="G185" s="145" t="s">
        <v>153</v>
      </c>
      <c r="H185" s="322">
        <v>150</v>
      </c>
    </row>
    <row r="186" spans="1:8" s="106" customFormat="1" ht="19.5">
      <c r="A186" s="442" t="s">
        <v>451</v>
      </c>
      <c r="B186" s="493" t="s">
        <v>0</v>
      </c>
      <c r="C186" s="493" t="s">
        <v>200</v>
      </c>
      <c r="D186" s="494" t="s">
        <v>184</v>
      </c>
      <c r="E186" s="522" t="s">
        <v>367</v>
      </c>
      <c r="F186" s="523" t="s">
        <v>163</v>
      </c>
      <c r="G186" s="277"/>
      <c r="H186" s="490">
        <f>H188</f>
        <v>50.5</v>
      </c>
    </row>
    <row r="187" spans="1:8" s="106" customFormat="1" ht="19.5">
      <c r="A187" s="487" t="s">
        <v>206</v>
      </c>
      <c r="B187" s="88" t="s">
        <v>0</v>
      </c>
      <c r="C187" s="88" t="s">
        <v>200</v>
      </c>
      <c r="D187" s="148" t="s">
        <v>184</v>
      </c>
      <c r="E187" s="147" t="s">
        <v>367</v>
      </c>
      <c r="F187" s="146" t="s">
        <v>205</v>
      </c>
      <c r="G187" s="145"/>
      <c r="H187" s="323">
        <f>H188</f>
        <v>50.5</v>
      </c>
    </row>
    <row r="188" spans="1:8" s="106" customFormat="1" ht="21" customHeight="1">
      <c r="A188" s="488" t="s">
        <v>374</v>
      </c>
      <c r="B188" s="88" t="s">
        <v>0</v>
      </c>
      <c r="C188" s="88" t="s">
        <v>200</v>
      </c>
      <c r="D188" s="148" t="s">
        <v>184</v>
      </c>
      <c r="E188" s="147" t="s">
        <v>367</v>
      </c>
      <c r="F188" s="146" t="s">
        <v>205</v>
      </c>
      <c r="G188" s="145" t="s">
        <v>153</v>
      </c>
      <c r="H188" s="322">
        <v>50.5</v>
      </c>
    </row>
    <row r="189" spans="1:8" s="106" customFormat="1" ht="23.25" customHeight="1">
      <c r="A189" s="304" t="s">
        <v>447</v>
      </c>
      <c r="B189" s="493" t="s">
        <v>0</v>
      </c>
      <c r="C189" s="493" t="s">
        <v>200</v>
      </c>
      <c r="D189" s="494" t="s">
        <v>184</v>
      </c>
      <c r="E189" s="522" t="s">
        <v>203</v>
      </c>
      <c r="F189" s="520" t="s">
        <v>163</v>
      </c>
      <c r="G189" s="500"/>
      <c r="H189" s="490">
        <f>H191</f>
        <v>0</v>
      </c>
    </row>
    <row r="190" spans="1:8" s="106" customFormat="1" ht="19.5">
      <c r="A190" s="478" t="s">
        <v>446</v>
      </c>
      <c r="B190" s="88" t="s">
        <v>0</v>
      </c>
      <c r="C190" s="88" t="s">
        <v>200</v>
      </c>
      <c r="D190" s="148" t="s">
        <v>184</v>
      </c>
      <c r="E190" s="118" t="s">
        <v>203</v>
      </c>
      <c r="F190" s="117" t="s">
        <v>202</v>
      </c>
      <c r="G190" s="145"/>
      <c r="H190" s="323">
        <f>H191</f>
        <v>0</v>
      </c>
    </row>
    <row r="191" spans="1:8" s="106" customFormat="1" ht="26.25" customHeight="1">
      <c r="A191" s="497" t="s">
        <v>374</v>
      </c>
      <c r="B191" s="88" t="s">
        <v>0</v>
      </c>
      <c r="C191" s="88" t="s">
        <v>200</v>
      </c>
      <c r="D191" s="148" t="s">
        <v>184</v>
      </c>
      <c r="E191" s="118" t="s">
        <v>203</v>
      </c>
      <c r="F191" s="117" t="s">
        <v>202</v>
      </c>
      <c r="G191" s="145" t="s">
        <v>153</v>
      </c>
      <c r="H191" s="322">
        <v>0</v>
      </c>
    </row>
    <row r="192" spans="1:8" s="106" customFormat="1" ht="0.75" customHeight="1">
      <c r="A192" s="590" t="s">
        <v>550</v>
      </c>
      <c r="B192" s="493" t="s">
        <v>0</v>
      </c>
      <c r="C192" s="493" t="s">
        <v>200</v>
      </c>
      <c r="D192" s="494" t="s">
        <v>184</v>
      </c>
      <c r="E192" s="522" t="s">
        <v>551</v>
      </c>
      <c r="F192" s="520" t="s">
        <v>552</v>
      </c>
      <c r="G192" s="145"/>
      <c r="H192" s="490">
        <f>H193+H195</f>
        <v>0</v>
      </c>
    </row>
    <row r="193" spans="1:8" s="106" customFormat="1" ht="39.75" customHeight="1" hidden="1">
      <c r="A193" s="591" t="s">
        <v>553</v>
      </c>
      <c r="B193" s="88" t="s">
        <v>0</v>
      </c>
      <c r="C193" s="88" t="s">
        <v>200</v>
      </c>
      <c r="D193" s="148" t="s">
        <v>184</v>
      </c>
      <c r="E193" s="118" t="s">
        <v>551</v>
      </c>
      <c r="F193" s="117" t="s">
        <v>552</v>
      </c>
      <c r="G193" s="145"/>
      <c r="H193" s="144" t="s">
        <v>334</v>
      </c>
    </row>
    <row r="194" spans="1:8" s="106" customFormat="1" ht="22.5" customHeight="1" hidden="1">
      <c r="A194" s="475" t="s">
        <v>374</v>
      </c>
      <c r="B194" s="88" t="s">
        <v>0</v>
      </c>
      <c r="C194" s="88" t="s">
        <v>200</v>
      </c>
      <c r="D194" s="148" t="s">
        <v>184</v>
      </c>
      <c r="E194" s="118" t="s">
        <v>551</v>
      </c>
      <c r="F194" s="117" t="s">
        <v>552</v>
      </c>
      <c r="G194" s="145" t="s">
        <v>153</v>
      </c>
      <c r="H194" s="144" t="s">
        <v>334</v>
      </c>
    </row>
    <row r="195" spans="1:8" s="106" customFormat="1" ht="22.5" customHeight="1" hidden="1">
      <c r="A195" s="591" t="s">
        <v>553</v>
      </c>
      <c r="B195" s="88" t="s">
        <v>0</v>
      </c>
      <c r="C195" s="88" t="s">
        <v>200</v>
      </c>
      <c r="D195" s="148" t="s">
        <v>184</v>
      </c>
      <c r="E195" s="118" t="s">
        <v>551</v>
      </c>
      <c r="F195" s="117" t="s">
        <v>558</v>
      </c>
      <c r="G195" s="145"/>
      <c r="H195" s="144" t="s">
        <v>334</v>
      </c>
    </row>
    <row r="196" spans="1:8" s="106" customFormat="1" ht="22.5" customHeight="1" hidden="1">
      <c r="A196" s="475" t="s">
        <v>374</v>
      </c>
      <c r="B196" s="88" t="s">
        <v>0</v>
      </c>
      <c r="C196" s="88" t="s">
        <v>200</v>
      </c>
      <c r="D196" s="148" t="s">
        <v>184</v>
      </c>
      <c r="E196" s="118" t="s">
        <v>551</v>
      </c>
      <c r="F196" s="117" t="s">
        <v>558</v>
      </c>
      <c r="G196" s="145" t="s">
        <v>153</v>
      </c>
      <c r="H196" s="144" t="s">
        <v>334</v>
      </c>
    </row>
    <row r="197" spans="1:8" s="106" customFormat="1" ht="24.75" customHeight="1">
      <c r="A197" s="481" t="s">
        <v>448</v>
      </c>
      <c r="B197" s="493" t="s">
        <v>0</v>
      </c>
      <c r="C197" s="493" t="s">
        <v>200</v>
      </c>
      <c r="D197" s="494" t="s">
        <v>184</v>
      </c>
      <c r="E197" s="521" t="s">
        <v>449</v>
      </c>
      <c r="F197" s="520" t="s">
        <v>163</v>
      </c>
      <c r="G197" s="277"/>
      <c r="H197" s="324">
        <f>H199</f>
        <v>1200</v>
      </c>
    </row>
    <row r="198" spans="1:8" s="106" customFormat="1" ht="22.5" customHeight="1">
      <c r="A198" s="318" t="s">
        <v>210</v>
      </c>
      <c r="B198" s="88" t="s">
        <v>0</v>
      </c>
      <c r="C198" s="88" t="s">
        <v>200</v>
      </c>
      <c r="D198" s="148" t="s">
        <v>184</v>
      </c>
      <c r="E198" s="147" t="s">
        <v>199</v>
      </c>
      <c r="F198" s="146" t="s">
        <v>198</v>
      </c>
      <c r="G198" s="145"/>
      <c r="H198" s="323">
        <v>1200</v>
      </c>
    </row>
    <row r="199" spans="1:8" s="106" customFormat="1" ht="27" customHeight="1">
      <c r="A199" s="482" t="s">
        <v>374</v>
      </c>
      <c r="B199" s="88" t="s">
        <v>0</v>
      </c>
      <c r="C199" s="88" t="s">
        <v>200</v>
      </c>
      <c r="D199" s="148" t="s">
        <v>184</v>
      </c>
      <c r="E199" s="147" t="s">
        <v>199</v>
      </c>
      <c r="F199" s="146" t="s">
        <v>198</v>
      </c>
      <c r="G199" s="145" t="s">
        <v>153</v>
      </c>
      <c r="H199" s="322">
        <v>1200</v>
      </c>
    </row>
    <row r="200" spans="1:8" s="106" customFormat="1" ht="73.5" customHeight="1">
      <c r="A200" s="491" t="s">
        <v>428</v>
      </c>
      <c r="B200" s="277" t="s">
        <v>0</v>
      </c>
      <c r="C200" s="100" t="s">
        <v>200</v>
      </c>
      <c r="D200" s="150" t="s">
        <v>184</v>
      </c>
      <c r="E200" s="131" t="s">
        <v>515</v>
      </c>
      <c r="F200" s="130" t="s">
        <v>163</v>
      </c>
      <c r="G200" s="145"/>
      <c r="H200" s="324">
        <f>+H201</f>
        <v>7449.46</v>
      </c>
    </row>
    <row r="201" spans="1:8" s="106" customFormat="1" ht="25.5" customHeight="1">
      <c r="A201" s="304" t="s">
        <v>544</v>
      </c>
      <c r="B201" s="493" t="s">
        <v>0</v>
      </c>
      <c r="C201" s="493" t="s">
        <v>200</v>
      </c>
      <c r="D201" s="494" t="s">
        <v>184</v>
      </c>
      <c r="E201" s="495" t="s">
        <v>545</v>
      </c>
      <c r="F201" s="496" t="s">
        <v>163</v>
      </c>
      <c r="G201" s="500"/>
      <c r="H201" s="501">
        <f>H202</f>
        <v>7449.46</v>
      </c>
    </row>
    <row r="202" spans="1:8" s="106" customFormat="1" ht="26.25" customHeight="1">
      <c r="A202" s="498" t="s">
        <v>453</v>
      </c>
      <c r="B202" s="88" t="s">
        <v>0</v>
      </c>
      <c r="C202" s="311" t="s">
        <v>200</v>
      </c>
      <c r="D202" s="310" t="s">
        <v>184</v>
      </c>
      <c r="E202" s="492" t="s">
        <v>545</v>
      </c>
      <c r="F202" s="484" t="s">
        <v>546</v>
      </c>
      <c r="G202" s="317"/>
      <c r="H202" s="153">
        <f>H203+H204</f>
        <v>7449.46</v>
      </c>
    </row>
    <row r="203" spans="1:8" s="106" customFormat="1" ht="22.5" customHeight="1">
      <c r="A203" s="499" t="s">
        <v>374</v>
      </c>
      <c r="B203" s="88" t="s">
        <v>0</v>
      </c>
      <c r="C203" s="311" t="s">
        <v>200</v>
      </c>
      <c r="D203" s="310" t="s">
        <v>184</v>
      </c>
      <c r="E203" s="492" t="s">
        <v>545</v>
      </c>
      <c r="F203" s="484" t="s">
        <v>546</v>
      </c>
      <c r="G203" s="317" t="s">
        <v>153</v>
      </c>
      <c r="H203" s="153">
        <v>1476.474</v>
      </c>
    </row>
    <row r="204" spans="1:8" s="106" customFormat="1" ht="21" customHeight="1">
      <c r="A204" s="499" t="s">
        <v>374</v>
      </c>
      <c r="B204" s="312" t="s">
        <v>0</v>
      </c>
      <c r="C204" s="311" t="s">
        <v>200</v>
      </c>
      <c r="D204" s="310" t="s">
        <v>184</v>
      </c>
      <c r="E204" s="492" t="s">
        <v>452</v>
      </c>
      <c r="F204" s="484" t="s">
        <v>547</v>
      </c>
      <c r="G204" s="317" t="s">
        <v>153</v>
      </c>
      <c r="H204" s="144" t="s">
        <v>622</v>
      </c>
    </row>
    <row r="205" spans="1:8" s="106" customFormat="1" ht="1.5" customHeight="1">
      <c r="A205" s="634" t="s">
        <v>579</v>
      </c>
      <c r="B205" s="493" t="s">
        <v>0</v>
      </c>
      <c r="C205" s="493" t="s">
        <v>321</v>
      </c>
      <c r="D205" s="632"/>
      <c r="E205" s="439"/>
      <c r="F205" s="440"/>
      <c r="G205" s="500"/>
      <c r="H205" s="501">
        <f>H206</f>
        <v>600</v>
      </c>
    </row>
    <row r="206" spans="1:8" s="106" customFormat="1" ht="21" customHeight="1" hidden="1">
      <c r="A206" s="633" t="s">
        <v>578</v>
      </c>
      <c r="B206" s="88" t="s">
        <v>0</v>
      </c>
      <c r="C206" s="311" t="s">
        <v>321</v>
      </c>
      <c r="D206" s="631" t="s">
        <v>200</v>
      </c>
      <c r="E206" s="59"/>
      <c r="F206" s="167"/>
      <c r="G206" s="317"/>
      <c r="H206" s="153">
        <f>H207</f>
        <v>600</v>
      </c>
    </row>
    <row r="207" spans="1:8" s="106" customFormat="1" ht="27.75" customHeight="1">
      <c r="A207" s="635" t="s">
        <v>285</v>
      </c>
      <c r="B207" s="312" t="s">
        <v>0</v>
      </c>
      <c r="C207" s="636" t="s">
        <v>321</v>
      </c>
      <c r="D207" s="636" t="s">
        <v>200</v>
      </c>
      <c r="E207" s="59" t="s">
        <v>284</v>
      </c>
      <c r="F207" s="167" t="s">
        <v>163</v>
      </c>
      <c r="G207" s="317"/>
      <c r="H207" s="322">
        <f>H208</f>
        <v>600</v>
      </c>
    </row>
    <row r="208" spans="1:8" s="106" customFormat="1" ht="30.75" customHeight="1">
      <c r="A208" s="109" t="s">
        <v>283</v>
      </c>
      <c r="B208" s="312" t="s">
        <v>0</v>
      </c>
      <c r="C208" s="120" t="s">
        <v>321</v>
      </c>
      <c r="D208" s="120" t="s">
        <v>200</v>
      </c>
      <c r="E208" s="59" t="s">
        <v>279</v>
      </c>
      <c r="F208" s="167" t="s">
        <v>163</v>
      </c>
      <c r="G208" s="317"/>
      <c r="H208" s="322">
        <f>H209</f>
        <v>600</v>
      </c>
    </row>
    <row r="209" spans="1:8" s="106" customFormat="1" ht="26.25" customHeight="1">
      <c r="A209" s="443" t="s">
        <v>527</v>
      </c>
      <c r="B209" s="312" t="s">
        <v>0</v>
      </c>
      <c r="C209" s="120" t="s">
        <v>321</v>
      </c>
      <c r="D209" s="120" t="s">
        <v>200</v>
      </c>
      <c r="E209" s="59" t="s">
        <v>279</v>
      </c>
      <c r="F209" s="167" t="s">
        <v>528</v>
      </c>
      <c r="G209" s="317"/>
      <c r="H209" s="322">
        <f>H210</f>
        <v>600</v>
      </c>
    </row>
    <row r="210" spans="1:8" s="106" customFormat="1" ht="27.75" customHeight="1">
      <c r="A210" s="499" t="s">
        <v>374</v>
      </c>
      <c r="B210" s="312" t="s">
        <v>0</v>
      </c>
      <c r="C210" s="120" t="s">
        <v>321</v>
      </c>
      <c r="D210" s="120" t="s">
        <v>200</v>
      </c>
      <c r="E210" s="59" t="s">
        <v>279</v>
      </c>
      <c r="F210" s="167" t="s">
        <v>528</v>
      </c>
      <c r="G210" s="317" t="s">
        <v>153</v>
      </c>
      <c r="H210" s="322">
        <v>600</v>
      </c>
    </row>
    <row r="211" spans="1:8" s="106" customFormat="1" ht="32.25" customHeight="1">
      <c r="A211" s="114" t="s">
        <v>197</v>
      </c>
      <c r="B211" s="73" t="s">
        <v>0</v>
      </c>
      <c r="C211" s="73" t="s">
        <v>171</v>
      </c>
      <c r="D211" s="113"/>
      <c r="E211" s="143"/>
      <c r="F211" s="142"/>
      <c r="G211" s="64"/>
      <c r="H211" s="464">
        <f>+H212</f>
        <v>0</v>
      </c>
    </row>
    <row r="212" spans="1:8" s="106" customFormat="1" ht="19.5" hidden="1">
      <c r="A212" s="114" t="s">
        <v>196</v>
      </c>
      <c r="B212" s="284" t="s">
        <v>0</v>
      </c>
      <c r="C212" s="73" t="s">
        <v>171</v>
      </c>
      <c r="D212" s="113" t="s">
        <v>171</v>
      </c>
      <c r="E212" s="143"/>
      <c r="F212" s="142"/>
      <c r="G212" s="64"/>
      <c r="H212" s="464">
        <f>+H213</f>
        <v>0</v>
      </c>
    </row>
    <row r="213" spans="1:8" s="106" customFormat="1" ht="74.25" customHeight="1" hidden="1">
      <c r="A213" s="114" t="s">
        <v>476</v>
      </c>
      <c r="B213" s="73" t="s">
        <v>0</v>
      </c>
      <c r="C213" s="73" t="s">
        <v>171</v>
      </c>
      <c r="D213" s="113" t="s">
        <v>171</v>
      </c>
      <c r="E213" s="141" t="s">
        <v>182</v>
      </c>
      <c r="F213" s="111" t="s">
        <v>163</v>
      </c>
      <c r="G213" s="140"/>
      <c r="H213" s="464">
        <f>H214</f>
        <v>0</v>
      </c>
    </row>
    <row r="214" spans="1:8" s="106" customFormat="1" ht="19.5" hidden="1">
      <c r="A214" s="139" t="s">
        <v>495</v>
      </c>
      <c r="B214" s="57" t="s">
        <v>0</v>
      </c>
      <c r="C214" s="57" t="s">
        <v>171</v>
      </c>
      <c r="D214" s="65" t="s">
        <v>171</v>
      </c>
      <c r="E214" s="82" t="s">
        <v>516</v>
      </c>
      <c r="F214" s="81" t="s">
        <v>169</v>
      </c>
      <c r="G214" s="64"/>
      <c r="H214" s="300">
        <f>+H215</f>
        <v>0</v>
      </c>
    </row>
    <row r="215" spans="1:8" s="106" customFormat="1" ht="19.5" hidden="1">
      <c r="A215" s="138" t="s">
        <v>167</v>
      </c>
      <c r="B215" s="57" t="s">
        <v>0</v>
      </c>
      <c r="C215" s="57" t="s">
        <v>171</v>
      </c>
      <c r="D215" s="65" t="s">
        <v>171</v>
      </c>
      <c r="E215" s="82" t="s">
        <v>516</v>
      </c>
      <c r="F215" s="81" t="s">
        <v>169</v>
      </c>
      <c r="G215" s="64" t="s">
        <v>153</v>
      </c>
      <c r="H215" s="452">
        <v>0</v>
      </c>
    </row>
    <row r="216" spans="1:32" s="105" customFormat="1" ht="37.5" hidden="1">
      <c r="A216" s="77" t="s">
        <v>192</v>
      </c>
      <c r="B216" s="88" t="s">
        <v>0</v>
      </c>
      <c r="C216" s="57" t="s">
        <v>157</v>
      </c>
      <c r="D216" s="65" t="s">
        <v>156</v>
      </c>
      <c r="E216" s="275" t="s">
        <v>365</v>
      </c>
      <c r="F216" s="81" t="s">
        <v>366</v>
      </c>
      <c r="G216" s="175"/>
      <c r="H216" s="469"/>
      <c r="I216" s="106"/>
      <c r="J216" s="106"/>
      <c r="K216" s="106"/>
      <c r="L216" s="106"/>
      <c r="M216" s="106"/>
      <c r="N216" s="106"/>
      <c r="O216" s="106"/>
      <c r="P216" s="106"/>
      <c r="Q216" s="106"/>
      <c r="R216" s="106"/>
      <c r="S216" s="106"/>
      <c r="T216" s="106"/>
      <c r="U216" s="106"/>
      <c r="V216" s="106"/>
      <c r="W216" s="106"/>
      <c r="X216" s="106"/>
      <c r="Y216" s="106"/>
      <c r="Z216" s="106"/>
      <c r="AA216" s="106"/>
      <c r="AB216" s="106"/>
      <c r="AC216" s="106"/>
      <c r="AD216" s="106"/>
      <c r="AE216" s="106"/>
      <c r="AF216" s="106"/>
    </row>
    <row r="217" spans="1:32" s="105" customFormat="1" ht="19.5" hidden="1">
      <c r="A217" s="74" t="s">
        <v>167</v>
      </c>
      <c r="B217" s="88" t="s">
        <v>0</v>
      </c>
      <c r="C217" s="57" t="s">
        <v>157</v>
      </c>
      <c r="D217" s="57" t="s">
        <v>156</v>
      </c>
      <c r="E217" s="59" t="s">
        <v>365</v>
      </c>
      <c r="F217" s="81" t="s">
        <v>366</v>
      </c>
      <c r="G217" s="57" t="s">
        <v>153</v>
      </c>
      <c r="H217" s="300"/>
      <c r="I217" s="106"/>
      <c r="J217" s="106"/>
      <c r="K217" s="106"/>
      <c r="L217" s="106"/>
      <c r="M217" s="106"/>
      <c r="N217" s="106"/>
      <c r="O217" s="106"/>
      <c r="P217" s="106"/>
      <c r="Q217" s="106"/>
      <c r="R217" s="106"/>
      <c r="S217" s="106"/>
      <c r="T217" s="106"/>
      <c r="U217" s="106"/>
      <c r="V217" s="106"/>
      <c r="W217" s="106"/>
      <c r="X217" s="106"/>
      <c r="Y217" s="106"/>
      <c r="Z217" s="106"/>
      <c r="AA217" s="106"/>
      <c r="AB217" s="106"/>
      <c r="AC217" s="106"/>
      <c r="AD217" s="106"/>
      <c r="AE217" s="106"/>
      <c r="AF217" s="106"/>
    </row>
    <row r="218" spans="1:32" s="105" customFormat="1" ht="37.5" hidden="1">
      <c r="A218" s="77" t="s">
        <v>168</v>
      </c>
      <c r="B218" s="88" t="s">
        <v>0</v>
      </c>
      <c r="C218" s="57" t="s">
        <v>157</v>
      </c>
      <c r="D218" s="65" t="s">
        <v>156</v>
      </c>
      <c r="E218" s="275" t="s">
        <v>365</v>
      </c>
      <c r="F218" s="81" t="s">
        <v>364</v>
      </c>
      <c r="G218" s="175"/>
      <c r="H218" s="469"/>
      <c r="I218" s="106"/>
      <c r="J218" s="106"/>
      <c r="K218" s="106"/>
      <c r="L218" s="106"/>
      <c r="M218" s="106"/>
      <c r="N218" s="106"/>
      <c r="O218" s="106"/>
      <c r="P218" s="106"/>
      <c r="Q218" s="106"/>
      <c r="R218" s="106"/>
      <c r="S218" s="106"/>
      <c r="T218" s="106"/>
      <c r="U218" s="106"/>
      <c r="V218" s="106"/>
      <c r="W218" s="106"/>
      <c r="X218" s="106"/>
      <c r="Y218" s="106"/>
      <c r="Z218" s="106"/>
      <c r="AA218" s="106"/>
      <c r="AB218" s="106"/>
      <c r="AC218" s="106"/>
      <c r="AD218" s="106"/>
      <c r="AE218" s="106"/>
      <c r="AF218" s="106"/>
    </row>
    <row r="219" spans="1:32" s="105" customFormat="1" ht="28.5" customHeight="1">
      <c r="A219" s="74" t="s">
        <v>167</v>
      </c>
      <c r="B219" s="88" t="s">
        <v>0</v>
      </c>
      <c r="C219" s="57" t="s">
        <v>157</v>
      </c>
      <c r="D219" s="57" t="s">
        <v>156</v>
      </c>
      <c r="E219" s="59" t="s">
        <v>365</v>
      </c>
      <c r="F219" s="81" t="s">
        <v>364</v>
      </c>
      <c r="G219" s="57" t="s">
        <v>153</v>
      </c>
      <c r="H219" s="300"/>
      <c r="I219" s="106"/>
      <c r="J219" s="106"/>
      <c r="K219" s="106"/>
      <c r="L219" s="106"/>
      <c r="M219" s="106"/>
      <c r="N219" s="106"/>
      <c r="O219" s="106"/>
      <c r="P219" s="106"/>
      <c r="Q219" s="106"/>
      <c r="R219" s="106"/>
      <c r="S219" s="106"/>
      <c r="T219" s="106"/>
      <c r="U219" s="106"/>
      <c r="V219" s="106"/>
      <c r="W219" s="106"/>
      <c r="X219" s="106"/>
      <c r="Y219" s="106"/>
      <c r="Z219" s="106"/>
      <c r="AA219" s="106"/>
      <c r="AB219" s="106"/>
      <c r="AC219" s="106"/>
      <c r="AD219" s="106"/>
      <c r="AE219" s="106"/>
      <c r="AF219" s="106"/>
    </row>
    <row r="220" spans="1:8" s="83" customFormat="1" ht="25.5" customHeight="1">
      <c r="A220" s="66" t="s">
        <v>165</v>
      </c>
      <c r="B220" s="295" t="s">
        <v>0</v>
      </c>
      <c r="C220" s="134">
        <v>10</v>
      </c>
      <c r="D220" s="134"/>
      <c r="E220" s="79"/>
      <c r="F220" s="78"/>
      <c r="G220" s="70"/>
      <c r="H220" s="299">
        <f>H230+H227</f>
        <v>977.6</v>
      </c>
    </row>
    <row r="221" spans="1:8" s="83" customFormat="1" ht="18.75" hidden="1">
      <c r="A221" s="66" t="s">
        <v>162</v>
      </c>
      <c r="B221" s="73" t="s">
        <v>0</v>
      </c>
      <c r="C221" s="103">
        <v>10</v>
      </c>
      <c r="D221" s="102" t="s">
        <v>156</v>
      </c>
      <c r="E221" s="76"/>
      <c r="F221" s="75"/>
      <c r="G221" s="102"/>
      <c r="H221" s="461"/>
    </row>
    <row r="222" spans="1:8" s="83" customFormat="1" ht="54" customHeight="1" hidden="1">
      <c r="A222" s="62" t="s">
        <v>160</v>
      </c>
      <c r="B222" s="100" t="s">
        <v>0</v>
      </c>
      <c r="C222" s="99">
        <v>10</v>
      </c>
      <c r="D222" s="98" t="s">
        <v>156</v>
      </c>
      <c r="E222" s="72" t="s">
        <v>178</v>
      </c>
      <c r="F222" s="71" t="s">
        <v>177</v>
      </c>
      <c r="G222" s="97"/>
      <c r="H222" s="299"/>
    </row>
    <row r="223" spans="1:8" s="83" customFormat="1" ht="68.25" customHeight="1" hidden="1">
      <c r="A223" s="61" t="s">
        <v>158</v>
      </c>
      <c r="B223" s="88" t="s">
        <v>0</v>
      </c>
      <c r="C223" s="87">
        <v>10</v>
      </c>
      <c r="D223" s="86" t="s">
        <v>156</v>
      </c>
      <c r="E223" s="68" t="s">
        <v>174</v>
      </c>
      <c r="F223" s="67" t="s">
        <v>177</v>
      </c>
      <c r="G223" s="94"/>
      <c r="H223" s="464"/>
    </row>
    <row r="224" spans="1:8" s="83" customFormat="1" ht="20.25" customHeight="1" hidden="1">
      <c r="A224" s="91" t="s">
        <v>176</v>
      </c>
      <c r="B224" s="88" t="s">
        <v>0</v>
      </c>
      <c r="C224" s="90">
        <v>10</v>
      </c>
      <c r="D224" s="86" t="s">
        <v>156</v>
      </c>
      <c r="E224" s="68" t="s">
        <v>174</v>
      </c>
      <c r="F224" s="67" t="s">
        <v>173</v>
      </c>
      <c r="G224" s="85"/>
      <c r="H224" s="300"/>
    </row>
    <row r="225" spans="1:8" s="83" customFormat="1" ht="20.25" customHeight="1" hidden="1">
      <c r="A225" s="89" t="s">
        <v>175</v>
      </c>
      <c r="B225" s="88" t="s">
        <v>0</v>
      </c>
      <c r="C225" s="604">
        <v>10</v>
      </c>
      <c r="D225" s="86" t="s">
        <v>156</v>
      </c>
      <c r="E225" s="68" t="s">
        <v>174</v>
      </c>
      <c r="F225" s="67" t="s">
        <v>173</v>
      </c>
      <c r="G225" s="513" t="s">
        <v>172</v>
      </c>
      <c r="H225" s="300"/>
    </row>
    <row r="226" spans="1:8" s="83" customFormat="1" ht="20.25" customHeight="1">
      <c r="A226" s="605" t="s">
        <v>162</v>
      </c>
      <c r="B226" s="100" t="s">
        <v>0</v>
      </c>
      <c r="C226" s="512" t="s">
        <v>185</v>
      </c>
      <c r="D226" s="512" t="s">
        <v>156</v>
      </c>
      <c r="E226" s="272"/>
      <c r="F226" s="271"/>
      <c r="G226" s="93"/>
      <c r="H226" s="464">
        <v>20</v>
      </c>
    </row>
    <row r="227" spans="1:8" s="83" customFormat="1" ht="20.25" customHeight="1">
      <c r="A227" s="116" t="s">
        <v>283</v>
      </c>
      <c r="B227" s="100" t="s">
        <v>0</v>
      </c>
      <c r="C227" s="512" t="s">
        <v>185</v>
      </c>
      <c r="D227" s="512" t="s">
        <v>156</v>
      </c>
      <c r="E227" s="662" t="s">
        <v>463</v>
      </c>
      <c r="F227" s="663"/>
      <c r="G227" s="70"/>
      <c r="H227" s="95" t="s">
        <v>566</v>
      </c>
    </row>
    <row r="228" spans="1:8" s="83" customFormat="1" ht="20.25" customHeight="1">
      <c r="A228" s="511" t="s">
        <v>176</v>
      </c>
      <c r="B228" s="88" t="s">
        <v>0</v>
      </c>
      <c r="C228" s="510" t="s">
        <v>185</v>
      </c>
      <c r="D228" s="510" t="s">
        <v>156</v>
      </c>
      <c r="E228" s="656" t="s">
        <v>462</v>
      </c>
      <c r="F228" s="657"/>
      <c r="G228" s="120"/>
      <c r="H228" s="119" t="s">
        <v>566</v>
      </c>
    </row>
    <row r="229" spans="1:8" s="83" customFormat="1" ht="20.25" customHeight="1">
      <c r="A229" s="441" t="s">
        <v>175</v>
      </c>
      <c r="B229" s="88" t="s">
        <v>0</v>
      </c>
      <c r="C229" s="510" t="s">
        <v>185</v>
      </c>
      <c r="D229" s="510" t="s">
        <v>156</v>
      </c>
      <c r="E229" s="656" t="s">
        <v>462</v>
      </c>
      <c r="F229" s="657"/>
      <c r="G229" s="120" t="s">
        <v>172</v>
      </c>
      <c r="H229" s="119" t="s">
        <v>566</v>
      </c>
    </row>
    <row r="230" spans="1:32" s="105" customFormat="1" ht="19.5">
      <c r="A230" s="132" t="s">
        <v>190</v>
      </c>
      <c r="B230" s="73" t="s">
        <v>0</v>
      </c>
      <c r="C230" s="99">
        <v>10</v>
      </c>
      <c r="D230" s="98" t="s">
        <v>226</v>
      </c>
      <c r="E230" s="131"/>
      <c r="F230" s="130"/>
      <c r="G230" s="128"/>
      <c r="H230" s="299">
        <f>H231</f>
        <v>957.6</v>
      </c>
      <c r="I230" s="106"/>
      <c r="J230" s="106"/>
      <c r="K230" s="106"/>
      <c r="L230" s="106"/>
      <c r="M230" s="106"/>
      <c r="N230" s="106"/>
      <c r="O230" s="106"/>
      <c r="P230" s="106"/>
      <c r="Q230" s="106"/>
      <c r="R230" s="106"/>
      <c r="S230" s="106"/>
      <c r="T230" s="106"/>
      <c r="U230" s="106"/>
      <c r="V230" s="106"/>
      <c r="W230" s="106"/>
      <c r="X230" s="106"/>
      <c r="Y230" s="106"/>
      <c r="Z230" s="106"/>
      <c r="AA230" s="106"/>
      <c r="AB230" s="106"/>
      <c r="AC230" s="106"/>
      <c r="AD230" s="106"/>
      <c r="AE230" s="106"/>
      <c r="AF230" s="106"/>
    </row>
    <row r="231" spans="1:32" s="105" customFormat="1" ht="78" customHeight="1">
      <c r="A231" s="157" t="s">
        <v>555</v>
      </c>
      <c r="B231" s="100" t="s">
        <v>0</v>
      </c>
      <c r="C231" s="129">
        <v>10</v>
      </c>
      <c r="D231" s="129" t="s">
        <v>226</v>
      </c>
      <c r="E231" s="72" t="s">
        <v>189</v>
      </c>
      <c r="F231" s="71" t="s">
        <v>163</v>
      </c>
      <c r="G231" s="128"/>
      <c r="H231" s="299">
        <f>H232</f>
        <v>957.6</v>
      </c>
      <c r="I231" s="106"/>
      <c r="J231" s="106"/>
      <c r="K231" s="106"/>
      <c r="L231" s="106"/>
      <c r="M231" s="106"/>
      <c r="N231" s="106"/>
      <c r="O231" s="106"/>
      <c r="P231" s="106"/>
      <c r="Q231" s="106"/>
      <c r="R231" s="106"/>
      <c r="S231" s="106"/>
      <c r="T231" s="106"/>
      <c r="U231" s="106"/>
      <c r="V231" s="106"/>
      <c r="W231" s="106"/>
      <c r="X231" s="106"/>
      <c r="Y231" s="106"/>
      <c r="Z231" s="106"/>
      <c r="AA231" s="106"/>
      <c r="AB231" s="106"/>
      <c r="AC231" s="106"/>
      <c r="AD231" s="106"/>
      <c r="AE231" s="106"/>
      <c r="AF231" s="106"/>
    </row>
    <row r="232" spans="1:32" s="51" customFormat="1" ht="98.25" customHeight="1">
      <c r="A232" s="127" t="s">
        <v>557</v>
      </c>
      <c r="B232" s="88" t="s">
        <v>0</v>
      </c>
      <c r="C232" s="126" t="s">
        <v>185</v>
      </c>
      <c r="D232" s="125" t="s">
        <v>226</v>
      </c>
      <c r="E232" s="68" t="s">
        <v>187</v>
      </c>
      <c r="F232" s="67" t="s">
        <v>163</v>
      </c>
      <c r="G232" s="70"/>
      <c r="H232" s="200">
        <f>H233</f>
        <v>957.6</v>
      </c>
      <c r="I232" s="52"/>
      <c r="J232" s="52"/>
      <c r="K232" s="52"/>
      <c r="L232" s="52"/>
      <c r="M232" s="52"/>
      <c r="N232" s="52"/>
      <c r="O232" s="52"/>
      <c r="P232" s="52"/>
      <c r="Q232" s="52"/>
      <c r="R232" s="52"/>
      <c r="S232" s="52"/>
      <c r="T232" s="52"/>
      <c r="U232" s="52"/>
      <c r="V232" s="52"/>
      <c r="W232" s="52"/>
      <c r="X232" s="52"/>
      <c r="Y232" s="52"/>
      <c r="Z232" s="52"/>
      <c r="AA232" s="52"/>
      <c r="AB232" s="52"/>
      <c r="AC232" s="52"/>
      <c r="AD232" s="52"/>
      <c r="AE232" s="52"/>
      <c r="AF232" s="52"/>
    </row>
    <row r="233" spans="1:32" s="51" customFormat="1" ht="18.75">
      <c r="A233" s="123" t="s">
        <v>564</v>
      </c>
      <c r="B233" s="88" t="s">
        <v>0</v>
      </c>
      <c r="C233" s="122" t="s">
        <v>185</v>
      </c>
      <c r="D233" s="121" t="s">
        <v>226</v>
      </c>
      <c r="E233" s="68" t="s">
        <v>517</v>
      </c>
      <c r="F233" s="67" t="s">
        <v>524</v>
      </c>
      <c r="G233" s="70"/>
      <c r="H233" s="200">
        <f>H234</f>
        <v>957.6</v>
      </c>
      <c r="I233" s="52"/>
      <c r="J233" s="52"/>
      <c r="K233" s="52"/>
      <c r="L233" s="52"/>
      <c r="M233" s="52"/>
      <c r="N233" s="52"/>
      <c r="O233" s="52"/>
      <c r="P233" s="52"/>
      <c r="Q233" s="52"/>
      <c r="R233" s="52"/>
      <c r="S233" s="52"/>
      <c r="T233" s="52"/>
      <c r="U233" s="52"/>
      <c r="V233" s="52"/>
      <c r="W233" s="52"/>
      <c r="X233" s="52"/>
      <c r="Y233" s="52"/>
      <c r="Z233" s="52"/>
      <c r="AA233" s="52"/>
      <c r="AB233" s="52"/>
      <c r="AC233" s="52"/>
      <c r="AD233" s="52"/>
      <c r="AE233" s="52"/>
      <c r="AF233" s="52"/>
    </row>
    <row r="234" spans="1:32" s="51" customFormat="1" ht="18.75">
      <c r="A234" s="89" t="s">
        <v>175</v>
      </c>
      <c r="B234" s="88" t="s">
        <v>0</v>
      </c>
      <c r="C234" s="122" t="s">
        <v>185</v>
      </c>
      <c r="D234" s="121" t="s">
        <v>226</v>
      </c>
      <c r="E234" s="68" t="s">
        <v>517</v>
      </c>
      <c r="F234" s="67" t="s">
        <v>524</v>
      </c>
      <c r="G234" s="120" t="s">
        <v>172</v>
      </c>
      <c r="H234" s="200">
        <v>957.6</v>
      </c>
      <c r="I234" s="52"/>
      <c r="J234" s="52"/>
      <c r="K234" s="52"/>
      <c r="L234" s="52"/>
      <c r="M234" s="52"/>
      <c r="N234" s="52"/>
      <c r="O234" s="52"/>
      <c r="P234" s="52"/>
      <c r="Q234" s="52"/>
      <c r="R234" s="52"/>
      <c r="S234" s="52"/>
      <c r="T234" s="52"/>
      <c r="U234" s="52"/>
      <c r="V234" s="52"/>
      <c r="W234" s="52"/>
      <c r="X234" s="52"/>
      <c r="Y234" s="52"/>
      <c r="Z234" s="52"/>
      <c r="AA234" s="52"/>
      <c r="AB234" s="52"/>
      <c r="AC234" s="52"/>
      <c r="AD234" s="52"/>
      <c r="AE234" s="52"/>
      <c r="AF234" s="52"/>
    </row>
    <row r="235" spans="1:32" s="51" customFormat="1" ht="18.75">
      <c r="A235" s="116" t="s">
        <v>183</v>
      </c>
      <c r="B235" s="73" t="s">
        <v>0</v>
      </c>
      <c r="C235" s="115">
        <v>11</v>
      </c>
      <c r="D235" s="113"/>
      <c r="E235" s="118"/>
      <c r="F235" s="117"/>
      <c r="G235" s="294"/>
      <c r="H235" s="464">
        <f>+H236</f>
        <v>100</v>
      </c>
      <c r="I235" s="52"/>
      <c r="J235" s="52"/>
      <c r="K235" s="52"/>
      <c r="L235" s="52"/>
      <c r="M235" s="52"/>
      <c r="N235" s="52"/>
      <c r="O235" s="52"/>
      <c r="P235" s="52"/>
      <c r="Q235" s="52"/>
      <c r="R235" s="52"/>
      <c r="S235" s="52"/>
      <c r="T235" s="52"/>
      <c r="U235" s="52"/>
      <c r="V235" s="52"/>
      <c r="W235" s="52"/>
      <c r="X235" s="52"/>
      <c r="Y235" s="52"/>
      <c r="Z235" s="52"/>
      <c r="AA235" s="52"/>
      <c r="AB235" s="52"/>
      <c r="AC235" s="52"/>
      <c r="AD235" s="52"/>
      <c r="AE235" s="52"/>
      <c r="AF235" s="52"/>
    </row>
    <row r="236" spans="1:32" s="51" customFormat="1" ht="18.75">
      <c r="A236" s="609" t="s">
        <v>563</v>
      </c>
      <c r="B236" s="284" t="s">
        <v>0</v>
      </c>
      <c r="C236" s="115">
        <v>11</v>
      </c>
      <c r="D236" s="113" t="s">
        <v>156</v>
      </c>
      <c r="E236" s="112"/>
      <c r="F236" s="111"/>
      <c r="G236" s="294"/>
      <c r="H236" s="464">
        <f>+H237</f>
        <v>100</v>
      </c>
      <c r="I236" s="52"/>
      <c r="J236" s="52"/>
      <c r="K236" s="52"/>
      <c r="L236" s="52"/>
      <c r="M236" s="52"/>
      <c r="N236" s="52"/>
      <c r="O236" s="52"/>
      <c r="P236" s="52"/>
      <c r="Q236" s="52"/>
      <c r="R236" s="52"/>
      <c r="S236" s="52"/>
      <c r="T236" s="52"/>
      <c r="U236" s="52"/>
      <c r="V236" s="52"/>
      <c r="W236" s="52"/>
      <c r="X236" s="52"/>
      <c r="Y236" s="52"/>
      <c r="Z236" s="52"/>
      <c r="AA236" s="52"/>
      <c r="AB236" s="52"/>
      <c r="AC236" s="52"/>
      <c r="AD236" s="52"/>
      <c r="AE236" s="52"/>
      <c r="AF236" s="52"/>
    </row>
    <row r="237" spans="1:32" s="292" customFormat="1" ht="73.5" customHeight="1">
      <c r="A237" s="114" t="s">
        <v>475</v>
      </c>
      <c r="B237" s="73" t="s">
        <v>0</v>
      </c>
      <c r="C237" s="73" t="s">
        <v>180</v>
      </c>
      <c r="D237" s="113" t="s">
        <v>156</v>
      </c>
      <c r="E237" s="112" t="s">
        <v>182</v>
      </c>
      <c r="F237" s="111" t="s">
        <v>163</v>
      </c>
      <c r="G237" s="294"/>
      <c r="H237" s="464">
        <f>+H238</f>
        <v>100</v>
      </c>
      <c r="I237" s="293"/>
      <c r="J237" s="293"/>
      <c r="K237" s="293"/>
      <c r="L237" s="293"/>
      <c r="M237" s="293"/>
      <c r="N237" s="293"/>
      <c r="O237" s="293"/>
      <c r="P237" s="293"/>
      <c r="Q237" s="293"/>
      <c r="R237" s="293"/>
      <c r="S237" s="293"/>
      <c r="T237" s="293"/>
      <c r="U237" s="293"/>
      <c r="V237" s="293"/>
      <c r="W237" s="293"/>
      <c r="X237" s="293"/>
      <c r="Y237" s="293"/>
      <c r="Z237" s="293"/>
      <c r="AA237" s="293"/>
      <c r="AB237" s="293"/>
      <c r="AC237" s="293"/>
      <c r="AD237" s="293"/>
      <c r="AE237" s="293"/>
      <c r="AF237" s="293"/>
    </row>
    <row r="238" spans="1:32" s="51" customFormat="1" ht="56.25">
      <c r="A238" s="89" t="s">
        <v>496</v>
      </c>
      <c r="B238" s="57" t="s">
        <v>0</v>
      </c>
      <c r="C238" s="57" t="s">
        <v>180</v>
      </c>
      <c r="D238" s="65" t="s">
        <v>156</v>
      </c>
      <c r="E238" s="82" t="s">
        <v>518</v>
      </c>
      <c r="F238" s="81" t="s">
        <v>179</v>
      </c>
      <c r="G238" s="291"/>
      <c r="H238" s="300">
        <f>+H239+H242</f>
        <v>100</v>
      </c>
      <c r="I238" s="52"/>
      <c r="J238" s="52"/>
      <c r="K238" s="52"/>
      <c r="L238" s="52"/>
      <c r="M238" s="52"/>
      <c r="N238" s="52"/>
      <c r="O238" s="52"/>
      <c r="P238" s="52"/>
      <c r="Q238" s="52"/>
      <c r="R238" s="52"/>
      <c r="S238" s="52"/>
      <c r="T238" s="52"/>
      <c r="U238" s="52"/>
      <c r="V238" s="52"/>
      <c r="W238" s="52"/>
      <c r="X238" s="52"/>
      <c r="Y238" s="52"/>
      <c r="Z238" s="52"/>
      <c r="AA238" s="52"/>
      <c r="AB238" s="52"/>
      <c r="AC238" s="52"/>
      <c r="AD238" s="52"/>
      <c r="AE238" s="52"/>
      <c r="AF238" s="52"/>
    </row>
    <row r="239" spans="1:32" s="51" customFormat="1" ht="61.5" customHeight="1">
      <c r="A239" s="559" t="s">
        <v>519</v>
      </c>
      <c r="B239" s="57" t="s">
        <v>0</v>
      </c>
      <c r="C239" s="314" t="s">
        <v>180</v>
      </c>
      <c r="D239" s="552" t="s">
        <v>156</v>
      </c>
      <c r="E239" s="557" t="s">
        <v>518</v>
      </c>
      <c r="F239" s="558" t="s">
        <v>520</v>
      </c>
      <c r="G239" s="64"/>
      <c r="H239" s="300">
        <f>H240</f>
        <v>100</v>
      </c>
      <c r="I239" s="52"/>
      <c r="J239" s="52"/>
      <c r="K239" s="52"/>
      <c r="L239" s="52"/>
      <c r="M239" s="52"/>
      <c r="N239" s="52"/>
      <c r="O239" s="52"/>
      <c r="P239" s="52"/>
      <c r="Q239" s="52"/>
      <c r="R239" s="52"/>
      <c r="S239" s="52"/>
      <c r="T239" s="52"/>
      <c r="U239" s="52"/>
      <c r="V239" s="52"/>
      <c r="W239" s="52"/>
      <c r="X239" s="52"/>
      <c r="Y239" s="52"/>
      <c r="Z239" s="52"/>
      <c r="AA239" s="52"/>
      <c r="AB239" s="52"/>
      <c r="AC239" s="52"/>
      <c r="AD239" s="52"/>
      <c r="AE239" s="52"/>
      <c r="AF239" s="52"/>
    </row>
    <row r="240" spans="1:32" s="51" customFormat="1" ht="24.75" customHeight="1">
      <c r="A240" s="74" t="s">
        <v>167</v>
      </c>
      <c r="B240" s="57" t="s">
        <v>0</v>
      </c>
      <c r="C240" s="57" t="s">
        <v>180</v>
      </c>
      <c r="D240" s="65" t="s">
        <v>156</v>
      </c>
      <c r="E240" s="82" t="s">
        <v>518</v>
      </c>
      <c r="F240" s="81" t="s">
        <v>179</v>
      </c>
      <c r="G240" s="64" t="s">
        <v>153</v>
      </c>
      <c r="H240" s="452">
        <v>100</v>
      </c>
      <c r="I240" s="52"/>
      <c r="J240" s="52"/>
      <c r="K240" s="52"/>
      <c r="L240" s="52"/>
      <c r="M240" s="52"/>
      <c r="N240" s="52"/>
      <c r="O240" s="52"/>
      <c r="P240" s="52"/>
      <c r="Q240" s="52"/>
      <c r="R240" s="52"/>
      <c r="S240" s="52"/>
      <c r="T240" s="52"/>
      <c r="U240" s="52"/>
      <c r="V240" s="52"/>
      <c r="W240" s="52"/>
      <c r="X240" s="52"/>
      <c r="Y240" s="52"/>
      <c r="Z240" s="52"/>
      <c r="AA240" s="52"/>
      <c r="AB240" s="52"/>
      <c r="AC240" s="52"/>
      <c r="AD240" s="52"/>
      <c r="AE240" s="52"/>
      <c r="AF240" s="52"/>
    </row>
    <row r="241" spans="1:32" s="51" customFormat="1" ht="8.25" customHeight="1">
      <c r="A241" s="89"/>
      <c r="B241" s="57"/>
      <c r="C241" s="57"/>
      <c r="D241" s="65"/>
      <c r="E241" s="82"/>
      <c r="F241" s="81"/>
      <c r="G241" s="64"/>
      <c r="H241" s="452"/>
      <c r="I241" s="52"/>
      <c r="J241" s="52"/>
      <c r="K241" s="52"/>
      <c r="L241" s="52"/>
      <c r="M241" s="52"/>
      <c r="N241" s="52"/>
      <c r="O241" s="52"/>
      <c r="P241" s="52"/>
      <c r="Q241" s="52"/>
      <c r="R241" s="52"/>
      <c r="S241" s="52"/>
      <c r="T241" s="52"/>
      <c r="U241" s="52"/>
      <c r="V241" s="52"/>
      <c r="W241" s="52"/>
      <c r="X241" s="52"/>
      <c r="Y241" s="52"/>
      <c r="Z241" s="52"/>
      <c r="AA241" s="52"/>
      <c r="AB241" s="52"/>
      <c r="AC241" s="52"/>
      <c r="AD241" s="52"/>
      <c r="AE241" s="52"/>
      <c r="AF241" s="52"/>
    </row>
    <row r="242" spans="1:32" s="51" customFormat="1" ht="56.25" hidden="1">
      <c r="A242" s="89" t="s">
        <v>363</v>
      </c>
      <c r="B242" s="57" t="s">
        <v>0</v>
      </c>
      <c r="C242" s="57" t="s">
        <v>180</v>
      </c>
      <c r="D242" s="65" t="s">
        <v>214</v>
      </c>
      <c r="E242" s="82" t="s">
        <v>362</v>
      </c>
      <c r="F242" s="81" t="s">
        <v>361</v>
      </c>
      <c r="G242" s="64"/>
      <c r="H242" s="64"/>
      <c r="I242" s="52"/>
      <c r="J242" s="52"/>
      <c r="K242" s="52"/>
      <c r="L242" s="52"/>
      <c r="M242" s="52"/>
      <c r="N242" s="52"/>
      <c r="O242" s="52"/>
      <c r="P242" s="52"/>
      <c r="Q242" s="52"/>
      <c r="R242" s="52"/>
      <c r="S242" s="52"/>
      <c r="T242" s="52"/>
      <c r="U242" s="52"/>
      <c r="V242" s="52"/>
      <c r="W242" s="52"/>
      <c r="X242" s="52"/>
      <c r="Y242" s="52"/>
      <c r="Z242" s="52"/>
      <c r="AA242" s="52"/>
      <c r="AB242" s="52"/>
      <c r="AC242" s="52"/>
      <c r="AD242" s="52"/>
      <c r="AE242" s="52"/>
      <c r="AF242" s="52"/>
    </row>
    <row r="243" spans="1:32" s="51" customFormat="1" ht="18.75" hidden="1">
      <c r="A243" s="290" t="s">
        <v>167</v>
      </c>
      <c r="B243" s="60" t="s">
        <v>0</v>
      </c>
      <c r="C243" s="288" t="s">
        <v>180</v>
      </c>
      <c r="D243" s="288" t="s">
        <v>214</v>
      </c>
      <c r="E243" s="82" t="s">
        <v>362</v>
      </c>
      <c r="F243" s="81" t="s">
        <v>361</v>
      </c>
      <c r="G243" s="287" t="s">
        <v>153</v>
      </c>
      <c r="H243" s="287"/>
      <c r="I243" s="52"/>
      <c r="J243" s="52"/>
      <c r="K243" s="52"/>
      <c r="L243" s="52"/>
      <c r="M243" s="52"/>
      <c r="N243" s="52"/>
      <c r="O243" s="52"/>
      <c r="P243" s="52"/>
      <c r="Q243" s="52"/>
      <c r="R243" s="52"/>
      <c r="S243" s="52"/>
      <c r="T243" s="52"/>
      <c r="U243" s="52"/>
      <c r="V243" s="52"/>
      <c r="W243" s="52"/>
      <c r="X243" s="52"/>
      <c r="Y243" s="52"/>
      <c r="Z243" s="52"/>
      <c r="AA243" s="52"/>
      <c r="AB243" s="52"/>
      <c r="AC243" s="52"/>
      <c r="AD243" s="52"/>
      <c r="AE243" s="52"/>
      <c r="AF243" s="52"/>
    </row>
    <row r="244" spans="1:32" s="51" customFormat="1" ht="18.75" hidden="1">
      <c r="A244" s="289" t="s">
        <v>356</v>
      </c>
      <c r="B244" s="60" t="s">
        <v>0</v>
      </c>
      <c r="C244" s="60" t="s">
        <v>282</v>
      </c>
      <c r="D244" s="288"/>
      <c r="E244" s="677"/>
      <c r="F244" s="678"/>
      <c r="G244" s="60"/>
      <c r="H244" s="60"/>
      <c r="I244" s="52"/>
      <c r="J244" s="52"/>
      <c r="K244" s="52"/>
      <c r="L244" s="52"/>
      <c r="M244" s="52"/>
      <c r="N244" s="52"/>
      <c r="O244" s="52"/>
      <c r="P244" s="52"/>
      <c r="Q244" s="52"/>
      <c r="R244" s="52"/>
      <c r="S244" s="52"/>
      <c r="T244" s="52"/>
      <c r="U244" s="52"/>
      <c r="V244" s="52"/>
      <c r="W244" s="52"/>
      <c r="X244" s="52"/>
      <c r="Y244" s="52"/>
      <c r="Z244" s="52"/>
      <c r="AA244" s="52"/>
      <c r="AB244" s="52"/>
      <c r="AC244" s="52"/>
      <c r="AD244" s="52"/>
      <c r="AE244" s="52"/>
      <c r="AF244" s="52"/>
    </row>
    <row r="245" spans="1:32" s="51" customFormat="1" ht="18.75" hidden="1">
      <c r="A245" s="289" t="s">
        <v>356</v>
      </c>
      <c r="B245" s="60" t="s">
        <v>0</v>
      </c>
      <c r="C245" s="60" t="s">
        <v>282</v>
      </c>
      <c r="D245" s="288" t="s">
        <v>156</v>
      </c>
      <c r="E245" s="677"/>
      <c r="F245" s="678"/>
      <c r="G245" s="60"/>
      <c r="H245" s="60"/>
      <c r="I245" s="52"/>
      <c r="J245" s="52"/>
      <c r="K245" s="52"/>
      <c r="L245" s="52"/>
      <c r="M245" s="52"/>
      <c r="N245" s="52"/>
      <c r="O245" s="52"/>
      <c r="P245" s="52"/>
      <c r="Q245" s="52"/>
      <c r="R245" s="52"/>
      <c r="S245" s="52"/>
      <c r="T245" s="52"/>
      <c r="U245" s="52"/>
      <c r="V245" s="52"/>
      <c r="W245" s="52"/>
      <c r="X245" s="52"/>
      <c r="Y245" s="52"/>
      <c r="Z245" s="52"/>
      <c r="AA245" s="52"/>
      <c r="AB245" s="52"/>
      <c r="AC245" s="52"/>
      <c r="AD245" s="52"/>
      <c r="AE245" s="52"/>
      <c r="AF245" s="52"/>
    </row>
    <row r="246" spans="1:32" s="51" customFormat="1" ht="75" hidden="1">
      <c r="A246" s="114" t="s">
        <v>360</v>
      </c>
      <c r="B246" s="60" t="s">
        <v>0</v>
      </c>
      <c r="C246" s="60" t="s">
        <v>282</v>
      </c>
      <c r="D246" s="288" t="s">
        <v>156</v>
      </c>
      <c r="E246" s="677" t="s">
        <v>359</v>
      </c>
      <c r="F246" s="678"/>
      <c r="G246" s="60"/>
      <c r="H246" s="60"/>
      <c r="I246" s="52"/>
      <c r="J246" s="52"/>
      <c r="K246" s="52"/>
      <c r="L246" s="52"/>
      <c r="M246" s="52"/>
      <c r="N246" s="52"/>
      <c r="O246" s="52"/>
      <c r="P246" s="52"/>
      <c r="Q246" s="52"/>
      <c r="R246" s="52"/>
      <c r="S246" s="52"/>
      <c r="T246" s="52"/>
      <c r="U246" s="52"/>
      <c r="V246" s="52"/>
      <c r="W246" s="52"/>
      <c r="X246" s="52"/>
      <c r="Y246" s="52"/>
      <c r="Z246" s="52"/>
      <c r="AA246" s="52"/>
      <c r="AB246" s="52"/>
      <c r="AC246" s="52"/>
      <c r="AD246" s="52"/>
      <c r="AE246" s="52"/>
      <c r="AF246" s="52"/>
    </row>
    <row r="247" spans="1:32" s="51" customFormat="1" ht="93.75" hidden="1">
      <c r="A247" s="109" t="s">
        <v>358</v>
      </c>
      <c r="B247" s="60" t="s">
        <v>0</v>
      </c>
      <c r="C247" s="60" t="s">
        <v>282</v>
      </c>
      <c r="D247" s="288" t="s">
        <v>156</v>
      </c>
      <c r="E247" s="677" t="s">
        <v>357</v>
      </c>
      <c r="F247" s="678"/>
      <c r="G247" s="60"/>
      <c r="H247" s="60"/>
      <c r="I247" s="52"/>
      <c r="J247" s="52"/>
      <c r="K247" s="52"/>
      <c r="L247" s="52"/>
      <c r="M247" s="52"/>
      <c r="N247" s="52"/>
      <c r="O247" s="52"/>
      <c r="P247" s="52"/>
      <c r="Q247" s="52"/>
      <c r="R247" s="52"/>
      <c r="S247" s="52"/>
      <c r="T247" s="52"/>
      <c r="U247" s="52"/>
      <c r="V247" s="52"/>
      <c r="W247" s="52"/>
      <c r="X247" s="52"/>
      <c r="Y247" s="52"/>
      <c r="Z247" s="52"/>
      <c r="AA247" s="52"/>
      <c r="AB247" s="52"/>
      <c r="AC247" s="52"/>
      <c r="AD247" s="52"/>
      <c r="AE247" s="52"/>
      <c r="AF247" s="52"/>
    </row>
    <row r="248" spans="1:32" s="51" customFormat="1" ht="18.75" hidden="1">
      <c r="A248" s="289" t="s">
        <v>356</v>
      </c>
      <c r="B248" s="60" t="s">
        <v>0</v>
      </c>
      <c r="C248" s="60" t="s">
        <v>282</v>
      </c>
      <c r="D248" s="288" t="s">
        <v>156</v>
      </c>
      <c r="E248" s="677" t="s">
        <v>354</v>
      </c>
      <c r="F248" s="678"/>
      <c r="G248" s="60"/>
      <c r="H248" s="60"/>
      <c r="I248" s="52"/>
      <c r="J248" s="52"/>
      <c r="K248" s="52"/>
      <c r="L248" s="52"/>
      <c r="M248" s="52"/>
      <c r="N248" s="52"/>
      <c r="O248" s="52"/>
      <c r="P248" s="52"/>
      <c r="Q248" s="52"/>
      <c r="R248" s="52"/>
      <c r="S248" s="52"/>
      <c r="T248" s="52"/>
      <c r="U248" s="52"/>
      <c r="V248" s="52"/>
      <c r="W248" s="52"/>
      <c r="X248" s="52"/>
      <c r="Y248" s="52"/>
      <c r="Z248" s="52"/>
      <c r="AA248" s="52"/>
      <c r="AB248" s="52"/>
      <c r="AC248" s="52"/>
      <c r="AD248" s="52"/>
      <c r="AE248" s="52"/>
      <c r="AF248" s="52"/>
    </row>
    <row r="249" spans="1:32" s="51" customFormat="1" ht="18.75" hidden="1">
      <c r="A249" s="289" t="s">
        <v>355</v>
      </c>
      <c r="B249" s="60" t="s">
        <v>0</v>
      </c>
      <c r="C249" s="60" t="s">
        <v>282</v>
      </c>
      <c r="D249" s="288" t="s">
        <v>156</v>
      </c>
      <c r="E249" s="677" t="s">
        <v>354</v>
      </c>
      <c r="F249" s="678"/>
      <c r="G249" s="60" t="s">
        <v>353</v>
      </c>
      <c r="H249" s="60"/>
      <c r="I249" s="52"/>
      <c r="J249" s="52"/>
      <c r="K249" s="52"/>
      <c r="L249" s="52"/>
      <c r="M249" s="52"/>
      <c r="N249" s="52"/>
      <c r="O249" s="52"/>
      <c r="P249" s="52"/>
      <c r="Q249" s="52"/>
      <c r="R249" s="52"/>
      <c r="S249" s="52"/>
      <c r="T249" s="52"/>
      <c r="U249" s="52"/>
      <c r="V249" s="52"/>
      <c r="W249" s="52"/>
      <c r="X249" s="52"/>
      <c r="Y249" s="52"/>
      <c r="Z249" s="52"/>
      <c r="AA249" s="52"/>
      <c r="AB249" s="52"/>
      <c r="AC249" s="52"/>
      <c r="AD249" s="52"/>
      <c r="AE249" s="52"/>
      <c r="AF249" s="52"/>
    </row>
    <row r="250" spans="1:32" s="51" customFormat="1" ht="18.75" hidden="1">
      <c r="A250" s="289"/>
      <c r="B250" s="60"/>
      <c r="C250" s="60"/>
      <c r="D250" s="288"/>
      <c r="E250" s="677"/>
      <c r="F250" s="678"/>
      <c r="G250" s="60"/>
      <c r="H250" s="60"/>
      <c r="I250" s="52"/>
      <c r="J250" s="52"/>
      <c r="K250" s="52"/>
      <c r="L250" s="52"/>
      <c r="M250" s="52"/>
      <c r="N250" s="52"/>
      <c r="O250" s="52"/>
      <c r="P250" s="52"/>
      <c r="Q250" s="52"/>
      <c r="R250" s="52"/>
      <c r="S250" s="52"/>
      <c r="T250" s="52"/>
      <c r="U250" s="52"/>
      <c r="V250" s="52"/>
      <c r="W250" s="52"/>
      <c r="X250" s="52"/>
      <c r="Y250" s="52"/>
      <c r="Z250" s="52"/>
      <c r="AA250" s="52"/>
      <c r="AB250" s="52"/>
      <c r="AC250" s="52"/>
      <c r="AD250" s="52"/>
      <c r="AE250" s="52"/>
      <c r="AF250" s="52"/>
    </row>
    <row r="251" spans="1:32" s="51" customFormat="1" ht="18.75">
      <c r="A251" s="50"/>
      <c r="B251" s="49"/>
      <c r="C251" s="49"/>
      <c r="D251" s="55"/>
      <c r="E251" s="54"/>
      <c r="F251" s="53"/>
      <c r="G251" s="49"/>
      <c r="H251" s="49"/>
      <c r="I251" s="52"/>
      <c r="J251" s="52"/>
      <c r="K251" s="52"/>
      <c r="L251" s="52"/>
      <c r="M251" s="52"/>
      <c r="N251" s="52"/>
      <c r="O251" s="52"/>
      <c r="P251" s="52"/>
      <c r="Q251" s="52"/>
      <c r="R251" s="52"/>
      <c r="S251" s="52"/>
      <c r="T251" s="52"/>
      <c r="U251" s="52"/>
      <c r="V251" s="52"/>
      <c r="W251" s="52"/>
      <c r="X251" s="52"/>
      <c r="Y251" s="52"/>
      <c r="Z251" s="52"/>
      <c r="AA251" s="52"/>
      <c r="AB251" s="52"/>
      <c r="AC251" s="52"/>
      <c r="AD251" s="52"/>
      <c r="AE251" s="52"/>
      <c r="AF251" s="52"/>
    </row>
    <row r="252" spans="1:32" s="51" customFormat="1" ht="18.75">
      <c r="A252" s="50"/>
      <c r="B252" s="49"/>
      <c r="C252" s="49"/>
      <c r="D252" s="55"/>
      <c r="E252" s="54"/>
      <c r="F252" s="53"/>
      <c r="G252" s="49"/>
      <c r="H252" s="49"/>
      <c r="I252" s="52"/>
      <c r="J252" s="52"/>
      <c r="K252" s="52"/>
      <c r="L252" s="52"/>
      <c r="M252" s="52"/>
      <c r="N252" s="52"/>
      <c r="O252" s="52"/>
      <c r="P252" s="52"/>
      <c r="Q252" s="52"/>
      <c r="R252" s="52"/>
      <c r="S252" s="52"/>
      <c r="T252" s="52"/>
      <c r="U252" s="52"/>
      <c r="V252" s="52"/>
      <c r="W252" s="52"/>
      <c r="X252" s="52"/>
      <c r="Y252" s="52"/>
      <c r="Z252" s="52"/>
      <c r="AA252" s="52"/>
      <c r="AB252" s="52"/>
      <c r="AC252" s="52"/>
      <c r="AD252" s="52"/>
      <c r="AE252" s="52"/>
      <c r="AF252" s="52"/>
    </row>
    <row r="253" spans="1:32" s="51" customFormat="1" ht="18.75">
      <c r="A253" s="50"/>
      <c r="B253" s="49"/>
      <c r="C253" s="49"/>
      <c r="D253" s="55"/>
      <c r="E253" s="54"/>
      <c r="F253" s="53"/>
      <c r="G253" s="49"/>
      <c r="H253" s="49"/>
      <c r="I253" s="52"/>
      <c r="J253" s="52"/>
      <c r="K253" s="52"/>
      <c r="L253" s="52"/>
      <c r="M253" s="52"/>
      <c r="N253" s="52"/>
      <c r="O253" s="52"/>
      <c r="P253" s="52"/>
      <c r="Q253" s="52"/>
      <c r="R253" s="52"/>
      <c r="S253" s="52"/>
      <c r="T253" s="52"/>
      <c r="U253" s="52"/>
      <c r="V253" s="52"/>
      <c r="W253" s="52"/>
      <c r="X253" s="52"/>
      <c r="Y253" s="52"/>
      <c r="Z253" s="52"/>
      <c r="AA253" s="52"/>
      <c r="AB253" s="52"/>
      <c r="AC253" s="52"/>
      <c r="AD253" s="52"/>
      <c r="AE253" s="52"/>
      <c r="AF253" s="52"/>
    </row>
    <row r="254" spans="1:32" s="51" customFormat="1" ht="18.75">
      <c r="A254" s="50"/>
      <c r="B254" s="49"/>
      <c r="C254" s="49"/>
      <c r="D254" s="55"/>
      <c r="E254" s="54"/>
      <c r="F254" s="53"/>
      <c r="G254" s="49"/>
      <c r="H254" s="49"/>
      <c r="I254" s="52"/>
      <c r="J254" s="52"/>
      <c r="K254" s="52"/>
      <c r="L254" s="52"/>
      <c r="M254" s="52"/>
      <c r="N254" s="52"/>
      <c r="O254" s="52"/>
      <c r="P254" s="52"/>
      <c r="Q254" s="52"/>
      <c r="R254" s="52"/>
      <c r="S254" s="52"/>
      <c r="T254" s="52"/>
      <c r="U254" s="52"/>
      <c r="V254" s="52"/>
      <c r="W254" s="52"/>
      <c r="X254" s="52"/>
      <c r="Y254" s="52"/>
      <c r="Z254" s="52"/>
      <c r="AA254" s="52"/>
      <c r="AB254" s="52"/>
      <c r="AC254" s="52"/>
      <c r="AD254" s="52"/>
      <c r="AE254" s="52"/>
      <c r="AF254" s="52"/>
    </row>
    <row r="255" spans="1:32" s="51" customFormat="1" ht="18.75">
      <c r="A255" s="50"/>
      <c r="B255" s="49"/>
      <c r="C255" s="49"/>
      <c r="D255" s="55"/>
      <c r="E255" s="54"/>
      <c r="F255" s="53"/>
      <c r="G255" s="49"/>
      <c r="H255" s="49"/>
      <c r="I255" s="52"/>
      <c r="J255" s="52"/>
      <c r="K255" s="52"/>
      <c r="L255" s="52"/>
      <c r="M255" s="52"/>
      <c r="N255" s="52"/>
      <c r="O255" s="52"/>
      <c r="P255" s="52"/>
      <c r="Q255" s="52"/>
      <c r="R255" s="52"/>
      <c r="S255" s="52"/>
      <c r="T255" s="52"/>
      <c r="U255" s="52"/>
      <c r="V255" s="52"/>
      <c r="W255" s="52"/>
      <c r="X255" s="52"/>
      <c r="Y255" s="52"/>
      <c r="Z255" s="52"/>
      <c r="AA255" s="52"/>
      <c r="AB255" s="52"/>
      <c r="AC255" s="52"/>
      <c r="AD255" s="52"/>
      <c r="AE255" s="52"/>
      <c r="AF255" s="52"/>
    </row>
    <row r="256" spans="1:32" s="51" customFormat="1" ht="18.75">
      <c r="A256" s="50"/>
      <c r="B256" s="49"/>
      <c r="C256" s="49"/>
      <c r="D256" s="55"/>
      <c r="E256" s="54"/>
      <c r="F256" s="53"/>
      <c r="G256" s="49"/>
      <c r="H256" s="49"/>
      <c r="I256" s="52"/>
      <c r="J256" s="52"/>
      <c r="K256" s="52"/>
      <c r="L256" s="52"/>
      <c r="M256" s="52"/>
      <c r="N256" s="52"/>
      <c r="O256" s="52"/>
      <c r="P256" s="52"/>
      <c r="Q256" s="52"/>
      <c r="R256" s="52"/>
      <c r="S256" s="52"/>
      <c r="T256" s="52"/>
      <c r="U256" s="52"/>
      <c r="V256" s="52"/>
      <c r="W256" s="52"/>
      <c r="X256" s="52"/>
      <c r="Y256" s="52"/>
      <c r="Z256" s="52"/>
      <c r="AA256" s="52"/>
      <c r="AB256" s="52"/>
      <c r="AC256" s="52"/>
      <c r="AD256" s="52"/>
      <c r="AE256" s="52"/>
      <c r="AF256" s="52"/>
    </row>
    <row r="257" spans="1:32" s="51" customFormat="1" ht="18.75">
      <c r="A257" s="50"/>
      <c r="B257" s="49"/>
      <c r="C257" s="49"/>
      <c r="D257" s="55"/>
      <c r="E257" s="54"/>
      <c r="F257" s="53"/>
      <c r="G257" s="49"/>
      <c r="H257" s="49"/>
      <c r="I257" s="52"/>
      <c r="J257" s="52"/>
      <c r="K257" s="52"/>
      <c r="L257" s="52"/>
      <c r="M257" s="52"/>
      <c r="N257" s="52"/>
      <c r="O257" s="52"/>
      <c r="P257" s="52"/>
      <c r="Q257" s="52"/>
      <c r="R257" s="52"/>
      <c r="S257" s="52"/>
      <c r="T257" s="52"/>
      <c r="U257" s="52"/>
      <c r="V257" s="52"/>
      <c r="W257" s="52"/>
      <c r="X257" s="52"/>
      <c r="Y257" s="52"/>
      <c r="Z257" s="52"/>
      <c r="AA257" s="52"/>
      <c r="AB257" s="52"/>
      <c r="AC257" s="52"/>
      <c r="AD257" s="52"/>
      <c r="AE257" s="52"/>
      <c r="AF257" s="52"/>
    </row>
    <row r="258" spans="1:32" s="51" customFormat="1" ht="18.75">
      <c r="A258" s="50"/>
      <c r="B258" s="49"/>
      <c r="C258" s="49"/>
      <c r="D258" s="55"/>
      <c r="E258" s="54"/>
      <c r="F258" s="53"/>
      <c r="G258" s="49"/>
      <c r="H258" s="49"/>
      <c r="I258" s="52"/>
      <c r="J258" s="52"/>
      <c r="K258" s="52"/>
      <c r="L258" s="52"/>
      <c r="M258" s="52"/>
      <c r="N258" s="52"/>
      <c r="O258" s="52"/>
      <c r="P258" s="52"/>
      <c r="Q258" s="52"/>
      <c r="R258" s="52"/>
      <c r="S258" s="52"/>
      <c r="T258" s="52"/>
      <c r="U258" s="52"/>
      <c r="V258" s="52"/>
      <c r="W258" s="52"/>
      <c r="X258" s="52"/>
      <c r="Y258" s="52"/>
      <c r="Z258" s="52"/>
      <c r="AA258" s="52"/>
      <c r="AB258" s="52"/>
      <c r="AC258" s="52"/>
      <c r="AD258" s="52"/>
      <c r="AE258" s="52"/>
      <c r="AF258" s="52"/>
    </row>
    <row r="259" spans="1:32" s="51" customFormat="1" ht="18.75">
      <c r="A259" s="50"/>
      <c r="B259" s="49"/>
      <c r="C259" s="49"/>
      <c r="D259" s="55"/>
      <c r="E259" s="54"/>
      <c r="F259" s="53"/>
      <c r="G259" s="49"/>
      <c r="H259" s="49"/>
      <c r="I259" s="52"/>
      <c r="J259" s="52"/>
      <c r="K259" s="52"/>
      <c r="L259" s="52"/>
      <c r="M259" s="52"/>
      <c r="N259" s="52"/>
      <c r="O259" s="52"/>
      <c r="P259" s="52"/>
      <c r="Q259" s="52"/>
      <c r="R259" s="52"/>
      <c r="S259" s="52"/>
      <c r="T259" s="52"/>
      <c r="U259" s="52"/>
      <c r="V259" s="52"/>
      <c r="W259" s="52"/>
      <c r="X259" s="52"/>
      <c r="Y259" s="52"/>
      <c r="Z259" s="52"/>
      <c r="AA259" s="52"/>
      <c r="AB259" s="52"/>
      <c r="AC259" s="52"/>
      <c r="AD259" s="52"/>
      <c r="AE259" s="52"/>
      <c r="AF259" s="52"/>
    </row>
    <row r="260" spans="1:32" s="51" customFormat="1" ht="18.75">
      <c r="A260" s="50"/>
      <c r="B260" s="49"/>
      <c r="C260" s="49"/>
      <c r="D260" s="55"/>
      <c r="E260" s="54"/>
      <c r="F260" s="53"/>
      <c r="G260" s="49"/>
      <c r="H260" s="49"/>
      <c r="I260" s="52"/>
      <c r="J260" s="52"/>
      <c r="K260" s="52"/>
      <c r="L260" s="52"/>
      <c r="M260" s="52"/>
      <c r="N260" s="52"/>
      <c r="O260" s="52"/>
      <c r="P260" s="52"/>
      <c r="Q260" s="52"/>
      <c r="R260" s="52"/>
      <c r="S260" s="52"/>
      <c r="T260" s="52"/>
      <c r="U260" s="52"/>
      <c r="V260" s="52"/>
      <c r="W260" s="52"/>
      <c r="X260" s="52"/>
      <c r="Y260" s="52"/>
      <c r="Z260" s="52"/>
      <c r="AA260" s="52"/>
      <c r="AB260" s="52"/>
      <c r="AC260" s="52"/>
      <c r="AD260" s="52"/>
      <c r="AE260" s="52"/>
      <c r="AF260" s="52"/>
    </row>
    <row r="261" spans="1:32" s="51" customFormat="1" ht="18.75">
      <c r="A261" s="50"/>
      <c r="B261" s="49"/>
      <c r="C261" s="49"/>
      <c r="D261" s="55"/>
      <c r="E261" s="54"/>
      <c r="F261" s="53"/>
      <c r="G261" s="49"/>
      <c r="H261" s="49"/>
      <c r="I261" s="52"/>
      <c r="J261" s="52"/>
      <c r="K261" s="52"/>
      <c r="L261" s="52"/>
      <c r="M261" s="52"/>
      <c r="N261" s="52"/>
      <c r="O261" s="52"/>
      <c r="P261" s="52"/>
      <c r="Q261" s="52"/>
      <c r="R261" s="52"/>
      <c r="S261" s="52"/>
      <c r="T261" s="52"/>
      <c r="U261" s="52"/>
      <c r="V261" s="52"/>
      <c r="W261" s="52"/>
      <c r="X261" s="52"/>
      <c r="Y261" s="52"/>
      <c r="Z261" s="52"/>
      <c r="AA261" s="52"/>
      <c r="AB261" s="52"/>
      <c r="AC261" s="52"/>
      <c r="AD261" s="52"/>
      <c r="AE261" s="52"/>
      <c r="AF261" s="52"/>
    </row>
    <row r="262" spans="1:32" s="51" customFormat="1" ht="18.75">
      <c r="A262" s="50"/>
      <c r="B262" s="49"/>
      <c r="C262" s="49"/>
      <c r="D262" s="55"/>
      <c r="E262" s="54"/>
      <c r="F262" s="53"/>
      <c r="G262" s="49"/>
      <c r="H262" s="49"/>
      <c r="I262" s="52"/>
      <c r="J262" s="52"/>
      <c r="K262" s="52"/>
      <c r="L262" s="52"/>
      <c r="M262" s="52"/>
      <c r="N262" s="52"/>
      <c r="O262" s="52"/>
      <c r="P262" s="52"/>
      <c r="Q262" s="52"/>
      <c r="R262" s="52"/>
      <c r="S262" s="52"/>
      <c r="T262" s="52"/>
      <c r="U262" s="52"/>
      <c r="V262" s="52"/>
      <c r="W262" s="52"/>
      <c r="X262" s="52"/>
      <c r="Y262" s="52"/>
      <c r="Z262" s="52"/>
      <c r="AA262" s="52"/>
      <c r="AB262" s="52"/>
      <c r="AC262" s="52"/>
      <c r="AD262" s="52"/>
      <c r="AE262" s="52"/>
      <c r="AF262" s="52"/>
    </row>
    <row r="263" spans="1:32" s="51" customFormat="1" ht="18.75">
      <c r="A263" s="50"/>
      <c r="B263" s="49"/>
      <c r="C263" s="49"/>
      <c r="D263" s="55"/>
      <c r="E263" s="54"/>
      <c r="F263" s="53"/>
      <c r="G263" s="49"/>
      <c r="H263" s="49"/>
      <c r="I263" s="52"/>
      <c r="J263" s="52"/>
      <c r="K263" s="52"/>
      <c r="L263" s="52"/>
      <c r="M263" s="52"/>
      <c r="N263" s="52"/>
      <c r="O263" s="52"/>
      <c r="P263" s="52"/>
      <c r="Q263" s="52"/>
      <c r="R263" s="52"/>
      <c r="S263" s="52"/>
      <c r="T263" s="52"/>
      <c r="U263" s="52"/>
      <c r="V263" s="52"/>
      <c r="W263" s="52"/>
      <c r="X263" s="52"/>
      <c r="Y263" s="52"/>
      <c r="Z263" s="52"/>
      <c r="AA263" s="52"/>
      <c r="AB263" s="52"/>
      <c r="AC263" s="52"/>
      <c r="AD263" s="52"/>
      <c r="AE263" s="52"/>
      <c r="AF263" s="52"/>
    </row>
    <row r="264" spans="1:32" s="51" customFormat="1" ht="18.75">
      <c r="A264" s="50"/>
      <c r="B264" s="49"/>
      <c r="C264" s="49"/>
      <c r="D264" s="55"/>
      <c r="E264" s="54"/>
      <c r="F264" s="53"/>
      <c r="G264" s="49"/>
      <c r="H264" s="49"/>
      <c r="I264" s="52"/>
      <c r="J264" s="52"/>
      <c r="K264" s="52"/>
      <c r="L264" s="52"/>
      <c r="M264" s="52"/>
      <c r="N264" s="52"/>
      <c r="O264" s="52"/>
      <c r="P264" s="52"/>
      <c r="Q264" s="52"/>
      <c r="R264" s="52"/>
      <c r="S264" s="52"/>
      <c r="T264" s="52"/>
      <c r="U264" s="52"/>
      <c r="V264" s="52"/>
      <c r="W264" s="52"/>
      <c r="X264" s="52"/>
      <c r="Y264" s="52"/>
      <c r="Z264" s="52"/>
      <c r="AA264" s="52"/>
      <c r="AB264" s="52"/>
      <c r="AC264" s="52"/>
      <c r="AD264" s="52"/>
      <c r="AE264" s="52"/>
      <c r="AF264" s="52"/>
    </row>
    <row r="265" spans="1:32" s="51" customFormat="1" ht="18.75">
      <c r="A265" s="50"/>
      <c r="B265" s="49"/>
      <c r="C265" s="49"/>
      <c r="D265" s="55"/>
      <c r="E265" s="54"/>
      <c r="F265" s="53"/>
      <c r="G265" s="49"/>
      <c r="H265" s="49"/>
      <c r="I265" s="52"/>
      <c r="J265" s="52"/>
      <c r="K265" s="52"/>
      <c r="L265" s="52"/>
      <c r="M265" s="52"/>
      <c r="N265" s="52"/>
      <c r="O265" s="52"/>
      <c r="P265" s="52"/>
      <c r="Q265" s="52"/>
      <c r="R265" s="52"/>
      <c r="S265" s="52"/>
      <c r="T265" s="52"/>
      <c r="U265" s="52"/>
      <c r="V265" s="52"/>
      <c r="W265" s="52"/>
      <c r="X265" s="52"/>
      <c r="Y265" s="52"/>
      <c r="Z265" s="52"/>
      <c r="AA265" s="52"/>
      <c r="AB265" s="52"/>
      <c r="AC265" s="52"/>
      <c r="AD265" s="52"/>
      <c r="AE265" s="52"/>
      <c r="AF265" s="52"/>
    </row>
    <row r="266" spans="1:32" s="51" customFormat="1" ht="18.75">
      <c r="A266" s="50"/>
      <c r="B266" s="49"/>
      <c r="C266" s="49"/>
      <c r="D266" s="55"/>
      <c r="E266" s="54"/>
      <c r="F266" s="53"/>
      <c r="G266" s="49"/>
      <c r="H266" s="49"/>
      <c r="I266" s="52"/>
      <c r="J266" s="52"/>
      <c r="K266" s="52"/>
      <c r="L266" s="52"/>
      <c r="M266" s="52"/>
      <c r="N266" s="52"/>
      <c r="O266" s="52"/>
      <c r="P266" s="52"/>
      <c r="Q266" s="52"/>
      <c r="R266" s="52"/>
      <c r="S266" s="52"/>
      <c r="T266" s="52"/>
      <c r="U266" s="52"/>
      <c r="V266" s="52"/>
      <c r="W266" s="52"/>
      <c r="X266" s="52"/>
      <c r="Y266" s="52"/>
      <c r="Z266" s="52"/>
      <c r="AA266" s="52"/>
      <c r="AB266" s="52"/>
      <c r="AC266" s="52"/>
      <c r="AD266" s="52"/>
      <c r="AE266" s="52"/>
      <c r="AF266" s="52"/>
    </row>
    <row r="267" spans="1:32" s="51" customFormat="1" ht="18.75">
      <c r="A267" s="50"/>
      <c r="B267" s="49"/>
      <c r="C267" s="49"/>
      <c r="D267" s="55"/>
      <c r="E267" s="54"/>
      <c r="F267" s="53"/>
      <c r="G267" s="49"/>
      <c r="H267" s="49"/>
      <c r="I267" s="52"/>
      <c r="J267" s="52"/>
      <c r="K267" s="52"/>
      <c r="L267" s="52"/>
      <c r="M267" s="52"/>
      <c r="N267" s="52"/>
      <c r="O267" s="52"/>
      <c r="P267" s="52"/>
      <c r="Q267" s="52"/>
      <c r="R267" s="52"/>
      <c r="S267" s="52"/>
      <c r="T267" s="52"/>
      <c r="U267" s="52"/>
      <c r="V267" s="52"/>
      <c r="W267" s="52"/>
      <c r="X267" s="52"/>
      <c r="Y267" s="52"/>
      <c r="Z267" s="52"/>
      <c r="AA267" s="52"/>
      <c r="AB267" s="52"/>
      <c r="AC267" s="52"/>
      <c r="AD267" s="52"/>
      <c r="AE267" s="52"/>
      <c r="AF267" s="52"/>
    </row>
    <row r="268" spans="1:32" s="51" customFormat="1" ht="18.75">
      <c r="A268" s="50"/>
      <c r="B268" s="49"/>
      <c r="C268" s="49"/>
      <c r="D268" s="55"/>
      <c r="E268" s="54"/>
      <c r="F268" s="53"/>
      <c r="G268" s="49"/>
      <c r="H268" s="49"/>
      <c r="I268" s="52"/>
      <c r="J268" s="52"/>
      <c r="K268" s="52"/>
      <c r="L268" s="52"/>
      <c r="M268" s="52"/>
      <c r="N268" s="52"/>
      <c r="O268" s="52"/>
      <c r="P268" s="52"/>
      <c r="Q268" s="52"/>
      <c r="R268" s="52"/>
      <c r="S268" s="52"/>
      <c r="T268" s="52"/>
      <c r="U268" s="52"/>
      <c r="V268" s="52"/>
      <c r="W268" s="52"/>
      <c r="X268" s="52"/>
      <c r="Y268" s="52"/>
      <c r="Z268" s="52"/>
      <c r="AA268" s="52"/>
      <c r="AB268" s="52"/>
      <c r="AC268" s="52"/>
      <c r="AD268" s="52"/>
      <c r="AE268" s="52"/>
      <c r="AF268" s="52"/>
    </row>
    <row r="269" spans="1:32" s="51" customFormat="1" ht="18.75">
      <c r="A269" s="50"/>
      <c r="B269" s="49"/>
      <c r="C269" s="49"/>
      <c r="D269" s="55"/>
      <c r="E269" s="54"/>
      <c r="F269" s="53"/>
      <c r="G269" s="49"/>
      <c r="H269" s="49"/>
      <c r="I269" s="52"/>
      <c r="J269" s="52"/>
      <c r="K269" s="52"/>
      <c r="L269" s="52"/>
      <c r="M269" s="52"/>
      <c r="N269" s="52"/>
      <c r="O269" s="52"/>
      <c r="P269" s="52"/>
      <c r="Q269" s="52"/>
      <c r="R269" s="52"/>
      <c r="S269" s="52"/>
      <c r="T269" s="52"/>
      <c r="U269" s="52"/>
      <c r="V269" s="52"/>
      <c r="W269" s="52"/>
      <c r="X269" s="52"/>
      <c r="Y269" s="52"/>
      <c r="Z269" s="52"/>
      <c r="AA269" s="52"/>
      <c r="AB269" s="52"/>
      <c r="AC269" s="52"/>
      <c r="AD269" s="52"/>
      <c r="AE269" s="52"/>
      <c r="AF269" s="52"/>
    </row>
    <row r="270" spans="1:32" s="51" customFormat="1" ht="18.75">
      <c r="A270" s="50"/>
      <c r="B270" s="49"/>
      <c r="C270" s="49"/>
      <c r="D270" s="55"/>
      <c r="E270" s="54"/>
      <c r="F270" s="53"/>
      <c r="G270" s="49"/>
      <c r="H270" s="49"/>
      <c r="I270" s="52"/>
      <c r="J270" s="52"/>
      <c r="K270" s="52"/>
      <c r="L270" s="52"/>
      <c r="M270" s="52"/>
      <c r="N270" s="52"/>
      <c r="O270" s="52"/>
      <c r="P270" s="52"/>
      <c r="Q270" s="52"/>
      <c r="R270" s="52"/>
      <c r="S270" s="52"/>
      <c r="T270" s="52"/>
      <c r="U270" s="52"/>
      <c r="V270" s="52"/>
      <c r="W270" s="52"/>
      <c r="X270" s="52"/>
      <c r="Y270" s="52"/>
      <c r="Z270" s="52"/>
      <c r="AA270" s="52"/>
      <c r="AB270" s="52"/>
      <c r="AC270" s="52"/>
      <c r="AD270" s="52"/>
      <c r="AE270" s="52"/>
      <c r="AF270" s="52"/>
    </row>
    <row r="271" spans="1:32" s="51" customFormat="1" ht="18.75">
      <c r="A271" s="50"/>
      <c r="B271" s="49"/>
      <c r="C271" s="49"/>
      <c r="D271" s="55"/>
      <c r="E271" s="54"/>
      <c r="F271" s="53"/>
      <c r="G271" s="49"/>
      <c r="H271" s="49"/>
      <c r="I271" s="52"/>
      <c r="J271" s="52"/>
      <c r="K271" s="52"/>
      <c r="L271" s="52"/>
      <c r="M271" s="52"/>
      <c r="N271" s="52"/>
      <c r="O271" s="52"/>
      <c r="P271" s="52"/>
      <c r="Q271" s="52"/>
      <c r="R271" s="52"/>
      <c r="S271" s="52"/>
      <c r="T271" s="52"/>
      <c r="U271" s="52"/>
      <c r="V271" s="52"/>
      <c r="W271" s="52"/>
      <c r="X271" s="52"/>
      <c r="Y271" s="52"/>
      <c r="Z271" s="52"/>
      <c r="AA271" s="52"/>
      <c r="AB271" s="52"/>
      <c r="AC271" s="52"/>
      <c r="AD271" s="52"/>
      <c r="AE271" s="52"/>
      <c r="AF271" s="52"/>
    </row>
    <row r="272" spans="1:32" s="51" customFormat="1" ht="18.75">
      <c r="A272" s="50"/>
      <c r="B272" s="49"/>
      <c r="C272" s="49"/>
      <c r="D272" s="55"/>
      <c r="E272" s="54"/>
      <c r="F272" s="53"/>
      <c r="G272" s="49"/>
      <c r="H272" s="49"/>
      <c r="I272" s="52"/>
      <c r="J272" s="52"/>
      <c r="K272" s="52"/>
      <c r="L272" s="52"/>
      <c r="M272" s="52"/>
      <c r="N272" s="52"/>
      <c r="O272" s="52"/>
      <c r="P272" s="52"/>
      <c r="Q272" s="52"/>
      <c r="R272" s="52"/>
      <c r="S272" s="52"/>
      <c r="T272" s="52"/>
      <c r="U272" s="52"/>
      <c r="V272" s="52"/>
      <c r="W272" s="52"/>
      <c r="X272" s="52"/>
      <c r="Y272" s="52"/>
      <c r="Z272" s="52"/>
      <c r="AA272" s="52"/>
      <c r="AB272" s="52"/>
      <c r="AC272" s="52"/>
      <c r="AD272" s="52"/>
      <c r="AE272" s="52"/>
      <c r="AF272" s="52"/>
    </row>
    <row r="273" spans="1:32" s="51" customFormat="1" ht="18.75">
      <c r="A273" s="50"/>
      <c r="B273" s="49"/>
      <c r="C273" s="49"/>
      <c r="D273" s="55"/>
      <c r="E273" s="54"/>
      <c r="F273" s="53"/>
      <c r="G273" s="49"/>
      <c r="H273" s="49"/>
      <c r="I273" s="52"/>
      <c r="J273" s="52"/>
      <c r="K273" s="52"/>
      <c r="L273" s="52"/>
      <c r="M273" s="52"/>
      <c r="N273" s="52"/>
      <c r="O273" s="52"/>
      <c r="P273" s="52"/>
      <c r="Q273" s="52"/>
      <c r="R273" s="52"/>
      <c r="S273" s="52"/>
      <c r="T273" s="52"/>
      <c r="U273" s="52"/>
      <c r="V273" s="52"/>
      <c r="W273" s="52"/>
      <c r="X273" s="52"/>
      <c r="Y273" s="52"/>
      <c r="Z273" s="52"/>
      <c r="AA273" s="52"/>
      <c r="AB273" s="52"/>
      <c r="AC273" s="52"/>
      <c r="AD273" s="52"/>
      <c r="AE273" s="52"/>
      <c r="AF273" s="52"/>
    </row>
    <row r="274" spans="1:32" s="51" customFormat="1" ht="18.75">
      <c r="A274" s="50"/>
      <c r="B274" s="49"/>
      <c r="C274" s="49"/>
      <c r="D274" s="55"/>
      <c r="E274" s="54"/>
      <c r="F274" s="53"/>
      <c r="G274" s="49"/>
      <c r="H274" s="49"/>
      <c r="I274" s="52"/>
      <c r="J274" s="52"/>
      <c r="K274" s="52"/>
      <c r="L274" s="52"/>
      <c r="M274" s="52"/>
      <c r="N274" s="52"/>
      <c r="O274" s="52"/>
      <c r="P274" s="52"/>
      <c r="Q274" s="52"/>
      <c r="R274" s="52"/>
      <c r="S274" s="52"/>
      <c r="T274" s="52"/>
      <c r="U274" s="52"/>
      <c r="V274" s="52"/>
      <c r="W274" s="52"/>
      <c r="X274" s="52"/>
      <c r="Y274" s="52"/>
      <c r="Z274" s="52"/>
      <c r="AA274" s="52"/>
      <c r="AB274" s="52"/>
      <c r="AC274" s="52"/>
      <c r="AD274" s="52"/>
      <c r="AE274" s="52"/>
      <c r="AF274" s="52"/>
    </row>
    <row r="275" spans="1:32" s="51" customFormat="1" ht="18.75">
      <c r="A275" s="50"/>
      <c r="B275" s="49"/>
      <c r="C275" s="49"/>
      <c r="D275" s="55"/>
      <c r="E275" s="54"/>
      <c r="F275" s="53"/>
      <c r="G275" s="49"/>
      <c r="H275" s="49"/>
      <c r="I275" s="52"/>
      <c r="J275" s="52"/>
      <c r="K275" s="52"/>
      <c r="L275" s="52"/>
      <c r="M275" s="52"/>
      <c r="N275" s="52"/>
      <c r="O275" s="52"/>
      <c r="P275" s="52"/>
      <c r="Q275" s="52"/>
      <c r="R275" s="52"/>
      <c r="S275" s="52"/>
      <c r="T275" s="52"/>
      <c r="U275" s="52"/>
      <c r="V275" s="52"/>
      <c r="W275" s="52"/>
      <c r="X275" s="52"/>
      <c r="Y275" s="52"/>
      <c r="Z275" s="52"/>
      <c r="AA275" s="52"/>
      <c r="AB275" s="52"/>
      <c r="AC275" s="52"/>
      <c r="AD275" s="52"/>
      <c r="AE275" s="52"/>
      <c r="AF275" s="52"/>
    </row>
    <row r="276" spans="1:32" s="51" customFormat="1" ht="18.75">
      <c r="A276" s="50"/>
      <c r="B276" s="49"/>
      <c r="C276" s="49"/>
      <c r="D276" s="55"/>
      <c r="E276" s="54"/>
      <c r="F276" s="53"/>
      <c r="G276" s="49"/>
      <c r="H276" s="49"/>
      <c r="I276" s="52"/>
      <c r="J276" s="52"/>
      <c r="K276" s="52"/>
      <c r="L276" s="52"/>
      <c r="M276" s="52"/>
      <c r="N276" s="52"/>
      <c r="O276" s="52"/>
      <c r="P276" s="52"/>
      <c r="Q276" s="52"/>
      <c r="R276" s="52"/>
      <c r="S276" s="52"/>
      <c r="T276" s="52"/>
      <c r="U276" s="52"/>
      <c r="V276" s="52"/>
      <c r="W276" s="52"/>
      <c r="X276" s="52"/>
      <c r="Y276" s="52"/>
      <c r="Z276" s="52"/>
      <c r="AA276" s="52"/>
      <c r="AB276" s="52"/>
      <c r="AC276" s="52"/>
      <c r="AD276" s="52"/>
      <c r="AE276" s="52"/>
      <c r="AF276" s="52"/>
    </row>
    <row r="277" spans="1:32" s="51" customFormat="1" ht="18.75">
      <c r="A277" s="50"/>
      <c r="B277" s="49"/>
      <c r="C277" s="49"/>
      <c r="D277" s="55"/>
      <c r="E277" s="54"/>
      <c r="F277" s="53"/>
      <c r="G277" s="49"/>
      <c r="H277" s="49"/>
      <c r="I277" s="52"/>
      <c r="J277" s="52"/>
      <c r="K277" s="52"/>
      <c r="L277" s="52"/>
      <c r="M277" s="52"/>
      <c r="N277" s="52"/>
      <c r="O277" s="52"/>
      <c r="P277" s="52"/>
      <c r="Q277" s="52"/>
      <c r="R277" s="52"/>
      <c r="S277" s="52"/>
      <c r="T277" s="52"/>
      <c r="U277" s="52"/>
      <c r="V277" s="52"/>
      <c r="W277" s="52"/>
      <c r="X277" s="52"/>
      <c r="Y277" s="52"/>
      <c r="Z277" s="52"/>
      <c r="AA277" s="52"/>
      <c r="AB277" s="52"/>
      <c r="AC277" s="52"/>
      <c r="AD277" s="52"/>
      <c r="AE277" s="52"/>
      <c r="AF277" s="52"/>
    </row>
    <row r="278" spans="1:32" s="51" customFormat="1" ht="18.75">
      <c r="A278" s="50"/>
      <c r="B278" s="49"/>
      <c r="C278" s="49"/>
      <c r="D278" s="55"/>
      <c r="E278" s="54"/>
      <c r="F278" s="53"/>
      <c r="G278" s="49"/>
      <c r="H278" s="49"/>
      <c r="I278" s="52"/>
      <c r="J278" s="52"/>
      <c r="K278" s="52"/>
      <c r="L278" s="52"/>
      <c r="M278" s="52"/>
      <c r="N278" s="52"/>
      <c r="O278" s="52"/>
      <c r="P278" s="52"/>
      <c r="Q278" s="52"/>
      <c r="R278" s="52"/>
      <c r="S278" s="52"/>
      <c r="T278" s="52"/>
      <c r="U278" s="52"/>
      <c r="V278" s="52"/>
      <c r="W278" s="52"/>
      <c r="X278" s="52"/>
      <c r="Y278" s="52"/>
      <c r="Z278" s="52"/>
      <c r="AA278" s="52"/>
      <c r="AB278" s="52"/>
      <c r="AC278" s="52"/>
      <c r="AD278" s="52"/>
      <c r="AE278" s="52"/>
      <c r="AF278" s="52"/>
    </row>
  </sheetData>
  <sheetProtection/>
  <mergeCells count="32">
    <mergeCell ref="A7:B7"/>
    <mergeCell ref="C7:D7"/>
    <mergeCell ref="E7:H7"/>
    <mergeCell ref="E229:F229"/>
    <mergeCell ref="E151:F151"/>
    <mergeCell ref="E131:F131"/>
    <mergeCell ref="E132:F132"/>
    <mergeCell ref="E103:F103"/>
    <mergeCell ref="A8:G8"/>
    <mergeCell ref="E152:F152"/>
    <mergeCell ref="E250:F250"/>
    <mergeCell ref="E248:F248"/>
    <mergeCell ref="E249:F249"/>
    <mergeCell ref="E244:F244"/>
    <mergeCell ref="E245:F245"/>
    <mergeCell ref="E246:F246"/>
    <mergeCell ref="E247:F247"/>
    <mergeCell ref="A1:H1"/>
    <mergeCell ref="A2:H2"/>
    <mergeCell ref="A3:H3"/>
    <mergeCell ref="A4:H4"/>
    <mergeCell ref="A5:H5"/>
    <mergeCell ref="A6:H6"/>
    <mergeCell ref="E68:F68"/>
    <mergeCell ref="A9:H9"/>
    <mergeCell ref="E74:F74"/>
    <mergeCell ref="E88:F88"/>
    <mergeCell ref="E104:F104"/>
    <mergeCell ref="E228:F228"/>
    <mergeCell ref="E227:F227"/>
    <mergeCell ref="E156:F156"/>
    <mergeCell ref="E157:F157"/>
  </mergeCells>
  <printOptions/>
  <pageMargins left="0.7086614173228347" right="0.1968503937007874" top="0.3937007874015748" bottom="0.31496062992125984" header="0.31496062992125984" footer="0.2362204724409449"/>
  <pageSetup blackAndWhite="1" fitToHeight="6" fitToWidth="1" horizontalDpi="600" verticalDpi="600" orientation="portrait" paperSize="9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10"/>
  <sheetViews>
    <sheetView tabSelected="1" zoomScale="118" zoomScaleNormal="118" zoomScalePageLayoutView="0" workbookViewId="0" topLeftCell="A1">
      <selection activeCell="J13" sqref="J13"/>
    </sheetView>
  </sheetViews>
  <sheetFormatPr defaultColWidth="9.140625" defaultRowHeight="15"/>
  <cols>
    <col min="1" max="1" width="46.57421875" style="332" customWidth="1"/>
    <col min="2" max="2" width="10.421875" style="332" customWidth="1"/>
    <col min="3" max="3" width="11.57421875" style="332" customWidth="1"/>
    <col min="4" max="4" width="7.28125" style="332" customWidth="1"/>
    <col min="5" max="5" width="21.7109375" style="332" customWidth="1"/>
    <col min="6" max="6" width="8.57421875" style="331" hidden="1" customWidth="1"/>
    <col min="7" max="7" width="9.140625" style="331" hidden="1" customWidth="1"/>
    <col min="8" max="8" width="21.00390625" style="331" customWidth="1"/>
    <col min="9" max="16384" width="9.140625" style="331" customWidth="1"/>
  </cols>
  <sheetData>
    <row r="1" spans="2:6" ht="14.25" customHeight="1">
      <c r="B1" s="431" t="s">
        <v>631</v>
      </c>
      <c r="C1" s="432"/>
      <c r="D1" s="432"/>
      <c r="E1" s="432"/>
      <c r="F1" s="432"/>
    </row>
    <row r="2" spans="2:8" ht="12.75" customHeight="1">
      <c r="B2" s="698" t="s">
        <v>2</v>
      </c>
      <c r="C2" s="698"/>
      <c r="D2" s="698"/>
      <c r="E2" s="698"/>
      <c r="F2" s="698"/>
      <c r="G2" s="698"/>
      <c r="H2" s="698"/>
    </row>
    <row r="3" spans="2:8" ht="15" customHeight="1">
      <c r="B3" s="685" t="s">
        <v>633</v>
      </c>
      <c r="C3" s="685"/>
      <c r="D3" s="685"/>
      <c r="E3" s="685"/>
      <c r="F3" s="685"/>
      <c r="G3" s="685"/>
      <c r="H3" s="685"/>
    </row>
    <row r="4" spans="2:8" ht="16.5" customHeight="1">
      <c r="B4" s="697" t="s">
        <v>604</v>
      </c>
      <c r="C4" s="697"/>
      <c r="D4" s="697"/>
      <c r="E4" s="697"/>
      <c r="F4" s="697"/>
      <c r="G4" s="697"/>
      <c r="H4" s="697"/>
    </row>
    <row r="5" spans="2:8" ht="15" customHeight="1">
      <c r="B5" s="42"/>
      <c r="C5" s="697" t="s">
        <v>3</v>
      </c>
      <c r="D5" s="697"/>
      <c r="E5" s="697"/>
      <c r="F5" s="697"/>
      <c r="G5" s="697"/>
      <c r="H5" s="697"/>
    </row>
    <row r="6" spans="2:8" ht="18.75" customHeight="1">
      <c r="B6" s="697" t="s">
        <v>580</v>
      </c>
      <c r="C6" s="697"/>
      <c r="D6" s="697"/>
      <c r="E6" s="697"/>
      <c r="F6" s="697"/>
      <c r="G6" s="697"/>
      <c r="H6" s="697"/>
    </row>
    <row r="7" spans="2:8" ht="15.75" customHeight="1">
      <c r="B7" s="697" t="s">
        <v>632</v>
      </c>
      <c r="C7" s="697"/>
      <c r="D7" s="697"/>
      <c r="E7" s="697"/>
      <c r="F7" s="697"/>
      <c r="G7" s="697"/>
      <c r="H7" s="697"/>
    </row>
    <row r="8" spans="1:7" s="430" customFormat="1" ht="51" customHeight="1">
      <c r="A8" s="686" t="s">
        <v>584</v>
      </c>
      <c r="B8" s="686"/>
      <c r="C8" s="686"/>
      <c r="D8" s="686"/>
      <c r="E8" s="686"/>
      <c r="F8" s="686"/>
      <c r="G8" s="686"/>
    </row>
    <row r="9" spans="1:7" s="430" customFormat="1" ht="14.25" customHeight="1">
      <c r="A9" s="598"/>
      <c r="B9" s="598"/>
      <c r="C9" s="598"/>
      <c r="D9" s="598"/>
      <c r="E9" s="603" t="s">
        <v>562</v>
      </c>
      <c r="F9" s="598"/>
      <c r="G9" s="598"/>
    </row>
    <row r="10" spans="1:7" s="428" customFormat="1" ht="46.5" customHeight="1">
      <c r="A10" s="429" t="s">
        <v>347</v>
      </c>
      <c r="B10" s="681"/>
      <c r="C10" s="682"/>
      <c r="D10" s="366"/>
      <c r="E10" s="389">
        <f>E11+E19+E22+E49+E54+E58+E69+E72+E77+E82+E88+E43+E47+E39+E94+E99+E101+E103+E106+E48+E108</f>
        <v>34367.479</v>
      </c>
      <c r="F10" s="389" t="e">
        <f>#REF!+F11+F19+#REF!+F22+F49+F54+F58+F69+F72+F77+F82+F88+F43+F47+F39+F94+F99+F101+#REF!+F103</f>
        <v>#REF!</v>
      </c>
      <c r="G10" s="389" t="e">
        <f>#REF!+G11+G19+#REF!+G22+G49+G54+G58+G69+G72+G77+G82+G88+G43+G47+G39+G94+G99+G101+#REF!+G103</f>
        <v>#REF!</v>
      </c>
    </row>
    <row r="11" spans="1:7" s="336" customFormat="1" ht="104.25" customHeight="1">
      <c r="A11" s="384" t="s">
        <v>474</v>
      </c>
      <c r="B11" s="397" t="s">
        <v>417</v>
      </c>
      <c r="C11" s="382" t="s">
        <v>378</v>
      </c>
      <c r="D11" s="373"/>
      <c r="E11" s="419">
        <f>E12</f>
        <v>760</v>
      </c>
      <c r="F11" s="419">
        <f>F12</f>
        <v>330</v>
      </c>
      <c r="G11" s="419">
        <f>G12</f>
        <v>330</v>
      </c>
    </row>
    <row r="12" spans="1:7" s="336" customFormat="1" ht="35.25" customHeight="1">
      <c r="A12" s="348" t="s">
        <v>416</v>
      </c>
      <c r="B12" s="422" t="s">
        <v>417</v>
      </c>
      <c r="C12" s="425" t="s">
        <v>378</v>
      </c>
      <c r="D12" s="373"/>
      <c r="E12" s="426">
        <f>E17+E13+E15</f>
        <v>760</v>
      </c>
      <c r="F12" s="426">
        <f>F17+F13+F15</f>
        <v>330</v>
      </c>
      <c r="G12" s="426">
        <f>G17+G13+G15</f>
        <v>330</v>
      </c>
    </row>
    <row r="13" spans="1:8" s="336" customFormat="1" ht="45" customHeight="1">
      <c r="A13" s="348" t="s">
        <v>229</v>
      </c>
      <c r="B13" s="423" t="s">
        <v>417</v>
      </c>
      <c r="C13" s="421" t="s">
        <v>415</v>
      </c>
      <c r="D13" s="373"/>
      <c r="E13" s="426">
        <v>50</v>
      </c>
      <c r="F13" s="426">
        <v>30</v>
      </c>
      <c r="G13" s="426">
        <v>30</v>
      </c>
      <c r="H13" s="646"/>
    </row>
    <row r="14" spans="1:7" s="336" customFormat="1" ht="33" customHeight="1">
      <c r="A14" s="399" t="s">
        <v>167</v>
      </c>
      <c r="B14" s="423" t="s">
        <v>417</v>
      </c>
      <c r="C14" s="421" t="s">
        <v>415</v>
      </c>
      <c r="D14" s="373" t="s">
        <v>153</v>
      </c>
      <c r="E14" s="426">
        <v>50</v>
      </c>
      <c r="F14" s="426">
        <v>30</v>
      </c>
      <c r="G14" s="426">
        <v>30</v>
      </c>
    </row>
    <row r="15" spans="1:7" s="336" customFormat="1" ht="33" customHeight="1">
      <c r="A15" s="526" t="s">
        <v>440</v>
      </c>
      <c r="B15" s="423" t="s">
        <v>417</v>
      </c>
      <c r="C15" s="421" t="s">
        <v>477</v>
      </c>
      <c r="D15" s="373"/>
      <c r="E15" s="426">
        <f>E16</f>
        <v>305</v>
      </c>
      <c r="F15" s="426">
        <v>100</v>
      </c>
      <c r="G15" s="426">
        <v>100</v>
      </c>
    </row>
    <row r="16" spans="1:7" s="336" customFormat="1" ht="33" customHeight="1">
      <c r="A16" s="341" t="s">
        <v>167</v>
      </c>
      <c r="B16" s="423" t="s">
        <v>417</v>
      </c>
      <c r="C16" s="421" t="s">
        <v>477</v>
      </c>
      <c r="D16" s="373" t="s">
        <v>153</v>
      </c>
      <c r="E16" s="426">
        <v>305</v>
      </c>
      <c r="F16" s="426">
        <v>100</v>
      </c>
      <c r="G16" s="426">
        <v>100</v>
      </c>
    </row>
    <row r="17" spans="1:7" s="336" customFormat="1" ht="39" customHeight="1">
      <c r="A17" s="348" t="s">
        <v>478</v>
      </c>
      <c r="B17" s="423" t="s">
        <v>417</v>
      </c>
      <c r="C17" s="421" t="s">
        <v>414</v>
      </c>
      <c r="D17" s="373"/>
      <c r="E17" s="593" t="str">
        <f>E18</f>
        <v>405,000</v>
      </c>
      <c r="F17" s="375">
        <v>200</v>
      </c>
      <c r="G17" s="375">
        <v>200</v>
      </c>
    </row>
    <row r="18" spans="1:7" s="336" customFormat="1" ht="32.25" customHeight="1">
      <c r="A18" s="341" t="s">
        <v>167</v>
      </c>
      <c r="B18" s="423" t="s">
        <v>417</v>
      </c>
      <c r="C18" s="421" t="s">
        <v>414</v>
      </c>
      <c r="D18" s="373" t="s">
        <v>153</v>
      </c>
      <c r="E18" s="337" t="s">
        <v>616</v>
      </c>
      <c r="F18" s="337" t="s">
        <v>466</v>
      </c>
      <c r="G18" s="337" t="s">
        <v>466</v>
      </c>
    </row>
    <row r="19" spans="1:7" s="336" customFormat="1" ht="105.75" customHeight="1">
      <c r="A19" s="384" t="s">
        <v>509</v>
      </c>
      <c r="B19" s="397" t="s">
        <v>413</v>
      </c>
      <c r="C19" s="382" t="s">
        <v>378</v>
      </c>
      <c r="D19" s="396"/>
      <c r="E19" s="380" t="str">
        <f>E20</f>
        <v>300,000</v>
      </c>
      <c r="F19" s="380" t="e">
        <f>#REF!</f>
        <v>#REF!</v>
      </c>
      <c r="G19" s="380" t="e">
        <f>#REF!</f>
        <v>#REF!</v>
      </c>
    </row>
    <row r="20" spans="1:7" s="336" customFormat="1" ht="18.75" customHeight="1">
      <c r="A20" s="424" t="s">
        <v>243</v>
      </c>
      <c r="B20" s="568" t="s">
        <v>510</v>
      </c>
      <c r="C20" s="569" t="s">
        <v>242</v>
      </c>
      <c r="D20" s="396"/>
      <c r="E20" s="375" t="str">
        <f>E21</f>
        <v>300,000</v>
      </c>
      <c r="F20" s="375" t="str">
        <f>F21</f>
        <v>350</v>
      </c>
      <c r="G20" s="375" t="str">
        <f>G21</f>
        <v>350</v>
      </c>
    </row>
    <row r="21" spans="1:7" s="336" customFormat="1" ht="29.25" customHeight="1">
      <c r="A21" s="377" t="s">
        <v>167</v>
      </c>
      <c r="B21" s="568" t="s">
        <v>510</v>
      </c>
      <c r="C21" s="569" t="s">
        <v>242</v>
      </c>
      <c r="D21" s="395" t="s">
        <v>153</v>
      </c>
      <c r="E21" s="398" t="s">
        <v>618</v>
      </c>
      <c r="F21" s="398" t="s">
        <v>484</v>
      </c>
      <c r="G21" s="398" t="s">
        <v>484</v>
      </c>
    </row>
    <row r="22" spans="1:7" s="355" customFormat="1" ht="120" customHeight="1">
      <c r="A22" s="561" t="s">
        <v>568</v>
      </c>
      <c r="B22" s="578" t="s">
        <v>412</v>
      </c>
      <c r="C22" s="371" t="s">
        <v>378</v>
      </c>
      <c r="D22" s="420"/>
      <c r="E22" s="419">
        <f>E23+E35</f>
        <v>6784.604</v>
      </c>
      <c r="F22" s="419" t="e">
        <f>F23+F35</f>
        <v>#REF!</v>
      </c>
      <c r="G22" s="419" t="e">
        <f>G23+G35</f>
        <v>#REF!</v>
      </c>
    </row>
    <row r="23" spans="1:7" s="355" customFormat="1" ht="135">
      <c r="A23" s="407" t="s">
        <v>569</v>
      </c>
      <c r="B23" s="411" t="s">
        <v>407</v>
      </c>
      <c r="C23" s="410" t="s">
        <v>378</v>
      </c>
      <c r="D23" s="418"/>
      <c r="E23" s="413">
        <f>E24+E26+E28+E30+E32+E33+E38</f>
        <v>6784.604</v>
      </c>
      <c r="F23" s="413" t="e">
        <f>F24+F26+F28+F30+F32+F33+#REF!+F38</f>
        <v>#REF!</v>
      </c>
      <c r="G23" s="413" t="e">
        <f>G24+G26+G28+G30+G32+G33+#REF!+G38</f>
        <v>#REF!</v>
      </c>
    </row>
    <row r="24" spans="1:7" s="355" customFormat="1" ht="15">
      <c r="A24" s="416" t="s">
        <v>210</v>
      </c>
      <c r="B24" s="411" t="s">
        <v>407</v>
      </c>
      <c r="C24" s="410" t="s">
        <v>411</v>
      </c>
      <c r="D24" s="418"/>
      <c r="E24" s="413">
        <f>E25</f>
        <v>5531.504</v>
      </c>
      <c r="F24" s="413">
        <f>F25</f>
        <v>4818.304</v>
      </c>
      <c r="G24" s="413">
        <f>G25</f>
        <v>4818.304</v>
      </c>
    </row>
    <row r="25" spans="1:7" s="355" customFormat="1" ht="34.5" customHeight="1">
      <c r="A25" s="399" t="s">
        <v>167</v>
      </c>
      <c r="B25" s="411" t="s">
        <v>407</v>
      </c>
      <c r="C25" s="410" t="s">
        <v>411</v>
      </c>
      <c r="D25" s="357" t="s">
        <v>153</v>
      </c>
      <c r="E25" s="417">
        <v>5531.504</v>
      </c>
      <c r="F25" s="417">
        <v>4818.304</v>
      </c>
      <c r="G25" s="417">
        <v>4818.304</v>
      </c>
    </row>
    <row r="26" spans="1:7" s="355" customFormat="1" ht="15">
      <c r="A26" s="416" t="s">
        <v>208</v>
      </c>
      <c r="B26" s="391" t="s">
        <v>407</v>
      </c>
      <c r="C26" s="390" t="s">
        <v>410</v>
      </c>
      <c r="D26" s="357"/>
      <c r="E26" s="415">
        <v>150</v>
      </c>
      <c r="F26" s="415">
        <v>99</v>
      </c>
      <c r="G26" s="415">
        <v>99</v>
      </c>
    </row>
    <row r="27" spans="1:7" s="355" customFormat="1" ht="33.75" customHeight="1">
      <c r="A27" s="399" t="s">
        <v>167</v>
      </c>
      <c r="B27" s="411" t="s">
        <v>407</v>
      </c>
      <c r="C27" s="390" t="s">
        <v>410</v>
      </c>
      <c r="D27" s="357" t="s">
        <v>153</v>
      </c>
      <c r="E27" s="356" t="s">
        <v>575</v>
      </c>
      <c r="F27" s="356" t="s">
        <v>485</v>
      </c>
      <c r="G27" s="356" t="s">
        <v>485</v>
      </c>
    </row>
    <row r="28" spans="1:7" s="355" customFormat="1" ht="30">
      <c r="A28" s="414" t="s">
        <v>409</v>
      </c>
      <c r="B28" s="411" t="s">
        <v>407</v>
      </c>
      <c r="C28" s="410" t="s">
        <v>408</v>
      </c>
      <c r="D28" s="357"/>
      <c r="E28" s="627">
        <v>50.5</v>
      </c>
      <c r="F28" s="415">
        <v>50.6</v>
      </c>
      <c r="G28" s="415">
        <v>50.6</v>
      </c>
    </row>
    <row r="29" spans="1:7" s="355" customFormat="1" ht="30">
      <c r="A29" s="399" t="s">
        <v>167</v>
      </c>
      <c r="B29" s="411" t="s">
        <v>403</v>
      </c>
      <c r="C29" s="410" t="s">
        <v>408</v>
      </c>
      <c r="D29" s="357" t="s">
        <v>153</v>
      </c>
      <c r="E29" s="628">
        <v>50.5</v>
      </c>
      <c r="F29" s="356" t="s">
        <v>479</v>
      </c>
      <c r="G29" s="356" t="s">
        <v>479</v>
      </c>
    </row>
    <row r="30" spans="1:7" s="355" customFormat="1" ht="30">
      <c r="A30" s="414" t="s">
        <v>204</v>
      </c>
      <c r="B30" s="411" t="s">
        <v>407</v>
      </c>
      <c r="C30" s="410" t="s">
        <v>406</v>
      </c>
      <c r="D30" s="357"/>
      <c r="E30" s="413">
        <v>0</v>
      </c>
      <c r="F30" s="413">
        <v>15</v>
      </c>
      <c r="G30" s="413">
        <v>15</v>
      </c>
    </row>
    <row r="31" spans="1:7" s="355" customFormat="1" ht="42" customHeight="1">
      <c r="A31" s="399" t="s">
        <v>167</v>
      </c>
      <c r="B31" s="411" t="s">
        <v>407</v>
      </c>
      <c r="C31" s="410" t="s">
        <v>406</v>
      </c>
      <c r="D31" s="357" t="s">
        <v>153</v>
      </c>
      <c r="E31" s="527">
        <v>0</v>
      </c>
      <c r="F31" s="527" t="s">
        <v>486</v>
      </c>
      <c r="G31" s="527" t="s">
        <v>486</v>
      </c>
    </row>
    <row r="32" spans="1:7" s="355" customFormat="1" ht="30">
      <c r="A32" s="412" t="s">
        <v>371</v>
      </c>
      <c r="B32" s="411" t="s">
        <v>407</v>
      </c>
      <c r="C32" s="410" t="s">
        <v>405</v>
      </c>
      <c r="D32" s="366"/>
      <c r="E32" s="378">
        <v>45</v>
      </c>
      <c r="F32" s="378">
        <v>40</v>
      </c>
      <c r="G32" s="378">
        <v>40</v>
      </c>
    </row>
    <row r="33" spans="1:7" s="355" customFormat="1" ht="33.75" customHeight="1">
      <c r="A33" s="341" t="s">
        <v>404</v>
      </c>
      <c r="B33" s="391" t="s">
        <v>407</v>
      </c>
      <c r="C33" s="390" t="s">
        <v>402</v>
      </c>
      <c r="D33" s="408"/>
      <c r="E33" s="406" t="s">
        <v>469</v>
      </c>
      <c r="F33" s="406" t="s">
        <v>487</v>
      </c>
      <c r="G33" s="406" t="s">
        <v>487</v>
      </c>
    </row>
    <row r="34" spans="1:7" s="355" customFormat="1" ht="32.25" customHeight="1">
      <c r="A34" s="341" t="s">
        <v>167</v>
      </c>
      <c r="B34" s="391" t="s">
        <v>407</v>
      </c>
      <c r="C34" s="390" t="s">
        <v>402</v>
      </c>
      <c r="D34" s="408" t="s">
        <v>153</v>
      </c>
      <c r="E34" s="406" t="s">
        <v>469</v>
      </c>
      <c r="F34" s="406" t="s">
        <v>487</v>
      </c>
      <c r="G34" s="406" t="s">
        <v>487</v>
      </c>
    </row>
    <row r="35" spans="1:7" s="349" customFormat="1" ht="138" customHeight="1" hidden="1">
      <c r="A35" s="528" t="s">
        <v>188</v>
      </c>
      <c r="B35" s="529" t="s">
        <v>401</v>
      </c>
      <c r="C35" s="530" t="s">
        <v>378</v>
      </c>
      <c r="D35" s="531"/>
      <c r="E35" s="350">
        <f>E36+E41</f>
        <v>0</v>
      </c>
      <c r="F35" s="350">
        <f>F36+F41</f>
        <v>0</v>
      </c>
      <c r="G35" s="350">
        <f>G36+G41</f>
        <v>0</v>
      </c>
    </row>
    <row r="36" spans="1:7" s="349" customFormat="1" ht="30" customHeight="1" hidden="1">
      <c r="A36" s="409" t="s">
        <v>186</v>
      </c>
      <c r="B36" s="385" t="s">
        <v>401</v>
      </c>
      <c r="C36" s="342" t="s">
        <v>399</v>
      </c>
      <c r="D36" s="366"/>
      <c r="E36" s="378" t="str">
        <f>E37</f>
        <v>0</v>
      </c>
      <c r="F36" s="378" t="str">
        <f>F37</f>
        <v>0</v>
      </c>
      <c r="G36" s="378" t="str">
        <f>G37</f>
        <v>0</v>
      </c>
    </row>
    <row r="37" spans="1:7" s="349" customFormat="1" ht="21" customHeight="1" hidden="1">
      <c r="A37" s="345" t="s">
        <v>175</v>
      </c>
      <c r="B37" s="385" t="s">
        <v>400</v>
      </c>
      <c r="C37" s="342" t="s">
        <v>399</v>
      </c>
      <c r="D37" s="532" t="s">
        <v>172</v>
      </c>
      <c r="E37" s="533" t="s">
        <v>334</v>
      </c>
      <c r="F37" s="533" t="s">
        <v>334</v>
      </c>
      <c r="G37" s="533" t="s">
        <v>334</v>
      </c>
    </row>
    <row r="38" spans="1:7" s="349" customFormat="1" ht="34.5" customHeight="1">
      <c r="A38" s="341" t="s">
        <v>480</v>
      </c>
      <c r="B38" s="683" t="s">
        <v>525</v>
      </c>
      <c r="C38" s="684"/>
      <c r="D38" s="408" t="s">
        <v>172</v>
      </c>
      <c r="E38" s="406" t="s">
        <v>613</v>
      </c>
      <c r="F38" s="406" t="s">
        <v>488</v>
      </c>
      <c r="G38" s="406" t="s">
        <v>488</v>
      </c>
    </row>
    <row r="39" spans="1:7" s="349" customFormat="1" ht="105.75" customHeight="1">
      <c r="A39" s="563" t="s">
        <v>522</v>
      </c>
      <c r="B39" s="683" t="s">
        <v>429</v>
      </c>
      <c r="C39" s="684"/>
      <c r="D39" s="387" t="s">
        <v>153</v>
      </c>
      <c r="E39" s="433" t="s">
        <v>334</v>
      </c>
      <c r="F39" s="433" t="s">
        <v>368</v>
      </c>
      <c r="G39" s="433" t="s">
        <v>368</v>
      </c>
    </row>
    <row r="40" spans="1:7" s="349" customFormat="1" ht="33" customHeight="1">
      <c r="A40" s="407" t="s">
        <v>369</v>
      </c>
      <c r="B40" s="683" t="s">
        <v>430</v>
      </c>
      <c r="C40" s="684"/>
      <c r="D40" s="387" t="s">
        <v>218</v>
      </c>
      <c r="E40" s="406" t="s">
        <v>334</v>
      </c>
      <c r="F40" s="406" t="s">
        <v>368</v>
      </c>
      <c r="G40" s="406" t="s">
        <v>368</v>
      </c>
    </row>
    <row r="41" spans="1:7" s="349" customFormat="1" ht="42.75" hidden="1">
      <c r="A41" s="405" t="s">
        <v>215</v>
      </c>
      <c r="B41" s="681" t="s">
        <v>398</v>
      </c>
      <c r="C41" s="682"/>
      <c r="D41" s="367"/>
      <c r="E41" s="389">
        <v>0</v>
      </c>
      <c r="F41" s="389">
        <v>0</v>
      </c>
      <c r="G41" s="389">
        <v>0</v>
      </c>
    </row>
    <row r="42" spans="1:7" s="349" customFormat="1" ht="36.75" customHeight="1" hidden="1">
      <c r="A42" s="404" t="s">
        <v>167</v>
      </c>
      <c r="B42" s="403" t="s">
        <v>213</v>
      </c>
      <c r="C42" s="402" t="s">
        <v>212</v>
      </c>
      <c r="D42" s="367" t="s">
        <v>153</v>
      </c>
      <c r="E42" s="389">
        <v>0</v>
      </c>
      <c r="F42" s="389">
        <v>0</v>
      </c>
      <c r="G42" s="389">
        <v>0</v>
      </c>
    </row>
    <row r="43" spans="1:7" s="349" customFormat="1" ht="28.5">
      <c r="A43" s="335" t="s">
        <v>285</v>
      </c>
      <c r="B43" s="372" t="s">
        <v>288</v>
      </c>
      <c r="C43" s="371" t="s">
        <v>378</v>
      </c>
      <c r="D43" s="396"/>
      <c r="E43" s="647">
        <f>E44+E45+E46</f>
        <v>3372</v>
      </c>
      <c r="F43" s="400" t="s">
        <v>489</v>
      </c>
      <c r="G43" s="400" t="s">
        <v>489</v>
      </c>
    </row>
    <row r="44" spans="1:7" s="349" customFormat="1" ht="19.5" customHeight="1">
      <c r="A44" s="341" t="s">
        <v>397</v>
      </c>
      <c r="B44" s="372" t="s">
        <v>288</v>
      </c>
      <c r="C44" s="371" t="s">
        <v>394</v>
      </c>
      <c r="D44" s="395" t="s">
        <v>159</v>
      </c>
      <c r="E44" s="337" t="s">
        <v>614</v>
      </c>
      <c r="F44" s="337" t="s">
        <v>418</v>
      </c>
      <c r="G44" s="337" t="s">
        <v>418</v>
      </c>
    </row>
    <row r="45" spans="1:7" s="349" customFormat="1" ht="22.5" customHeight="1">
      <c r="A45" s="341" t="s">
        <v>396</v>
      </c>
      <c r="B45" s="372" t="s">
        <v>288</v>
      </c>
      <c r="C45" s="371" t="s">
        <v>394</v>
      </c>
      <c r="D45" s="395" t="s">
        <v>153</v>
      </c>
      <c r="E45" s="337" t="s">
        <v>621</v>
      </c>
      <c r="F45" s="337" t="s">
        <v>490</v>
      </c>
      <c r="G45" s="337" t="s">
        <v>490</v>
      </c>
    </row>
    <row r="46" spans="1:7" s="349" customFormat="1" ht="18.75" customHeight="1">
      <c r="A46" s="341" t="s">
        <v>395</v>
      </c>
      <c r="B46" s="372" t="s">
        <v>288</v>
      </c>
      <c r="C46" s="371" t="s">
        <v>394</v>
      </c>
      <c r="D46" s="395" t="s">
        <v>193</v>
      </c>
      <c r="E46" s="427">
        <v>7</v>
      </c>
      <c r="F46" s="427" t="s">
        <v>491</v>
      </c>
      <c r="G46" s="427" t="s">
        <v>491</v>
      </c>
    </row>
    <row r="47" spans="1:7" s="349" customFormat="1" ht="28.5">
      <c r="A47" s="401" t="s">
        <v>393</v>
      </c>
      <c r="B47" s="372" t="s">
        <v>288</v>
      </c>
      <c r="C47" s="371" t="s">
        <v>392</v>
      </c>
      <c r="D47" s="396" t="s">
        <v>153</v>
      </c>
      <c r="E47" s="400" t="s">
        <v>624</v>
      </c>
      <c r="F47" s="400" t="s">
        <v>481</v>
      </c>
      <c r="G47" s="400" t="s">
        <v>481</v>
      </c>
    </row>
    <row r="48" spans="1:7" s="349" customFormat="1" ht="57" customHeight="1">
      <c r="A48" s="584" t="s">
        <v>543</v>
      </c>
      <c r="B48" s="372" t="s">
        <v>381</v>
      </c>
      <c r="C48" s="371" t="s">
        <v>548</v>
      </c>
      <c r="D48" s="396" t="s">
        <v>318</v>
      </c>
      <c r="E48" s="400" t="s">
        <v>591</v>
      </c>
      <c r="F48" s="400"/>
      <c r="G48" s="400"/>
    </row>
    <row r="49" spans="1:7" s="392" customFormat="1" ht="106.5" customHeight="1">
      <c r="A49" s="384" t="s">
        <v>475</v>
      </c>
      <c r="B49" s="372" t="s">
        <v>391</v>
      </c>
      <c r="C49" s="371" t="s">
        <v>385</v>
      </c>
      <c r="D49" s="396"/>
      <c r="E49" s="380">
        <f>E52+E50</f>
        <v>100</v>
      </c>
      <c r="F49" s="380" t="e">
        <f>#REF!+#REF!</f>
        <v>#REF!</v>
      </c>
      <c r="G49" s="380" t="e">
        <f>#REF!+#REF!</f>
        <v>#REF!</v>
      </c>
    </row>
    <row r="50" spans="1:7" s="392" customFormat="1" ht="30">
      <c r="A50" s="341" t="s">
        <v>195</v>
      </c>
      <c r="B50" s="568" t="s">
        <v>516</v>
      </c>
      <c r="C50" s="395" t="s">
        <v>169</v>
      </c>
      <c r="D50" s="395"/>
      <c r="E50" s="375" t="str">
        <f>+E51</f>
        <v>0</v>
      </c>
      <c r="F50" s="375" t="str">
        <f>+F51</f>
        <v>0,00</v>
      </c>
      <c r="G50" s="375" t="str">
        <f>+G51</f>
        <v>0,00</v>
      </c>
    </row>
    <row r="51" spans="1:7" s="355" customFormat="1" ht="30" customHeight="1">
      <c r="A51" s="399" t="s">
        <v>167</v>
      </c>
      <c r="B51" s="564" t="s">
        <v>516</v>
      </c>
      <c r="C51" s="565" t="s">
        <v>169</v>
      </c>
      <c r="D51" s="395" t="s">
        <v>153</v>
      </c>
      <c r="E51" s="398" t="s">
        <v>334</v>
      </c>
      <c r="F51" s="398" t="s">
        <v>470</v>
      </c>
      <c r="G51" s="398" t="s">
        <v>470</v>
      </c>
    </row>
    <row r="52" spans="1:7" s="355" customFormat="1" ht="77.25" customHeight="1">
      <c r="A52" s="341" t="s">
        <v>181</v>
      </c>
      <c r="B52" s="566" t="s">
        <v>518</v>
      </c>
      <c r="C52" s="567" t="s">
        <v>520</v>
      </c>
      <c r="D52" s="395"/>
      <c r="E52" s="375" t="str">
        <f>+E53</f>
        <v>100,00</v>
      </c>
      <c r="F52" s="375" t="str">
        <f>+F53</f>
        <v>300,00</v>
      </c>
      <c r="G52" s="375" t="str">
        <f>+G53</f>
        <v>300,00</v>
      </c>
    </row>
    <row r="53" spans="1:7" s="355" customFormat="1" ht="30" customHeight="1">
      <c r="A53" s="399" t="s">
        <v>167</v>
      </c>
      <c r="B53" s="564" t="s">
        <v>518</v>
      </c>
      <c r="C53" s="565" t="s">
        <v>179</v>
      </c>
      <c r="D53" s="395" t="s">
        <v>153</v>
      </c>
      <c r="E53" s="398" t="s">
        <v>567</v>
      </c>
      <c r="F53" s="398" t="s">
        <v>471</v>
      </c>
      <c r="G53" s="398" t="s">
        <v>471</v>
      </c>
    </row>
    <row r="54" spans="1:7" s="392" customFormat="1" ht="88.5" customHeight="1">
      <c r="A54" s="384" t="s">
        <v>494</v>
      </c>
      <c r="B54" s="397" t="s">
        <v>390</v>
      </c>
      <c r="C54" s="382" t="s">
        <v>378</v>
      </c>
      <c r="D54" s="396"/>
      <c r="E54" s="365">
        <f>E55</f>
        <v>20</v>
      </c>
      <c r="F54" s="365" t="e">
        <f>+#REF!</f>
        <v>#REF!</v>
      </c>
      <c r="G54" s="365" t="e">
        <f>+#REF!</f>
        <v>#REF!</v>
      </c>
    </row>
    <row r="55" spans="1:7" s="392" customFormat="1" ht="31.5" customHeight="1">
      <c r="A55" s="360" t="s">
        <v>302</v>
      </c>
      <c r="B55" s="560" t="s">
        <v>504</v>
      </c>
      <c r="C55" s="395" t="s">
        <v>301</v>
      </c>
      <c r="D55" s="394"/>
      <c r="E55" s="393">
        <f>E56+E57</f>
        <v>20</v>
      </c>
      <c r="F55" s="393" t="e">
        <f>+#REF!+F56</f>
        <v>#REF!</v>
      </c>
      <c r="G55" s="393" t="e">
        <f>+#REF!+G56</f>
        <v>#REF!</v>
      </c>
    </row>
    <row r="56" spans="1:7" s="392" customFormat="1" ht="84.75" customHeight="1">
      <c r="A56" s="534" t="s">
        <v>191</v>
      </c>
      <c r="B56" s="687" t="s">
        <v>505</v>
      </c>
      <c r="C56" s="688"/>
      <c r="D56" s="373" t="s">
        <v>159</v>
      </c>
      <c r="E56" s="393">
        <v>0</v>
      </c>
      <c r="F56" s="393">
        <v>20</v>
      </c>
      <c r="G56" s="393">
        <v>20</v>
      </c>
    </row>
    <row r="57" spans="1:7" s="392" customFormat="1" ht="35.25" customHeight="1">
      <c r="A57" s="594" t="s">
        <v>167</v>
      </c>
      <c r="B57" s="687" t="s">
        <v>505</v>
      </c>
      <c r="C57" s="688"/>
      <c r="D57" s="373" t="s">
        <v>153</v>
      </c>
      <c r="E57" s="393">
        <v>20</v>
      </c>
      <c r="F57" s="393"/>
      <c r="G57" s="393"/>
    </row>
    <row r="58" spans="1:7" s="336" customFormat="1" ht="106.5" customHeight="1">
      <c r="A58" s="562" t="s">
        <v>512</v>
      </c>
      <c r="B58" s="383" t="s">
        <v>431</v>
      </c>
      <c r="C58" s="382" t="s">
        <v>378</v>
      </c>
      <c r="D58" s="387"/>
      <c r="E58" s="389">
        <f>E61+E68+E60</f>
        <v>9401.815</v>
      </c>
      <c r="F58" s="389" t="e">
        <f>#REF!+F62+#REF!+F68</f>
        <v>#REF!</v>
      </c>
      <c r="G58" s="389" t="e">
        <f>#REF!+G62+#REF!+G68</f>
        <v>#REF!</v>
      </c>
    </row>
    <row r="59" spans="1:7" s="336" customFormat="1" ht="36" customHeight="1">
      <c r="A59" s="629" t="s">
        <v>262</v>
      </c>
      <c r="B59" s="374" t="s">
        <v>431</v>
      </c>
      <c r="C59" s="347" t="s">
        <v>389</v>
      </c>
      <c r="D59" s="387"/>
      <c r="E59" s="596">
        <v>0</v>
      </c>
      <c r="F59" s="389"/>
      <c r="G59" s="389"/>
    </row>
    <row r="60" spans="1:7" s="336" customFormat="1" ht="49.5" customHeight="1">
      <c r="A60" s="630" t="s">
        <v>260</v>
      </c>
      <c r="B60" s="374" t="s">
        <v>431</v>
      </c>
      <c r="C60" s="347" t="s">
        <v>389</v>
      </c>
      <c r="D60" s="387" t="s">
        <v>218</v>
      </c>
      <c r="E60" s="596">
        <v>0</v>
      </c>
      <c r="F60" s="389"/>
      <c r="G60" s="389"/>
    </row>
    <row r="61" spans="1:7" s="336" customFormat="1" ht="45">
      <c r="A61" s="376" t="s">
        <v>255</v>
      </c>
      <c r="B61" s="374" t="s">
        <v>431</v>
      </c>
      <c r="C61" s="347" t="s">
        <v>625</v>
      </c>
      <c r="D61" s="387"/>
      <c r="E61" s="596">
        <f>E62+E63+E65</f>
        <v>8701.815</v>
      </c>
      <c r="F61" s="535" t="str">
        <f>F62</f>
        <v>1000</v>
      </c>
      <c r="G61" s="535" t="str">
        <f>G62</f>
        <v>1000</v>
      </c>
    </row>
    <row r="62" spans="1:7" s="336" customFormat="1" ht="33" customHeight="1">
      <c r="A62" s="341" t="s">
        <v>167</v>
      </c>
      <c r="B62" s="374" t="s">
        <v>431</v>
      </c>
      <c r="C62" s="347" t="s">
        <v>389</v>
      </c>
      <c r="D62" s="387" t="s">
        <v>153</v>
      </c>
      <c r="E62" s="597">
        <v>417.154</v>
      </c>
      <c r="F62" s="536" t="s">
        <v>492</v>
      </c>
      <c r="G62" s="536" t="s">
        <v>492</v>
      </c>
    </row>
    <row r="63" spans="1:7" s="336" customFormat="1" ht="44.25" customHeight="1">
      <c r="A63" s="376" t="s">
        <v>255</v>
      </c>
      <c r="B63" s="683" t="s">
        <v>630</v>
      </c>
      <c r="C63" s="684"/>
      <c r="D63" s="387" t="s">
        <v>153</v>
      </c>
      <c r="E63" s="597">
        <v>82.846</v>
      </c>
      <c r="F63" s="536"/>
      <c r="G63" s="536"/>
    </row>
    <row r="64" spans="1:7" s="336" customFormat="1" ht="30" customHeight="1">
      <c r="A64" s="341" t="s">
        <v>167</v>
      </c>
      <c r="B64" s="683" t="s">
        <v>630</v>
      </c>
      <c r="C64" s="684"/>
      <c r="D64" s="387" t="s">
        <v>153</v>
      </c>
      <c r="E64" s="597">
        <v>82.846</v>
      </c>
      <c r="F64" s="536"/>
      <c r="G64" s="536"/>
    </row>
    <row r="65" spans="1:7" s="336" customFormat="1" ht="42.75" customHeight="1">
      <c r="A65" s="388" t="s">
        <v>255</v>
      </c>
      <c r="B65" s="695" t="s">
        <v>629</v>
      </c>
      <c r="C65" s="696"/>
      <c r="D65" s="387" t="s">
        <v>153</v>
      </c>
      <c r="E65" s="597">
        <v>8201.815</v>
      </c>
      <c r="F65" s="536"/>
      <c r="G65" s="536"/>
    </row>
    <row r="66" spans="1:7" s="336" customFormat="1" ht="30.75" customHeight="1">
      <c r="A66" s="341" t="s">
        <v>167</v>
      </c>
      <c r="B66" s="695" t="s">
        <v>629</v>
      </c>
      <c r="C66" s="696"/>
      <c r="D66" s="387" t="s">
        <v>153</v>
      </c>
      <c r="E66" s="597">
        <v>8201.815</v>
      </c>
      <c r="F66" s="536"/>
      <c r="G66" s="536"/>
    </row>
    <row r="67" spans="1:7" s="336" customFormat="1" ht="30" customHeight="1">
      <c r="A67" s="388" t="s">
        <v>247</v>
      </c>
      <c r="B67" s="374" t="s">
        <v>431</v>
      </c>
      <c r="C67" s="347" t="s">
        <v>388</v>
      </c>
      <c r="D67" s="387"/>
      <c r="E67" s="378">
        <f>E68</f>
        <v>700</v>
      </c>
      <c r="F67" s="378">
        <f>F68</f>
        <v>850</v>
      </c>
      <c r="G67" s="378">
        <f>G68</f>
        <v>850</v>
      </c>
    </row>
    <row r="68" spans="1:7" s="336" customFormat="1" ht="33.75" customHeight="1">
      <c r="A68" s="341" t="s">
        <v>167</v>
      </c>
      <c r="B68" s="374" t="s">
        <v>431</v>
      </c>
      <c r="C68" s="347" t="s">
        <v>388</v>
      </c>
      <c r="D68" s="387" t="s">
        <v>153</v>
      </c>
      <c r="E68" s="378">
        <v>700</v>
      </c>
      <c r="F68" s="378">
        <v>850</v>
      </c>
      <c r="G68" s="378">
        <v>850</v>
      </c>
    </row>
    <row r="69" spans="1:7" s="349" customFormat="1" ht="102" customHeight="1">
      <c r="A69" s="570" t="s">
        <v>473</v>
      </c>
      <c r="B69" s="383" t="s">
        <v>387</v>
      </c>
      <c r="C69" s="382" t="s">
        <v>378</v>
      </c>
      <c r="D69" s="386"/>
      <c r="E69" s="365" t="str">
        <f>E71</f>
        <v>0</v>
      </c>
      <c r="F69" s="365" t="str">
        <f>F71</f>
        <v>150</v>
      </c>
      <c r="G69" s="365" t="str">
        <f>G71</f>
        <v>150</v>
      </c>
    </row>
    <row r="70" spans="1:7" s="336" customFormat="1" ht="44.25" customHeight="1">
      <c r="A70" s="348" t="s">
        <v>267</v>
      </c>
      <c r="B70" s="403" t="s">
        <v>523</v>
      </c>
      <c r="C70" s="387" t="s">
        <v>266</v>
      </c>
      <c r="D70" s="373"/>
      <c r="E70" s="378" t="str">
        <f>E71</f>
        <v>0</v>
      </c>
      <c r="F70" s="378" t="str">
        <f>F71</f>
        <v>150</v>
      </c>
      <c r="G70" s="378" t="str">
        <f>G71</f>
        <v>150</v>
      </c>
    </row>
    <row r="71" spans="1:7" s="336" customFormat="1" ht="32.25" customHeight="1">
      <c r="A71" s="341" t="s">
        <v>167</v>
      </c>
      <c r="B71" s="403" t="s">
        <v>523</v>
      </c>
      <c r="C71" s="387" t="s">
        <v>266</v>
      </c>
      <c r="D71" s="373" t="s">
        <v>153</v>
      </c>
      <c r="E71" s="337" t="s">
        <v>334</v>
      </c>
      <c r="F71" s="337" t="s">
        <v>370</v>
      </c>
      <c r="G71" s="337" t="s">
        <v>370</v>
      </c>
    </row>
    <row r="72" spans="1:7" s="379" customFormat="1" ht="121.5" customHeight="1">
      <c r="A72" s="384" t="s">
        <v>472</v>
      </c>
      <c r="B72" s="383" t="s">
        <v>386</v>
      </c>
      <c r="C72" s="382" t="s">
        <v>385</v>
      </c>
      <c r="D72" s="381"/>
      <c r="E72" s="380">
        <f>E73+E75</f>
        <v>165</v>
      </c>
      <c r="F72" s="380" t="e">
        <f>#REF!+#REF!</f>
        <v>#REF!</v>
      </c>
      <c r="G72" s="380" t="e">
        <f>#REF!+#REF!</f>
        <v>#REF!</v>
      </c>
    </row>
    <row r="73" spans="1:7" s="336" customFormat="1" ht="66" customHeight="1">
      <c r="A73" s="537" t="s">
        <v>467</v>
      </c>
      <c r="B73" s="403" t="s">
        <v>508</v>
      </c>
      <c r="C73" s="387" t="s">
        <v>274</v>
      </c>
      <c r="D73" s="373"/>
      <c r="E73" s="378">
        <v>30</v>
      </c>
      <c r="F73" s="378">
        <v>30</v>
      </c>
      <c r="G73" s="378">
        <v>30</v>
      </c>
    </row>
    <row r="74" spans="1:7" s="336" customFormat="1" ht="35.25" customHeight="1">
      <c r="A74" s="341" t="s">
        <v>167</v>
      </c>
      <c r="B74" s="403" t="s">
        <v>508</v>
      </c>
      <c r="C74" s="387" t="s">
        <v>274</v>
      </c>
      <c r="D74" s="373" t="s">
        <v>153</v>
      </c>
      <c r="E74" s="337" t="s">
        <v>456</v>
      </c>
      <c r="F74" s="337" t="s">
        <v>456</v>
      </c>
      <c r="G74" s="337" t="s">
        <v>456</v>
      </c>
    </row>
    <row r="75" spans="1:7" s="336" customFormat="1" ht="63" customHeight="1">
      <c r="A75" s="376" t="s">
        <v>272</v>
      </c>
      <c r="B75" s="693" t="s">
        <v>507</v>
      </c>
      <c r="C75" s="694"/>
      <c r="D75" s="373"/>
      <c r="E75" s="375">
        <v>135</v>
      </c>
      <c r="F75" s="375">
        <v>170</v>
      </c>
      <c r="G75" s="375">
        <v>170</v>
      </c>
    </row>
    <row r="76" spans="1:7" s="336" customFormat="1" ht="33.75" customHeight="1">
      <c r="A76" s="341" t="s">
        <v>167</v>
      </c>
      <c r="B76" s="683" t="s">
        <v>507</v>
      </c>
      <c r="C76" s="684"/>
      <c r="D76" s="373" t="s">
        <v>153</v>
      </c>
      <c r="E76" s="337" t="s">
        <v>627</v>
      </c>
      <c r="F76" s="337" t="s">
        <v>493</v>
      </c>
      <c r="G76" s="337" t="s">
        <v>493</v>
      </c>
    </row>
    <row r="77" spans="1:7" s="370" customFormat="1" ht="32.25" customHeight="1">
      <c r="A77" s="364" t="s">
        <v>343</v>
      </c>
      <c r="B77" s="372" t="s">
        <v>384</v>
      </c>
      <c r="C77" s="371" t="s">
        <v>378</v>
      </c>
      <c r="D77" s="361"/>
      <c r="E77" s="435">
        <f aca="true" t="shared" si="0" ref="E77:G79">+E78</f>
        <v>655.96</v>
      </c>
      <c r="F77" s="435">
        <f t="shared" si="0"/>
        <v>585.9</v>
      </c>
      <c r="G77" s="435">
        <f t="shared" si="0"/>
        <v>585.9</v>
      </c>
    </row>
    <row r="78" spans="1:7" s="355" customFormat="1" ht="15.75" customHeight="1">
      <c r="A78" s="360" t="s">
        <v>341</v>
      </c>
      <c r="B78" s="359" t="s">
        <v>383</v>
      </c>
      <c r="C78" s="358" t="s">
        <v>378</v>
      </c>
      <c r="D78" s="357"/>
      <c r="E78" s="434">
        <f t="shared" si="0"/>
        <v>655.96</v>
      </c>
      <c r="F78" s="434">
        <f t="shared" si="0"/>
        <v>585.9</v>
      </c>
      <c r="G78" s="434">
        <f t="shared" si="0"/>
        <v>585.9</v>
      </c>
    </row>
    <row r="79" spans="1:7" s="355" customFormat="1" ht="33" customHeight="1">
      <c r="A79" s="360" t="s">
        <v>325</v>
      </c>
      <c r="B79" s="359" t="s">
        <v>383</v>
      </c>
      <c r="C79" s="358" t="s">
        <v>380</v>
      </c>
      <c r="D79" s="357"/>
      <c r="E79" s="434">
        <f t="shared" si="0"/>
        <v>655.96</v>
      </c>
      <c r="F79" s="434">
        <f t="shared" si="0"/>
        <v>585.9</v>
      </c>
      <c r="G79" s="434">
        <f t="shared" si="0"/>
        <v>585.9</v>
      </c>
    </row>
    <row r="80" spans="1:7" s="355" customFormat="1" ht="82.5" customHeight="1">
      <c r="A80" s="348" t="s">
        <v>191</v>
      </c>
      <c r="B80" s="359" t="s">
        <v>383</v>
      </c>
      <c r="C80" s="358" t="s">
        <v>380</v>
      </c>
      <c r="D80" s="357" t="s">
        <v>159</v>
      </c>
      <c r="E80" s="417">
        <v>655.96</v>
      </c>
      <c r="F80" s="417">
        <v>585.9</v>
      </c>
      <c r="G80" s="417">
        <v>585.9</v>
      </c>
    </row>
    <row r="81" spans="1:7" s="355" customFormat="1" ht="76.5" customHeight="1">
      <c r="A81" s="369" t="s">
        <v>339</v>
      </c>
      <c r="B81" s="368"/>
      <c r="C81" s="367"/>
      <c r="D81" s="366"/>
      <c r="E81" s="389">
        <f aca="true" t="shared" si="1" ref="E81:G83">+E82</f>
        <v>2717.151</v>
      </c>
      <c r="F81" s="389">
        <f t="shared" si="1"/>
        <v>2651.7</v>
      </c>
      <c r="G81" s="389">
        <f t="shared" si="1"/>
        <v>2651.7</v>
      </c>
    </row>
    <row r="82" spans="1:7" s="355" customFormat="1" ht="28.5">
      <c r="A82" s="364" t="s">
        <v>338</v>
      </c>
      <c r="B82" s="363" t="s">
        <v>382</v>
      </c>
      <c r="C82" s="362" t="s">
        <v>378</v>
      </c>
      <c r="D82" s="361"/>
      <c r="E82" s="435">
        <f t="shared" si="1"/>
        <v>2717.151</v>
      </c>
      <c r="F82" s="435">
        <f t="shared" si="1"/>
        <v>2651.7</v>
      </c>
      <c r="G82" s="435">
        <f t="shared" si="1"/>
        <v>2651.7</v>
      </c>
    </row>
    <row r="83" spans="1:7" s="355" customFormat="1" ht="30">
      <c r="A83" s="360" t="s">
        <v>336</v>
      </c>
      <c r="B83" s="359" t="s">
        <v>381</v>
      </c>
      <c r="C83" s="358" t="s">
        <v>378</v>
      </c>
      <c r="D83" s="357"/>
      <c r="E83" s="434">
        <f t="shared" si="1"/>
        <v>2717.151</v>
      </c>
      <c r="F83" s="434">
        <f t="shared" si="1"/>
        <v>2651.7</v>
      </c>
      <c r="G83" s="434">
        <f t="shared" si="1"/>
        <v>2651.7</v>
      </c>
    </row>
    <row r="84" spans="1:7" s="355" customFormat="1" ht="30">
      <c r="A84" s="360" t="s">
        <v>325</v>
      </c>
      <c r="B84" s="359" t="s">
        <v>381</v>
      </c>
      <c r="C84" s="358" t="s">
        <v>380</v>
      </c>
      <c r="D84" s="357"/>
      <c r="E84" s="434">
        <f>E85+E86+E87</f>
        <v>2717.151</v>
      </c>
      <c r="F84" s="434">
        <f>F85+F86+F87</f>
        <v>2651.7</v>
      </c>
      <c r="G84" s="434">
        <f>G85+G86+G87</f>
        <v>2651.7</v>
      </c>
    </row>
    <row r="85" spans="1:7" s="355" customFormat="1" ht="81.75" customHeight="1">
      <c r="A85" s="348" t="s">
        <v>191</v>
      </c>
      <c r="B85" s="359" t="s">
        <v>381</v>
      </c>
      <c r="C85" s="358" t="s">
        <v>380</v>
      </c>
      <c r="D85" s="357" t="s">
        <v>159</v>
      </c>
      <c r="E85" s="356" t="s">
        <v>623</v>
      </c>
      <c r="F85" s="356" t="s">
        <v>468</v>
      </c>
      <c r="G85" s="356" t="s">
        <v>468</v>
      </c>
    </row>
    <row r="86" spans="1:7" s="355" customFormat="1" ht="28.5" customHeight="1">
      <c r="A86" s="341" t="s">
        <v>167</v>
      </c>
      <c r="B86" s="359" t="s">
        <v>381</v>
      </c>
      <c r="C86" s="358" t="s">
        <v>380</v>
      </c>
      <c r="D86" s="357" t="s">
        <v>153</v>
      </c>
      <c r="E86" s="356" t="s">
        <v>469</v>
      </c>
      <c r="F86" s="356" t="s">
        <v>482</v>
      </c>
      <c r="G86" s="356" t="s">
        <v>482</v>
      </c>
    </row>
    <row r="87" spans="1:7" s="355" customFormat="1" ht="24" customHeight="1">
      <c r="A87" s="341" t="s">
        <v>194</v>
      </c>
      <c r="B87" s="359" t="s">
        <v>381</v>
      </c>
      <c r="C87" s="358" t="s">
        <v>380</v>
      </c>
      <c r="D87" s="357" t="s">
        <v>193</v>
      </c>
      <c r="E87" s="356" t="s">
        <v>334</v>
      </c>
      <c r="F87" s="356" t="s">
        <v>334</v>
      </c>
      <c r="G87" s="356" t="s">
        <v>334</v>
      </c>
    </row>
    <row r="88" spans="1:7" s="349" customFormat="1" ht="46.5" customHeight="1">
      <c r="A88" s="354" t="s">
        <v>300</v>
      </c>
      <c r="B88" s="353" t="s">
        <v>379</v>
      </c>
      <c r="C88" s="352" t="s">
        <v>378</v>
      </c>
      <c r="D88" s="351"/>
      <c r="E88" s="350">
        <f>+E89</f>
        <v>1798</v>
      </c>
      <c r="F88" s="350">
        <f>+F89</f>
        <v>2500</v>
      </c>
      <c r="G88" s="350">
        <f>+G89</f>
        <v>2500</v>
      </c>
    </row>
    <row r="89" spans="1:7" s="336" customFormat="1" ht="30" customHeight="1">
      <c r="A89" s="348" t="s">
        <v>298</v>
      </c>
      <c r="B89" s="340" t="s">
        <v>377</v>
      </c>
      <c r="C89" s="347" t="s">
        <v>378</v>
      </c>
      <c r="D89" s="346"/>
      <c r="E89" s="343">
        <f>E90</f>
        <v>1798</v>
      </c>
      <c r="F89" s="343">
        <f>F90</f>
        <v>2500</v>
      </c>
      <c r="G89" s="343">
        <f>G90</f>
        <v>2500</v>
      </c>
    </row>
    <row r="90" spans="1:7" s="336" customFormat="1" ht="30">
      <c r="A90" s="341" t="s">
        <v>297</v>
      </c>
      <c r="B90" s="340" t="s">
        <v>377</v>
      </c>
      <c r="C90" s="347" t="s">
        <v>376</v>
      </c>
      <c r="D90" s="344"/>
      <c r="E90" s="343">
        <f>E91+E93+E92</f>
        <v>1798</v>
      </c>
      <c r="F90" s="343">
        <f>F91+F93</f>
        <v>2500</v>
      </c>
      <c r="G90" s="343">
        <f>G91+G93</f>
        <v>2500</v>
      </c>
    </row>
    <row r="91" spans="1:7" s="336" customFormat="1" ht="39" customHeight="1">
      <c r="A91" s="341" t="s">
        <v>167</v>
      </c>
      <c r="B91" s="340" t="s">
        <v>377</v>
      </c>
      <c r="C91" s="342" t="s">
        <v>376</v>
      </c>
      <c r="D91" s="338" t="s">
        <v>153</v>
      </c>
      <c r="E91" s="337" t="s">
        <v>620</v>
      </c>
      <c r="F91" s="337" t="s">
        <v>353</v>
      </c>
      <c r="G91" s="337" t="s">
        <v>353</v>
      </c>
    </row>
    <row r="92" spans="1:7" s="336" customFormat="1" ht="20.25" customHeight="1">
      <c r="A92" s="341" t="s">
        <v>175</v>
      </c>
      <c r="B92" s="340" t="s">
        <v>377</v>
      </c>
      <c r="C92" s="342" t="s">
        <v>376</v>
      </c>
      <c r="D92" s="344" t="s">
        <v>172</v>
      </c>
      <c r="E92" s="427">
        <v>22</v>
      </c>
      <c r="F92" s="337"/>
      <c r="G92" s="337"/>
    </row>
    <row r="93" spans="1:7" s="336" customFormat="1" ht="21.75" customHeight="1">
      <c r="A93" s="341" t="s">
        <v>194</v>
      </c>
      <c r="B93" s="340" t="s">
        <v>377</v>
      </c>
      <c r="C93" s="339" t="s">
        <v>376</v>
      </c>
      <c r="D93" s="338" t="s">
        <v>193</v>
      </c>
      <c r="E93" s="337" t="s">
        <v>626</v>
      </c>
      <c r="F93" s="337" t="s">
        <v>419</v>
      </c>
      <c r="G93" s="337" t="s">
        <v>419</v>
      </c>
    </row>
    <row r="94" spans="1:7" ht="73.5" customHeight="1">
      <c r="A94" s="436" t="s">
        <v>577</v>
      </c>
      <c r="B94" s="691" t="s">
        <v>483</v>
      </c>
      <c r="C94" s="692"/>
      <c r="D94" s="334"/>
      <c r="E94" s="538">
        <f>E95+E97</f>
        <v>7449.46</v>
      </c>
      <c r="F94" s="538" t="e">
        <f>#REF!+#REF!+#REF!+#REF!</f>
        <v>#REF!</v>
      </c>
      <c r="G94" s="538" t="e">
        <f>#REF!+#REF!+#REF!+#REF!</f>
        <v>#REF!</v>
      </c>
    </row>
    <row r="95" spans="1:7" ht="33" customHeight="1">
      <c r="A95" s="583" t="s">
        <v>453</v>
      </c>
      <c r="B95" s="689" t="s">
        <v>549</v>
      </c>
      <c r="C95" s="690"/>
      <c r="D95" s="333"/>
      <c r="E95" s="539">
        <f>E96</f>
        <v>5972.986</v>
      </c>
      <c r="F95" s="538"/>
      <c r="G95" s="538"/>
    </row>
    <row r="96" spans="1:7" ht="33" customHeight="1">
      <c r="A96" s="341" t="s">
        <v>167</v>
      </c>
      <c r="B96" s="689" t="s">
        <v>549</v>
      </c>
      <c r="C96" s="690"/>
      <c r="D96" s="333">
        <v>200</v>
      </c>
      <c r="E96" s="539">
        <v>5972.986</v>
      </c>
      <c r="F96" s="538"/>
      <c r="G96" s="538"/>
    </row>
    <row r="97" spans="1:7" ht="33" customHeight="1">
      <c r="A97" s="583" t="s">
        <v>453</v>
      </c>
      <c r="B97" s="689" t="s">
        <v>593</v>
      </c>
      <c r="C97" s="690"/>
      <c r="D97" s="333"/>
      <c r="E97" s="539">
        <f>E98</f>
        <v>1476.474</v>
      </c>
      <c r="F97" s="538"/>
      <c r="G97" s="538"/>
    </row>
    <row r="98" spans="1:7" ht="33" customHeight="1">
      <c r="A98" s="341" t="s">
        <v>167</v>
      </c>
      <c r="B98" s="689" t="s">
        <v>593</v>
      </c>
      <c r="C98" s="690"/>
      <c r="D98" s="333">
        <v>200</v>
      </c>
      <c r="E98" s="539">
        <v>1476.474</v>
      </c>
      <c r="F98" s="538"/>
      <c r="G98" s="538"/>
    </row>
    <row r="99" spans="1:7" ht="115.5" customHeight="1">
      <c r="A99" s="563" t="s">
        <v>570</v>
      </c>
      <c r="B99" s="691" t="s">
        <v>432</v>
      </c>
      <c r="C99" s="692"/>
      <c r="D99" s="334"/>
      <c r="E99" s="538">
        <f>+E100</f>
        <v>0</v>
      </c>
      <c r="F99" s="541" t="e">
        <f>#REF!+#REF!+#REF!+F100</f>
        <v>#REF!</v>
      </c>
      <c r="G99" s="541" t="e">
        <f>#REF!+#REF!+#REF!+G100</f>
        <v>#REF!</v>
      </c>
    </row>
    <row r="100" spans="1:7" ht="15">
      <c r="A100" s="421" t="s">
        <v>425</v>
      </c>
      <c r="B100" s="689" t="s">
        <v>433</v>
      </c>
      <c r="C100" s="690"/>
      <c r="D100" s="540">
        <v>200</v>
      </c>
      <c r="E100" s="539">
        <v>0</v>
      </c>
      <c r="F100" s="542">
        <v>3800</v>
      </c>
      <c r="G100" s="542">
        <v>3800</v>
      </c>
    </row>
    <row r="101" spans="1:7" ht="15">
      <c r="A101" s="334" t="s">
        <v>434</v>
      </c>
      <c r="B101" s="691" t="s">
        <v>435</v>
      </c>
      <c r="C101" s="692"/>
      <c r="D101" s="543">
        <v>800</v>
      </c>
      <c r="E101" s="541">
        <v>50</v>
      </c>
      <c r="F101" s="541">
        <v>50</v>
      </c>
      <c r="G101" s="541">
        <v>50</v>
      </c>
    </row>
    <row r="102" spans="1:7" ht="15.75">
      <c r="A102" s="503" t="s">
        <v>307</v>
      </c>
      <c r="B102" s="689" t="s">
        <v>435</v>
      </c>
      <c r="C102" s="690"/>
      <c r="D102" s="540">
        <v>800</v>
      </c>
      <c r="E102" s="542">
        <v>50</v>
      </c>
      <c r="F102" s="542">
        <v>50</v>
      </c>
      <c r="G102" s="542">
        <v>50</v>
      </c>
    </row>
    <row r="103" spans="1:7" ht="28.5">
      <c r="A103" s="384" t="s">
        <v>283</v>
      </c>
      <c r="B103" s="681" t="s">
        <v>463</v>
      </c>
      <c r="C103" s="682"/>
      <c r="D103" s="544"/>
      <c r="E103" s="541">
        <v>20</v>
      </c>
      <c r="F103" s="541">
        <v>15</v>
      </c>
      <c r="G103" s="541">
        <v>15</v>
      </c>
    </row>
    <row r="104" spans="1:7" ht="30">
      <c r="A104" s="545" t="s">
        <v>176</v>
      </c>
      <c r="B104" s="683" t="s">
        <v>462</v>
      </c>
      <c r="C104" s="684"/>
      <c r="D104" s="546"/>
      <c r="E104" s="542">
        <v>20</v>
      </c>
      <c r="F104" s="542">
        <v>15</v>
      </c>
      <c r="G104" s="542">
        <v>15</v>
      </c>
    </row>
    <row r="105" spans="1:7" ht="30">
      <c r="A105" s="547" t="s">
        <v>175</v>
      </c>
      <c r="B105" s="683" t="s">
        <v>462</v>
      </c>
      <c r="C105" s="684"/>
      <c r="D105" s="546">
        <v>300</v>
      </c>
      <c r="E105" s="542">
        <v>20</v>
      </c>
      <c r="F105" s="542">
        <v>15</v>
      </c>
      <c r="G105" s="542">
        <v>15</v>
      </c>
    </row>
    <row r="106" spans="1:5" ht="28.5">
      <c r="A106" s="384" t="s">
        <v>283</v>
      </c>
      <c r="B106" s="681" t="s">
        <v>463</v>
      </c>
      <c r="C106" s="682"/>
      <c r="D106" s="573"/>
      <c r="E106" s="576">
        <f>E107</f>
        <v>600</v>
      </c>
    </row>
    <row r="107" spans="1:5" ht="30">
      <c r="A107" s="526" t="s">
        <v>527</v>
      </c>
      <c r="B107" s="683" t="s">
        <v>529</v>
      </c>
      <c r="C107" s="684"/>
      <c r="D107" s="574" t="s">
        <v>153</v>
      </c>
      <c r="E107" s="575">
        <v>600</v>
      </c>
    </row>
    <row r="108" spans="1:5" ht="99.75">
      <c r="A108" s="641" t="s">
        <v>594</v>
      </c>
      <c r="B108" s="681" t="s">
        <v>596</v>
      </c>
      <c r="C108" s="682"/>
      <c r="D108" s="574"/>
      <c r="E108" s="643">
        <f>E109</f>
        <v>10</v>
      </c>
    </row>
    <row r="109" spans="1:5" ht="84" customHeight="1">
      <c r="A109" s="341" t="s">
        <v>595</v>
      </c>
      <c r="B109" s="683" t="s">
        <v>596</v>
      </c>
      <c r="C109" s="684"/>
      <c r="D109" s="574"/>
      <c r="E109" s="644">
        <v>10</v>
      </c>
    </row>
    <row r="110" spans="1:5" ht="30" customHeight="1">
      <c r="A110" s="341" t="s">
        <v>175</v>
      </c>
      <c r="B110" s="683" t="s">
        <v>596</v>
      </c>
      <c r="C110" s="684"/>
      <c r="D110" s="574" t="s">
        <v>172</v>
      </c>
      <c r="E110" s="575">
        <v>10</v>
      </c>
    </row>
  </sheetData>
  <sheetProtection/>
  <mergeCells count="37">
    <mergeCell ref="B7:H7"/>
    <mergeCell ref="B10:C10"/>
    <mergeCell ref="B40:C40"/>
    <mergeCell ref="B56:C56"/>
    <mergeCell ref="B38:C38"/>
    <mergeCell ref="B75:C75"/>
    <mergeCell ref="B63:C63"/>
    <mergeCell ref="B65:C65"/>
    <mergeCell ref="B64:C64"/>
    <mergeCell ref="B66:C66"/>
    <mergeCell ref="B106:C106"/>
    <mergeCell ref="B41:C41"/>
    <mergeCell ref="B110:C110"/>
    <mergeCell ref="B100:C100"/>
    <mergeCell ref="B103:C103"/>
    <mergeCell ref="B104:C104"/>
    <mergeCell ref="B105:C105"/>
    <mergeCell ref="B102:C102"/>
    <mergeCell ref="B101:C101"/>
    <mergeCell ref="B107:C107"/>
    <mergeCell ref="B97:C97"/>
    <mergeCell ref="B98:C98"/>
    <mergeCell ref="B39:C39"/>
    <mergeCell ref="B95:C95"/>
    <mergeCell ref="B99:C99"/>
    <mergeCell ref="B76:C76"/>
    <mergeCell ref="B94:C94"/>
    <mergeCell ref="B108:C108"/>
    <mergeCell ref="B109:C109"/>
    <mergeCell ref="B2:H2"/>
    <mergeCell ref="B3:H3"/>
    <mergeCell ref="B4:H4"/>
    <mergeCell ref="C5:H5"/>
    <mergeCell ref="B6:H6"/>
    <mergeCell ref="A8:G8"/>
    <mergeCell ref="B57:C57"/>
    <mergeCell ref="B96:C9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buhgalter</cp:lastModifiedBy>
  <cp:lastPrinted>2021-01-28T05:52:48Z</cp:lastPrinted>
  <dcterms:created xsi:type="dcterms:W3CDTF">2014-10-25T07:35:49Z</dcterms:created>
  <dcterms:modified xsi:type="dcterms:W3CDTF">2021-02-02T09:07:54Z</dcterms:modified>
  <cp:category/>
  <cp:version/>
  <cp:contentType/>
  <cp:contentStatus/>
</cp:coreProperties>
</file>