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15" windowWidth="15480" windowHeight="9375" tabRatio="225" activeTab="0"/>
  </bookViews>
  <sheets>
    <sheet name="прил1" sheetId="1" r:id="rId1"/>
    <sheet name="прил2" sheetId="2" r:id="rId2"/>
    <sheet name="прил. 3" sheetId="3" r:id="rId3"/>
    <sheet name="прил. 4" sheetId="4" r:id="rId4"/>
    <sheet name="прил.5 " sheetId="5" r:id="rId5"/>
    <sheet name="прил.6 " sheetId="6" r:id="rId6"/>
    <sheet name="прил.7" sheetId="7" r:id="rId7"/>
    <sheet name="прил.8" sheetId="8" r:id="rId8"/>
    <sheet name="прил9" sheetId="9" r:id="rId9"/>
    <sheet name="прил10" sheetId="10" r:id="rId10"/>
    <sheet name="прил11" sheetId="11" r:id="rId11"/>
    <sheet name="прил12" sheetId="12" r:id="rId12"/>
    <sheet name="прил13" sheetId="13" r:id="rId13"/>
    <sheet name="прил14" sheetId="14" r:id="rId14"/>
  </sheets>
  <definedNames>
    <definedName name="_xlnm.Print_Titles" localSheetId="6">'прил.7'!$11:$11</definedName>
    <definedName name="_xlnm.Print_Titles" localSheetId="7">'прил.8'!$11:$11</definedName>
    <definedName name="_xlnm.Print_Area" localSheetId="6">'прил.7'!$A$1:$H$245</definedName>
    <definedName name="_xlnm.Print_Area" localSheetId="7">'прил.8'!$A$1:$I$240</definedName>
    <definedName name="_xlnm.Print_Area" localSheetId="0">'прил1'!$A$1:$C$21</definedName>
    <definedName name="_xlnm.Print_Area" localSheetId="1">'прил2'!$A$1:$D$21</definedName>
  </definedNames>
  <calcPr fullCalcOnLoad="1"/>
</workbook>
</file>

<file path=xl/sharedStrings.xml><?xml version="1.0" encoding="utf-8"?>
<sst xmlns="http://schemas.openxmlformats.org/spreadsheetml/2006/main" count="6709" uniqueCount="842">
  <si>
    <t>001</t>
  </si>
  <si>
    <t>Наименование</t>
  </si>
  <si>
    <t xml:space="preserve">к решению Собрания депутатов поселка Глушково </t>
  </si>
  <si>
    <t>"поселок Глушково" Глушковского района Курской области</t>
  </si>
  <si>
    <t>к решению Собрания депутатов поселка Глушково</t>
  </si>
  <si>
    <t>Администрация поселка Глушково Глушковского района Курской области</t>
  </si>
  <si>
    <t>ВСЕГО ДОХОДОВ</t>
  </si>
  <si>
    <t>Межбюджетные трансферты, передаваемые бюджетам поселений для компенсации дополнительных расходов, возникших в результате решений, принятых органами власти другого уровня</t>
  </si>
  <si>
    <t xml:space="preserve"> 2 02 04012 10 0000 151</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</si>
  <si>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</si>
  <si>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2 02 04012 00 0000 151</t>
  </si>
  <si>
    <t>Иные межбюджетные трансферты</t>
  </si>
  <si>
    <t xml:space="preserve"> 2 02 04000 00 0000 151</t>
  </si>
  <si>
    <t>2 02 03999 10 0000 151</t>
  </si>
  <si>
    <t>Субвенция на содержание работников</t>
  </si>
  <si>
    <t>Субвенция на  предоставление  гражданам субсидий на оплату ЖКУ</t>
  </si>
  <si>
    <t>в том числе</t>
  </si>
  <si>
    <t>Прочие субвенции бюджетам поселений</t>
  </si>
  <si>
    <t>Прочие субвенции</t>
  </si>
  <si>
    <t xml:space="preserve"> 2 02 03999 00 0000 151</t>
  </si>
  <si>
    <t>Субвенции бюджетам поселений на осуществление первичного воинского учета на территориях, где отсутствуют военные комиссариаты</t>
  </si>
  <si>
    <t xml:space="preserve"> 2 02 03015 10 0000 151</t>
  </si>
  <si>
    <t>Субвенции бюджетам на осуществление первичного воинского учета на территориях, где отсутствуют военные комиссариаты</t>
  </si>
  <si>
    <t xml:space="preserve"> 2 02 03015 00 0000 151</t>
  </si>
  <si>
    <t xml:space="preserve">Субвенции бюджетам субъектов Российской Федерации и муниципальных образований </t>
  </si>
  <si>
    <t xml:space="preserve"> 2 02 03000 00 0000 151</t>
  </si>
  <si>
    <t xml:space="preserve"> 2 02 02999 10 0000 151</t>
  </si>
  <si>
    <t>Прочие субсидии бюджетам поселений</t>
  </si>
  <si>
    <t>Прочие субсидии</t>
  </si>
  <si>
    <t xml:space="preserve"> 2 02 02999 00 0000 151</t>
  </si>
  <si>
    <t>Субсидии бюджетам поселений на бюджетные инвестиции в объекты капитального строительства собственности муниципальных образований</t>
  </si>
  <si>
    <t xml:space="preserve"> 2 02 02077 10 0000 151</t>
  </si>
  <si>
    <t>Субсидии бюджетам на бюджетные инвестиции в объекты капитального строительства государственной собственности субъектов Российской Федерации (объекты капитального строительства собственности муниципальных образований)</t>
  </si>
  <si>
    <t xml:space="preserve"> 2 02 02077 00 0000 151</t>
  </si>
  <si>
    <t>Субсидии бюджетам поселений на реализацию федеральных целевых программ</t>
  </si>
  <si>
    <t xml:space="preserve"> 2 02 02051 10 0000 151</t>
  </si>
  <si>
    <t>Субсидии бюджетам на реализацию федеральных целевых программ</t>
  </si>
  <si>
    <t xml:space="preserve"> 2 02 02051 00 0000 151</t>
  </si>
  <si>
    <t>Субсидии бюджетам субъектов Российской Федерации и муниципальных образований (межбюджетные субсидии)</t>
  </si>
  <si>
    <t xml:space="preserve"> 2 02 02000 00 0000 151</t>
  </si>
  <si>
    <t>Дотации бюджетам городскких поселений на выравнивание бюджетной обеспеченности</t>
  </si>
  <si>
    <t xml:space="preserve"> 2 02 15001 13 0000 151</t>
  </si>
  <si>
    <t>Дотации на выравнивание бюджетной обеспеченности</t>
  </si>
  <si>
    <t xml:space="preserve"> 2 02 15001 00 0000 151</t>
  </si>
  <si>
    <t>Дотации бюджетам поселений на выравнивание бюджетной обеспеченности</t>
  </si>
  <si>
    <t xml:space="preserve"> 2 02 01001 10 0000 151</t>
  </si>
  <si>
    <t xml:space="preserve"> 2 02 01001 00 0000 151</t>
  </si>
  <si>
    <t>БЕЗВОЗМЕЗДНЫЕ ПОСТУПЛЕНИЯ ОТ ДРУГИХ БЮДЖЕТОВ БЮДЖЕТНОЙ СИСТЕМЫ РОССИЙСКОЙ ФЕДЕРАЦИИ</t>
  </si>
  <si>
    <t xml:space="preserve"> 2 02 00000 00 0000 000</t>
  </si>
  <si>
    <t>БЕЗВОЗМЕЗДНЫЕ ПОСТУПЛЕНИЯ</t>
  </si>
  <si>
    <t xml:space="preserve"> 2 00 00000 00 0000 000</t>
  </si>
  <si>
    <t>Невыясненные поступления, зачисляемые в бюджеты поселений</t>
  </si>
  <si>
    <t xml:space="preserve"> 1 17 01050 10 0000 180</t>
  </si>
  <si>
    <t>Невыясненные поступления</t>
  </si>
  <si>
    <t xml:space="preserve"> 1 17 01000 00 0000 180</t>
  </si>
  <si>
    <t>ПРОЧИЕ НЕНАЛОГОВЫЕ ДОХОДЫ</t>
  </si>
  <si>
    <t xml:space="preserve"> 1 17 00000 00 0000 000</t>
  </si>
  <si>
    <t>Доходы от продажи земельных участков, находящихся в собственности поселений (за исключением земельных участков муниципальных бюджетных и автономных учреждений)</t>
  </si>
  <si>
    <t xml:space="preserve"> 1 14 06025 10 0000 430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</si>
  <si>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</si>
  <si>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 xml:space="preserve"> 1 14 06020 00 0000 430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</si>
  <si>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</si>
  <si>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 xml:space="preserve"> 1 14 06013 13 0000 430</t>
  </si>
  <si>
    <t xml:space="preserve"> Доходы     от    продажи    земельных    участков,                              государственная  собственность  на   которые   не                              разграничена</t>
  </si>
  <si>
    <t xml:space="preserve"> 1 14 06010 00 0000 430</t>
  </si>
  <si>
    <t xml:space="preserve"> Доходы    от    продажи    земельных    участков, находящихся в государственной и муниципальной собственности</t>
  </si>
  <si>
    <t xml:space="preserve"> 1 14 06000 00 0000 430</t>
  </si>
  <si>
    <t>ДОХОДЫ ОТ ПРОДАЖИ МАТЕРИАЛЬНЫХ И НЕМАТЕРИАЛЬНЫХ АКТИВОВ</t>
  </si>
  <si>
    <t xml:space="preserve"> 1 14 00000 00 0000 000</t>
  </si>
  <si>
    <t>Прочие доходы от оказания платных услуг (работ) получателями средств бюджетов поселений</t>
  </si>
  <si>
    <t xml:space="preserve"> 1 13 01995 10 0000 130</t>
  </si>
  <si>
    <t>Доходы от сдачи в аренду имущества, находящегося в оперативном управлении органов управления городских поселений и созданных ими учреждений (за исключением имущества муниципальных бюджетных и автономных учреждений)</t>
  </si>
  <si>
    <t xml:space="preserve"> 1 11 05035 13 0000 120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</si>
  <si>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</si>
  <si>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1 11 05030 00 0000 120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</si>
  <si>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</si>
  <si>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 xml:space="preserve"> 1 11 05025 10 0000 120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</si>
  <si>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</si>
  <si>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 xml:space="preserve"> 1 11 05020 00 0000 120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</si>
  <si>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</si>
  <si>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 xml:space="preserve"> 1 11 05013 13 0000 120</t>
  </si>
  <si>
    <t xml:space="preserve"> 1 11 05010 00 0000 120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</si>
  <si>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</si>
  <si>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 1 11 05000 00 0000 120</t>
  </si>
  <si>
    <t>ДОХОДЫ ОТ ИСПОЛЬЗОВАНИЯ ИМУЩЕСТВА, НАХОДЯЩЕГОСЯ В ГОСУДАРСТВЕННОЙ И МУНИЦИПАЛЬНОЙ СОБСТВЕННОСТИ</t>
  </si>
  <si>
    <t xml:space="preserve"> 1 11 00000 00 0000 000</t>
  </si>
  <si>
    <t>Земельный налог (по обязательствам, возникшим до        1 января 2006 года), мобилизуемый на территориях поселений</t>
  </si>
  <si>
    <t xml:space="preserve"> 1 09 04050 10 0000 110</t>
  </si>
  <si>
    <t>Земельный налог (по обязательствам, возникшим до        1 января 2006 года)</t>
  </si>
  <si>
    <t xml:space="preserve"> 1 09 04050 00 0000 110</t>
  </si>
  <si>
    <t>Налоги на имущество</t>
  </si>
  <si>
    <t xml:space="preserve"> 1 09 04000 00 0000 110</t>
  </si>
  <si>
    <t>ЗАДОЛЖЕННОСТЬ И ПЕРЕРАСЧЕТЫ ПО ОТМЕНЕННЫМ НАЛОГАМ, СБОРАМ И ИНЫМ ОБЯЗАТЕЛЬНЫМ ПЛАТЕЖАМ</t>
  </si>
  <si>
    <t xml:space="preserve"> 1 09 00000 00 0000 000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</si>
  <si>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</si>
  <si>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1 08 04020 01 0000 110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</si>
  <si>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</si>
  <si>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 xml:space="preserve"> 1 08 04000 01 0000 110</t>
  </si>
  <si>
    <t>ГОСУДАРСТВЕННАЯ ПОШЛИНА</t>
  </si>
  <si>
    <t>1 08 00000 00 0000 000</t>
  </si>
  <si>
    <t xml:space="preserve"> 1 06 06043 13 0000 110</t>
  </si>
  <si>
    <t>Земельный налог с физических лиц</t>
  </si>
  <si>
    <t xml:space="preserve"> 1 06 06040 00 0000 110</t>
  </si>
  <si>
    <t>Земельный налог с организаций, обладающих земельным участком, расположенным в границах городских  поселений</t>
  </si>
  <si>
    <t xml:space="preserve"> 1 06 06033 13 0000 110</t>
  </si>
  <si>
    <t xml:space="preserve">Земельный налог с организаций </t>
  </si>
  <si>
    <t xml:space="preserve"> 1 06 06030 00 0000 110</t>
  </si>
  <si>
    <t>Земельный налог</t>
  </si>
  <si>
    <t xml:space="preserve"> 1 06 06000 00 0000 110</t>
  </si>
  <si>
    <t>Налог на имущество физических лиц, взимаемый по ставкам, применяемым к объектам налогообложения, расположенным в границах городских поселений</t>
  </si>
  <si>
    <t xml:space="preserve"> 1 06 01030 13 0000 110</t>
  </si>
  <si>
    <t>Налог на имущество физических лиц</t>
  </si>
  <si>
    <t xml:space="preserve"> 1 06 01000 00 0000 110</t>
  </si>
  <si>
    <t>НАЛОГИ НА ИМУЩЕСТВО</t>
  </si>
  <si>
    <t xml:space="preserve"> 1 06 00000 00 0000 000</t>
  </si>
  <si>
    <t>Единый сельскохозяйственный налог (за налоговые периоды, истекшие до 1 января 2011 года)</t>
  </si>
  <si>
    <t xml:space="preserve"> 1 05 03020 01 0000 110</t>
  </si>
  <si>
    <t>Единый сельскохозяйственный налог</t>
  </si>
  <si>
    <t xml:space="preserve"> 1 05 03000 00 0000 110</t>
  </si>
  <si>
    <t>НАЛОГИ НА СОВОКУПНЫЙ ДОХОД</t>
  </si>
  <si>
    <t xml:space="preserve"> 1 05 00000 00 0000 000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</si>
  <si>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</si>
  <si>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1 03 02260 01 0000 110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</si>
  <si>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</si>
  <si>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1 03 02250 01 0000 110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</si>
  <si>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</si>
  <si>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1 03 02240 01 0000 110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</si>
  <si>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</si>
  <si>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1 03 02230 01 0000 110</t>
  </si>
  <si>
    <t>Акцизы по подакцизным товарам (продукции), производимым на территории Российской Федерации</t>
  </si>
  <si>
    <t xml:space="preserve"> 1 03 02000 01 0000 110</t>
  </si>
  <si>
    <t>НАЛОГИ НА ТОВАРЫ (РАБОТЫ, УСЛУГИ) РЕАЛИЗУЕМЫЕ НА ТЕРРИТОРИИ РОССИЙСКОЙ ФЕДЕРАЦИИ</t>
  </si>
  <si>
    <t xml:space="preserve"> 1 03 00000 00 0000 000</t>
  </si>
  <si>
    <t xml:space="preserve"> 1 01 02030 01 0000 110</t>
  </si>
  <si>
    <t xml:space="preserve"> 1 01 02020 01 0000 110</t>
  </si>
  <si>
    <t xml:space="preserve"> 1 01 02010 01 0000 110</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</si>
  <si>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t>
  </si>
  <si>
    <t>Налог на доходы физических лиц</t>
  </si>
  <si>
    <t xml:space="preserve"> 1 01 02000 01 0000 110</t>
  </si>
  <si>
    <t>НАЛОГИ НА ПРИБЫЛЬ, ДОХОДЫ</t>
  </si>
  <si>
    <t xml:space="preserve"> 1 01 00000 00 0000 000</t>
  </si>
  <si>
    <t xml:space="preserve"> НАЛОГОВЫЕ И НЕНАЛОГОВЫЕ ДОХОДЫ</t>
  </si>
  <si>
    <t xml:space="preserve"> 1 00 00000 00 0000 000</t>
  </si>
  <si>
    <t>Наименование доходов</t>
  </si>
  <si>
    <t>Код бюджетной классификации Российской Федероации</t>
  </si>
  <si>
    <t>200</t>
  </si>
  <si>
    <t>C1442</t>
  </si>
  <si>
    <t>01 2 02</t>
  </si>
  <si>
    <t>01</t>
  </si>
  <si>
    <t>08</t>
  </si>
  <si>
    <t>Подпрограмма «Социальная поддержка отдельных категорий граждан»  муниципальной программы _____________кого сельсовета «Социальная поддержка граждан в муниципальном образовании «_____________кий сельсовет» Глушковского района Курской области на 2014 – 2016 годы</t>
  </si>
  <si>
    <t>100</t>
  </si>
  <si>
    <t>Муниципальная программа _____________кого сельсовета  Глушковского района Курской области «Социальная поддержка граждан в _____________ком сельсовете  Глушковского района Курской области на 2014-2016 годы»</t>
  </si>
  <si>
    <t>C1401</t>
  </si>
  <si>
    <t>Пенсионное обеспечение</t>
  </si>
  <si>
    <t>00000</t>
  </si>
  <si>
    <t>01 2 00</t>
  </si>
  <si>
    <t>СОЦИАЛЬНАЯ ПОЛИТИКА</t>
  </si>
  <si>
    <t>01 0 00</t>
  </si>
  <si>
    <t>Закупка товаров, работ и услуг для государственных (муниципальных) нужд</t>
  </si>
  <si>
    <t xml:space="preserve">Создание условий для организации досуга и обеспечения жителей поселения услугами организаций культуры </t>
  </si>
  <si>
    <t>10,0</t>
  </si>
  <si>
    <t>C1414</t>
  </si>
  <si>
    <t>08 1  01</t>
  </si>
  <si>
    <t>07</t>
  </si>
  <si>
    <t>300</t>
  </si>
  <si>
    <t>1445</t>
  </si>
  <si>
    <t>02 1</t>
  </si>
  <si>
    <t>Социальное обеспечение и иные выплаты населению</t>
  </si>
  <si>
    <t>Выплата пенсий за выслугу лет и доплат к пенсиям муниципальных служащих</t>
  </si>
  <si>
    <t>0000</t>
  </si>
  <si>
    <t>02 0</t>
  </si>
  <si>
    <t>C1406</t>
  </si>
  <si>
    <t>11</t>
  </si>
  <si>
    <t>Создание условий, обеспечивающих повышение мотивации жителей поселка Глушково Глушковского района Курской области к регулярным занятиям физической культурой и спортом и ведению здорового образа жизни</t>
  </si>
  <si>
    <t>08 0 00</t>
  </si>
  <si>
    <t>ФИЗИЧЕСКАЯ КУЛЬТУРА И СПОРТ</t>
  </si>
  <si>
    <t>03</t>
  </si>
  <si>
    <t>10</t>
  </si>
  <si>
    <t>Государственная поддержка молодых семей в улучшении жилищных условий</t>
  </si>
  <si>
    <t>07 2 00</t>
  </si>
  <si>
    <t>Подпрограмма "Создание условий для обеспечения доступным и комфортным жильем граждан в поселке Глушково Глушковского района Курской области"  муниципальной программы «Обеспечение доступным и комфортным жильем и коммунальными услугами граждан в поселке Глушково Глушковского района Курской области»</t>
  </si>
  <si>
    <t>07 0 00</t>
  </si>
  <si>
    <t>Социальное обеспечение населения</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</si>
  <si>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</si>
  <si>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</si>
  <si>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800</t>
  </si>
  <si>
    <t>Иные бюджетные ассигнования</t>
  </si>
  <si>
    <t>Реализация мероприятий в сфере молодежной политики</t>
  </si>
  <si>
    <t>Молодежная политика и оздоровление детей</t>
  </si>
  <si>
    <t>ОБРАЗОВАНИЕ</t>
  </si>
  <si>
    <t>C1433</t>
  </si>
  <si>
    <t>071 03</t>
  </si>
  <si>
    <t>05</t>
  </si>
  <si>
    <t>07 1 00</t>
  </si>
  <si>
    <t>C1457</t>
  </si>
  <si>
    <t>07 1 01</t>
  </si>
  <si>
    <t>Мероприятия по сбору и удалению твердых и жидких бытовых отходов</t>
  </si>
  <si>
    <t>C1456</t>
  </si>
  <si>
    <t>Мероприятия по содержанию мемориальных комплексов</t>
  </si>
  <si>
    <t>07 1 05</t>
  </si>
  <si>
    <t>Озеленение</t>
  </si>
  <si>
    <t>Мероприятия по благоустройству</t>
  </si>
  <si>
    <t>Благоустройство</t>
  </si>
  <si>
    <t>С1417</t>
  </si>
  <si>
    <t>07 2 03</t>
  </si>
  <si>
    <t>02</t>
  </si>
  <si>
    <t>Проведение текущего ремонта объектов водоснабжения муниципальной собственности</t>
  </si>
  <si>
    <t>С1431</t>
  </si>
  <si>
    <t>Коммунальное хозяйство</t>
  </si>
  <si>
    <t>400</t>
  </si>
  <si>
    <t>С1430</t>
  </si>
  <si>
    <t>07 1 07</t>
  </si>
  <si>
    <t>Основное мероприятие "Капитальный ремонт многоквартирных домов поселка Глушково"</t>
  </si>
  <si>
    <t>Жилищное хозяйство</t>
  </si>
  <si>
    <t>ЖИЛИЩНО-КОММУНАЛЬНОЕ ХОЯЙСТВО</t>
  </si>
  <si>
    <t>C1468</t>
  </si>
  <si>
    <t>12</t>
  </si>
  <si>
    <t>04</t>
  </si>
  <si>
    <t>Мероприятия в области земельных отношений (межевание земельных участков, проведение кадастровых работ)</t>
  </si>
  <si>
    <t>C1416</t>
  </si>
  <si>
    <t>Мероприятия по разработке документов территориального планирования и градостроительного зонирования</t>
  </si>
  <si>
    <t>1405</t>
  </si>
  <si>
    <t>15 2</t>
  </si>
  <si>
    <t>Обеспечение условий для развития малого и среднего предпринимательства на территории муниципального образования</t>
  </si>
  <si>
    <t>1196</t>
  </si>
  <si>
    <t>Обеспечение условий для развития малого и среднего предпринимательства на территории Курской области</t>
  </si>
  <si>
    <t>Подпрограмма «Содействие развитию малого и среднего предпринимательства» муниципальной программы «Развитие экономики муниципального образования»</t>
  </si>
  <si>
    <t>1480</t>
  </si>
  <si>
    <t>15 1</t>
  </si>
  <si>
    <t>Создание благоприятных условий для привлечения инвестиций в экономику МО и формирование благоприятного инвестиционного климата</t>
  </si>
  <si>
    <t>Подпрограмма «Создание благоприятных условий для привлечения инвестиций в экономику муниципального района» муниципальной программы «Развитие экономики муниципального образования»</t>
  </si>
  <si>
    <t>15 0</t>
  </si>
  <si>
    <t>Муниципальная программа «Развитие экономики муниципального образования»</t>
  </si>
  <si>
    <t>C1434</t>
  </si>
  <si>
    <t>Мероприятия в области энергосбережения</t>
  </si>
  <si>
    <t>05 0 00</t>
  </si>
  <si>
    <t>Другие вопросы в области национальной экономики</t>
  </si>
  <si>
    <t>09</t>
  </si>
  <si>
    <t>Обеспечение безопасности дорожного движения на автомобильных дорогах местного значения</t>
  </si>
  <si>
    <t>11 2 03</t>
  </si>
  <si>
    <t>Основное мероприятие "Повышение безопасности дорожного движения и снижение дорожно-транспортного травматизма на территории муниципального образования"</t>
  </si>
  <si>
    <t>11 2 03 00000</t>
  </si>
  <si>
    <t>Подпрограмма «Повышение безопасности дорожного движения поселка Глушково Глушковского района Курской области муниципальной программы "Содержание, ремонт и капитальный ремонт автомобильных дорог на 2014-2016 годы"</t>
  </si>
  <si>
    <t>1160</t>
  </si>
  <si>
    <t>C1424</t>
  </si>
  <si>
    <t>11 1 02</t>
  </si>
  <si>
    <t xml:space="preserve">Капитальный ремонт, ремонт и содержание автомобильных дорог общего пользования местного значения </t>
  </si>
  <si>
    <t>Основное мероприятие "Капитальный ремонт, ремонт и содержание автомобильных дорог общего пользования  местного  значения"</t>
  </si>
  <si>
    <t>4897,431</t>
  </si>
  <si>
    <t>C1423</t>
  </si>
  <si>
    <t>11 1 01</t>
  </si>
  <si>
    <t>Капитальные вложения в объекты недвижимого имущества государственной (муниципальной) собственности</t>
  </si>
  <si>
    <t xml:space="preserve">Бюджетные инвестиции </t>
  </si>
  <si>
    <t xml:space="preserve">Строительство (реконструкция) автомобильных дорог общего пользования местного значения </t>
  </si>
  <si>
    <t>Основное мероприятие "Строительство и (или) реконструкция автомобильных дорог общего пользования местного значения"</t>
  </si>
  <si>
    <t>Дорожное хозяйство (дорожные фонды)</t>
  </si>
  <si>
    <t>НАЦИОНАЛЬНАЯ ЭКОНОМИКА</t>
  </si>
  <si>
    <t>С1435</t>
  </si>
  <si>
    <t>Реализация мероприятий направленных на обеспечение правопорядка на территории муниципального образования</t>
  </si>
  <si>
    <t>14</t>
  </si>
  <si>
    <t>Основное мероприятие "Снижение уровня правонарушений на территории муниципального образования"</t>
  </si>
  <si>
    <t>12 0 00</t>
  </si>
  <si>
    <t>Другие вопросы в области национальной безопасности и правоохранительной деятельности</t>
  </si>
  <si>
    <t>Отдельные мероприятия в области гражданской обороны, защиты населения и территорий от чрезвычайных ситуаций, безопасности людей на водных объектах</t>
  </si>
  <si>
    <t>Основное мероприятие "Обеспечение эффективного функционирования системы гражданской обороны, защиты населения и территорий от чрезвычайных ситуаций, безопасности людей на водных объектах"</t>
  </si>
  <si>
    <t>С1415</t>
  </si>
  <si>
    <t>13 0 00</t>
  </si>
  <si>
    <t>НАЦИОНАЛЬНАЯ БЕЗОПАСНОСТЬ И ПРАВООХРАНИТЕЛЬНАЯ ДЕЯТЕЛЬНОСТЬ</t>
  </si>
  <si>
    <t>С1439</t>
  </si>
  <si>
    <t>77 2 00</t>
  </si>
  <si>
    <t>Реализация мероприятий по распространению официальной информации</t>
  </si>
  <si>
    <t>С1401</t>
  </si>
  <si>
    <t>13</t>
  </si>
  <si>
    <t>Непрограммные расходы органов местного самоуправления</t>
  </si>
  <si>
    <t>77 0 00</t>
  </si>
  <si>
    <t>Непрограммная деятельность органов местного самоуправления</t>
  </si>
  <si>
    <t>76 1 00 С1404</t>
  </si>
  <si>
    <t>5918</t>
  </si>
  <si>
    <t>77 2</t>
  </si>
  <si>
    <t>Осуществление первичного воинского учета на территориях, где отсутствуют военные комиссариаты</t>
  </si>
  <si>
    <t>П1490</t>
  </si>
  <si>
    <t>73 1 00</t>
  </si>
  <si>
    <t>Мобилизационная и вневойсковая подготовка</t>
  </si>
  <si>
    <t>НАЦИОНАЛЬНАЯ ОБОРОНА</t>
  </si>
  <si>
    <t>Расходы на обеспечение деятельности (оказание услуг) муниципальных учреждений</t>
  </si>
  <si>
    <t>С1404</t>
  </si>
  <si>
    <t>76 1 00</t>
  </si>
  <si>
    <t>Выполнение других (прочих) обязательств органа местного самоуправления</t>
  </si>
  <si>
    <t>Выполнение других обязательств Курской области</t>
  </si>
  <si>
    <t>76 0 00</t>
  </si>
  <si>
    <t>Реализация государственных функций, связанных с общегосударственным управлением</t>
  </si>
  <si>
    <t>С1437</t>
  </si>
  <si>
    <t>Мероприятия, направленные на развитие муниципальной службы</t>
  </si>
  <si>
    <t>Основное мероприятие "Внедрение современных технологий,повышение профессиональной компетентности муниципальных служащих,обеспечение условий для их результативной профессиональной служебной деятельности"</t>
  </si>
  <si>
    <t>09 0 00</t>
  </si>
  <si>
    <t>Другие общегосударственные вопросы</t>
  </si>
  <si>
    <t>78 1</t>
  </si>
  <si>
    <t>Резервный фонд местной администрации</t>
  </si>
  <si>
    <t xml:space="preserve">Резервные фонды </t>
  </si>
  <si>
    <t>78 0</t>
  </si>
  <si>
    <t>Резервные фонды органов местного самоуправления</t>
  </si>
  <si>
    <t>Резервные фонды</t>
  </si>
  <si>
    <t>1441</t>
  </si>
  <si>
    <t>77 3</t>
  </si>
  <si>
    <t>Подготовка и проведение выборов</t>
  </si>
  <si>
    <t>Организация и проведение выборов и референдумов</t>
  </si>
  <si>
    <t>77 0</t>
  </si>
  <si>
    <t>Обеспечение проведения выборов и референдумов</t>
  </si>
  <si>
    <t>500</t>
  </si>
  <si>
    <t>1467</t>
  </si>
  <si>
    <t>74 3</t>
  </si>
  <si>
    <t>06</t>
  </si>
  <si>
    <t>Межбюджетные трансферты</t>
  </si>
  <si>
    <t>Осуществление переданных полномочий от поселений муниципальному району в сфере внешнего муниципального финансового контроля</t>
  </si>
  <si>
    <t>1402</t>
  </si>
  <si>
    <t>Обеспечение деятельности и выполнение функций органов местного самоуправления</t>
  </si>
  <si>
    <t>Аппарат контрольно-счетного органа муниципального образования</t>
  </si>
  <si>
    <t>74 2</t>
  </si>
  <si>
    <t>Аудиторы контрольно-счетного органа муниципального образования</t>
  </si>
  <si>
    <t>74 1</t>
  </si>
  <si>
    <t>Руководитель контрольно-счетного органа муниципального образования</t>
  </si>
  <si>
    <t>74 0</t>
  </si>
  <si>
    <t>Обеспечение деятельности контрольно-счетных органов муниципального образования</t>
  </si>
  <si>
    <t>Обеспечение деятельности финансовых, налоговых и таможенных органов и органов финансового (финансово-бюджетного) надзора</t>
  </si>
  <si>
    <t>0</t>
  </si>
  <si>
    <t>С1402</t>
  </si>
  <si>
    <t>Обеспечение деятельности администрации муниципального образования</t>
  </si>
  <si>
    <t>73 0 00</t>
  </si>
  <si>
    <t>Обеспечение функционирования местных администраций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</si>
  <si>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</si>
  <si>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71 1 00</t>
  </si>
  <si>
    <t>Глава муниципального образования</t>
  </si>
  <si>
    <t>71 0 00</t>
  </si>
  <si>
    <t>Обеспечение функционирования главы муниципального образования</t>
  </si>
  <si>
    <t>ГРБС</t>
  </si>
  <si>
    <t>Функционирование высшего должностного лица субъекта Российской Федерации и муниципального образования</t>
  </si>
  <si>
    <t>ОБЩЕГОСУДАРСТВЕННЫЕ ВОПРОСЫ</t>
  </si>
  <si>
    <t>В С Е Г О</t>
  </si>
  <si>
    <t>ВР</t>
  </si>
  <si>
    <t>ЦСР</t>
  </si>
  <si>
    <t>ПР</t>
  </si>
  <si>
    <t>Рз</t>
  </si>
  <si>
    <t>700</t>
  </si>
  <si>
    <t>14 1 1465</t>
  </si>
  <si>
    <t>Обслуживание  государственного (муниципального ) долга</t>
  </si>
  <si>
    <t>Обслуживание муниципального долга</t>
  </si>
  <si>
    <t>14 1 0000</t>
  </si>
  <si>
    <t>Подпрограмма «Управление муниципальным долгом» муниципальной программы __________________________ сельсовета Глушковского района Курской области «Повышение эффективности управления муниципальными финансами _____________________ сельсовете  Глушковского района Курской области на 2014 – 2018 годы»</t>
  </si>
  <si>
    <t>14 0 0000</t>
  </si>
  <si>
    <t>Муниципальная программа __________________________ сельсовета Глушковского района Курской области «Повышение эффективности  управления финансами в _____________________ сельсовете  Глушковского района Курской области на 2014 – 2018 годы»</t>
  </si>
  <si>
    <t>1407</t>
  </si>
  <si>
    <t xml:space="preserve">08 2 </t>
  </si>
  <si>
    <t>Создание условий для успешного выступления спортсменов поселка Глушково Глушковского района Курской области на спортивных соревнованиях и развития спортивного резерва</t>
  </si>
  <si>
    <t>1444</t>
  </si>
  <si>
    <t>01 1</t>
  </si>
  <si>
    <t>1443</t>
  </si>
  <si>
    <t>07 1 06</t>
  </si>
  <si>
    <t>600</t>
  </si>
  <si>
    <t>Мероприятия по строительству очистных сооружений</t>
  </si>
  <si>
    <t>150</t>
  </si>
  <si>
    <t>Мероприятия по капитальному ремонту муниципального жилищного фонда</t>
  </si>
  <si>
    <t>Мероприятия  по разработке документов территориального планирования и градостроительного зонирования</t>
  </si>
  <si>
    <t>Основное мероприятие "Реализация комплекса мер по пожарной безопасности "</t>
  </si>
  <si>
    <t>Закупка товаров, работ и услуг для обеспечения государственных (муниципальных) нужд</t>
  </si>
  <si>
    <t>00 C1404</t>
  </si>
  <si>
    <t>76 1</t>
  </si>
  <si>
    <t>00 00000</t>
  </si>
  <si>
    <t>76 0</t>
  </si>
  <si>
    <t>00 C1402</t>
  </si>
  <si>
    <t>73 1</t>
  </si>
  <si>
    <t>73 0</t>
  </si>
  <si>
    <t>71 1</t>
  </si>
  <si>
    <t>71 0</t>
  </si>
  <si>
    <t>0000000</t>
  </si>
  <si>
    <t>13 0</t>
  </si>
  <si>
    <t>12 0</t>
  </si>
  <si>
    <t>03 C1459</t>
  </si>
  <si>
    <t>01 C1424</t>
  </si>
  <si>
    <t>09 0</t>
  </si>
  <si>
    <t xml:space="preserve">08 0 </t>
  </si>
  <si>
    <t>00 C1439</t>
  </si>
  <si>
    <t>Мероприятия по распространению официальной информации</t>
  </si>
  <si>
    <t>00 C1401</t>
  </si>
  <si>
    <t>ОХО налоги</t>
  </si>
  <si>
    <t>ОХО закупки</t>
  </si>
  <si>
    <t>ОХО (зарплата с начислениями)</t>
  </si>
  <si>
    <t>07 2 03 С 1417</t>
  </si>
  <si>
    <t>01 L0200</t>
  </si>
  <si>
    <t>072</t>
  </si>
  <si>
    <t>07 2</t>
  </si>
  <si>
    <t>08 С1431</t>
  </si>
  <si>
    <t>071</t>
  </si>
  <si>
    <t>Обеспечение мероприятий по модернизации систем коммунальной инфраструктуры</t>
  </si>
  <si>
    <t>07 С1430</t>
  </si>
  <si>
    <t>01 C1457</t>
  </si>
  <si>
    <t>07 1</t>
  </si>
  <si>
    <t>01 C1456</t>
  </si>
  <si>
    <t>Мероприятия по по содержанию мемориальных комплексов</t>
  </si>
  <si>
    <t>05 C1433</t>
  </si>
  <si>
    <t xml:space="preserve">07 0 </t>
  </si>
  <si>
    <t>05 0</t>
  </si>
  <si>
    <t>01 С1468</t>
  </si>
  <si>
    <t>01 С1416</t>
  </si>
  <si>
    <t>Повышение эффективности управления муниципальным имуществом</t>
  </si>
  <si>
    <t>04 0</t>
  </si>
  <si>
    <t>1630,049</t>
  </si>
  <si>
    <t>1800</t>
  </si>
  <si>
    <t>20 0 00</t>
  </si>
  <si>
    <t>20 0 01</t>
  </si>
  <si>
    <t>20 0 03</t>
  </si>
  <si>
    <t>20 0 03 С1459</t>
  </si>
  <si>
    <t>18 0 02</t>
  </si>
  <si>
    <t>Мероприятия по сбору и вывозу ТБО</t>
  </si>
  <si>
    <t>19 0 04</t>
  </si>
  <si>
    <t>С1457</t>
  </si>
  <si>
    <t>Муниципальная программа муниципального образования "поселок Глушково" Глушковского района Курской области «Формирование современной городской среды в поселке Глушково Глушковского района Курской области на 2018-2022 годы»</t>
  </si>
  <si>
    <t>18 0 00 00000</t>
  </si>
  <si>
    <t>18 0 02 С1417</t>
  </si>
  <si>
    <t>20 0</t>
  </si>
  <si>
    <t>19 0 01 00000</t>
  </si>
  <si>
    <t>19 0 04 C1457</t>
  </si>
  <si>
    <t>Резервный фонд</t>
  </si>
  <si>
    <t>78 1 00 С1403</t>
  </si>
  <si>
    <t>78 0 00</t>
  </si>
  <si>
    <t>78 1 00</t>
  </si>
  <si>
    <t>С1403</t>
  </si>
  <si>
    <t>Основное мероприятие "Проведение муниципальной политики в области имущественных и земельных отношений"</t>
  </si>
  <si>
    <t>Мероприятия в области имущественных отношений</t>
  </si>
  <si>
    <t>Основное мероприятие "Обеспечение мероприятий по проектированию и строительству очистных сооружений"</t>
  </si>
  <si>
    <t xml:space="preserve">Создание условий для развития социальной и инженерной инфраструктуры муниципальных образований </t>
  </si>
  <si>
    <t>Капитальные вложения в объекты государственной (муниципальной) собственности</t>
  </si>
  <si>
    <t>Мероприятия в области коммунального хозяйства</t>
  </si>
  <si>
    <t>Основное мероприятие " Обеспечение мероприятий по по сбору и вывозу ТБО объектов социальной сферы"</t>
  </si>
  <si>
    <t>Мероприятия по сбору и транспортированию твердых  отходов</t>
  </si>
  <si>
    <t>Основное мероприятие "Поддержание в чистоте территории муниципального образования"</t>
  </si>
  <si>
    <t>Основное мероприятие "Уличное освещение"</t>
  </si>
  <si>
    <t xml:space="preserve">  07 1 03</t>
  </si>
  <si>
    <t>Основное мероприятие "Озеленение"</t>
  </si>
  <si>
    <t>Основное мероприятие "Мероприятия по ремонту мемориальных комплексов"</t>
  </si>
  <si>
    <t>17 0 01</t>
  </si>
  <si>
    <t>Реализация мероприятий по формированию современной городской среды</t>
  </si>
  <si>
    <t>18 0 00</t>
  </si>
  <si>
    <t>19 0 00</t>
  </si>
  <si>
    <t>30,0</t>
  </si>
  <si>
    <t xml:space="preserve"> 1 17 05050 13 0000 180</t>
  </si>
  <si>
    <t>Прочие неналоговые доходы бюджетов городских поселений</t>
  </si>
  <si>
    <t xml:space="preserve">     77 2 00 С1445</t>
  </si>
  <si>
    <t xml:space="preserve">     77 2 00 00000</t>
  </si>
  <si>
    <t>07 1 08</t>
  </si>
  <si>
    <t>Основное мероприятие "Обеспечение мероприятий по модернизации систем коммунальной инфраструктуры"</t>
  </si>
  <si>
    <t>200,00</t>
  </si>
  <si>
    <t>Расходы муниципального образования на обеспечение первичных  мер пожарной безопасности на территории муниципального образования</t>
  </si>
  <si>
    <t>2518,359</t>
  </si>
  <si>
    <t>150,0</t>
  </si>
  <si>
    <t>50,0</t>
  </si>
  <si>
    <t>0,00</t>
  </si>
  <si>
    <t>300,00</t>
  </si>
  <si>
    <t xml:space="preserve">Муниципальная программа поселка Глушково Глушковского района Курской области «Защита населения и территории от чрезвычайных ситуаций, обеспечение пожарной безопасности и безопасности людей на водных объектах поселка Глушково Глушковского района Курской области  на 2019-2023 годы"  </t>
  </si>
  <si>
    <t>Муниципальная программа поселка Глушково  Глушковского района Курской области"Профилактика преступлений и иных правонарушений в поселке Глушково Глушковского района Курской области  на 2019-2023 годы"</t>
  </si>
  <si>
    <t>01 С1467</t>
  </si>
  <si>
    <t>Проведение муниципальной политики в области земельных отношений</t>
  </si>
  <si>
    <t>50,600</t>
  </si>
  <si>
    <t>Социальное обеспечение и иные выплаты населению (молодые семьи)</t>
  </si>
  <si>
    <t>90,00</t>
  </si>
  <si>
    <t>133,341</t>
  </si>
  <si>
    <t>17 0 00 00000</t>
  </si>
  <si>
    <t>350</t>
  </si>
  <si>
    <t>99</t>
  </si>
  <si>
    <t>15</t>
  </si>
  <si>
    <t>50</t>
  </si>
  <si>
    <t>495</t>
  </si>
  <si>
    <t>2566,049</t>
  </si>
  <si>
    <t>930,0</t>
  </si>
  <si>
    <t>6,00</t>
  </si>
  <si>
    <t>1000</t>
  </si>
  <si>
    <t>170</t>
  </si>
  <si>
    <t>Муниципальная программа  поселка Глушково  Глушковского района Курской области «Развитие муниципальной службы в муниципальном образовании "поселок Глушково"  Глушковского района  Курской области на 2019-2023 годы»</t>
  </si>
  <si>
    <t>Основное мероприятие "Реализация мероприятий в сфере молодежной политики"</t>
  </si>
  <si>
    <t>Основное мероприятие "Создание условий, обеспечивающих повышение мотивации жителей поселка Глушково Глушковского района Курской области к регулярным занятиям физической культурой и спортом и ведению здорового образа жизни"</t>
  </si>
  <si>
    <r>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t>
    </r>
    <r>
      <rPr>
        <vertAlign val="superscript"/>
        <sz val="10"/>
        <color indexed="8"/>
        <rFont val="Times New Roman"/>
        <family val="1"/>
      </rPr>
      <t>1</t>
    </r>
    <r>
      <rPr>
        <sz val="10"/>
        <color indexed="8"/>
        <rFont val="Times New Roman"/>
        <family val="1"/>
      </rPr>
      <t xml:space="preserve"> и 228 Налогового кодекса Российской Федерации</t>
    </r>
  </si>
  <si>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</si>
  <si>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</si>
  <si>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09 0 01</t>
  </si>
  <si>
    <t xml:space="preserve">      09 0 01 С1437</t>
  </si>
  <si>
    <t xml:space="preserve">       13 0 01</t>
  </si>
  <si>
    <t>13 0 01 С1460</t>
  </si>
  <si>
    <t>13 0 02</t>
  </si>
  <si>
    <t>05 0 01</t>
  </si>
  <si>
    <t>Муниципальная программа поселка Глушково  Глушковского района Курской области "Программа комплексного развития транспортной инфраструктуры муниципального образования «поселок Глушково» Глушковского района Курской области на 2018-2037 годы"</t>
  </si>
  <si>
    <t>04 0 01</t>
  </si>
  <si>
    <t xml:space="preserve">        04 0 01 С1467</t>
  </si>
  <si>
    <t>17 0 00</t>
  </si>
  <si>
    <t>08 0  01</t>
  </si>
  <si>
    <t>07 2 04</t>
  </si>
  <si>
    <t>08 0 02</t>
  </si>
  <si>
    <t>Создание условий, обеспечивающих повышение мотивации жителей муниципального образования к регулярным занятиям физической культурой и спортом и ведению здорового образа жизни</t>
  </si>
  <si>
    <t>С1406</t>
  </si>
  <si>
    <t xml:space="preserve">Муниципальная программа поселка Глушково Глушковского района Курской области "Программа комплексного развития социальной инфраструктуры муниципального образования «поселок Глушково» Глушковского района  Курской области на 2018- 2032 годы
комплексного развития социальной инфраструктуры муниципального образования «поселок Глушково» Глушковского района
 Курской области на 2018- 2032 годы
</t>
  </si>
  <si>
    <t xml:space="preserve">Муниципальная программа поселка Глушково Глушковского района Курской области "Программа комплексного развития социальной инфраструктуры муниципального образования «поселок Глушково» Глушковского района  Курской области на 2018- 2032 годы"
</t>
  </si>
  <si>
    <t>12 0 01</t>
  </si>
  <si>
    <t>L4970</t>
  </si>
  <si>
    <t>07 2 04 L4970</t>
  </si>
  <si>
    <t>Основное мероприятие "Энергосбережение и повышение энергетической эффективности в бюджетной сфере"</t>
  </si>
  <si>
    <t>Мероприятия по обеспечению охраны окружающей среды</t>
  </si>
  <si>
    <t>С1469</t>
  </si>
  <si>
    <t xml:space="preserve">     77 2 00 С1469</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</si>
  <si>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</si>
  <si>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 xml:space="preserve"> 1 03 02231 01 0000 110</t>
  </si>
  <si>
    <t xml:space="preserve"> 1 03 02241 01 0000 110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</si>
  <si>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</si>
  <si>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</si>
  <si>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</si>
  <si>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 xml:space="preserve"> 1 03 02261 01 0000 110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</si>
  <si>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</si>
  <si>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 xml:space="preserve"> 1 17 05000 00 0000 180</t>
  </si>
  <si>
    <t>Прочие неналоговые доходы</t>
  </si>
  <si>
    <t>П1485</t>
  </si>
  <si>
    <t>Осуществление переданных полномочий от поселений муниципальному району в сфере внутреннего муниципального финансового контроля</t>
  </si>
  <si>
    <t>Региональный проект "Формирование комфортной городской среды"</t>
  </si>
  <si>
    <t>17 0 F2</t>
  </si>
  <si>
    <t>55550</t>
  </si>
  <si>
    <t>C5550</t>
  </si>
  <si>
    <t>00 C1485</t>
  </si>
  <si>
    <t>17 0 F2 55550</t>
  </si>
  <si>
    <t>Основное мероприятие "Содействие в реализации малых проектов в сфере благоустройства территории муниципального образования «поселок Глушково»</t>
  </si>
  <si>
    <t>07 1 09</t>
  </si>
  <si>
    <t>S0090</t>
  </si>
  <si>
    <t>Реализация малых проектов в сфере благоустройства территории муниципального образования «поселок Глушково»</t>
  </si>
  <si>
    <t>Муниципальная программа поселка Глушково  Глушковского района Курской области "Программа комплексного развития транспортной инфраструктуры муниципального образования «поселок Глушково»
Глушковского района Курской области на 2018-2037 годы"</t>
  </si>
  <si>
    <t>Муниципальная программа поселка Глушково Глушковского района Курской области "Обеспечение доступным и комфортным жильем, коммунальными услугами граждан в муниципальном образовании "поселок Глушково" Глушковского района Курской области на 2019-2020 годы"</t>
  </si>
  <si>
    <t>Подпрограмма«Обеспечение качественными услугами ЖКХ населения поселка Глушково Глушковского района Курской области муниципальной программы"Обеспечение доступным и комфортным жильем, коммунальными услугами граждан в муниципальном образовании "поселок Глушково" Глушковского района Курской области на 2019-2020 годы"</t>
  </si>
  <si>
    <t>10090</t>
  </si>
  <si>
    <t>Источники внутреннего финансирования дефицита</t>
  </si>
  <si>
    <t>Код группы, подгруппы, статьи и вида источников</t>
  </si>
  <si>
    <t>000 01  05  00  00  00  0000  500</t>
  </si>
  <si>
    <t>Увеличение остатков средств бюджетов</t>
  </si>
  <si>
    <t>000 01  05  02  00  00  0000  500</t>
  </si>
  <si>
    <t>Увеличение прочих остатков средств бюджетов</t>
  </si>
  <si>
    <t>000 01  05  02  01  00  0000  510</t>
  </si>
  <si>
    <t>Увеличение прочих остатков денежных средств  бюджетов</t>
  </si>
  <si>
    <t>000 01  05  02  01  10  0000  510</t>
  </si>
  <si>
    <t>Увеличение прочих остатков денежных средств  бюджетов поселений</t>
  </si>
  <si>
    <t>000 01  05  00  00  00  0000  600</t>
  </si>
  <si>
    <t>Уменьшение остатков средств бюджетов</t>
  </si>
  <si>
    <t>000 01  05  02  00  00  0000  600</t>
  </si>
  <si>
    <t>Уменьшение прочих остатков средств бюджетов</t>
  </si>
  <si>
    <t>000 01  05  02  01  00  0000  610</t>
  </si>
  <si>
    <t>Уменьшение прочих остатков денежных средств  бюджетов</t>
  </si>
  <si>
    <t>000 01  05  02  01  10  0000  610</t>
  </si>
  <si>
    <t>Уменьшение прочих остатков денежных средств  бюджетов поселений</t>
  </si>
  <si>
    <t xml:space="preserve">                                                                                                                                          Приложение № 2</t>
  </si>
  <si>
    <t>(тыс. руб.)</t>
  </si>
  <si>
    <t>Подпрограмма «Обеспечение качественными услугами ЖКХ населения поселка Глушково Глушковского района муниципальной  программы "Обеспечение доступным и комфортным жильем и коммунальными услугами граждан в поселке Глушково Глушковского района Курской области на 2018-2020 годы"</t>
  </si>
  <si>
    <t>17 1 00</t>
  </si>
  <si>
    <t>Объем условно утвержденных расходов</t>
  </si>
  <si>
    <t>Муниципальная программа поселка Глушково  Глушковского района Курской области «Развитие культуры в поселке Глушково Глушковского района Курской области на 2017-2019 годы»</t>
  </si>
  <si>
    <t>01 0</t>
  </si>
  <si>
    <t xml:space="preserve">Подпрограмма «Наследие»  Глушковского района Курской области» муниципальной программы поселка Глушково Глушковского района Курской области «Развитие культуры в поселке Глушково  Глушковского района Курской области на 2017-2019 годы» </t>
  </si>
  <si>
    <t>01 2</t>
  </si>
  <si>
    <t xml:space="preserve">Развитие библиотечного дела </t>
  </si>
  <si>
    <t>02 С1401</t>
  </si>
  <si>
    <t>02 13330</t>
  </si>
  <si>
    <t>04 L4970</t>
  </si>
  <si>
    <t>Мероприятия по внесению в государственный кадастр недвижимости сведений о границах муниципальных образований и границах населенных пунктов поселка Глушково</t>
  </si>
  <si>
    <t>05 S3600</t>
  </si>
  <si>
    <t xml:space="preserve">08 1 </t>
  </si>
  <si>
    <t>01 C1414</t>
  </si>
  <si>
    <t>01 C1406</t>
  </si>
  <si>
    <t>09 1</t>
  </si>
  <si>
    <t>01 C1437</t>
  </si>
  <si>
    <t>01 C1435</t>
  </si>
  <si>
    <t>00 C1435</t>
  </si>
  <si>
    <t>13 1</t>
  </si>
  <si>
    <t>01 C1415</t>
  </si>
  <si>
    <t>13 2</t>
  </si>
  <si>
    <t>01 C1460</t>
  </si>
  <si>
    <t>Муниципальная программа поселка Глушково  Глушковского района Курской области "Комплексное развитие систем коммунальной инфраструктуры муниципального образования «поселок Глушково» Глушковского района Курской области на 2018-2037 годы"</t>
  </si>
  <si>
    <t>Земельный налог с физических лиц, обладающих земельным участком, расположенным в границах городских поселений</t>
  </si>
  <si>
    <t>тыс. руб.</t>
  </si>
  <si>
    <t>Физическая культура</t>
  </si>
  <si>
    <t>Реализация мероприятий по обеспечению жильем молодых семей</t>
  </si>
  <si>
    <t>Основное мероприятие "Реализация комплекса мер по пожарной безопасности"</t>
  </si>
  <si>
    <t>Основное мероприятие " Обеспечение мероприятий по  сбору и вывозу ТБО объектов социальной сферы"</t>
  </si>
  <si>
    <t>Приложение №13</t>
  </si>
  <si>
    <t>Программа муниципальных внутренних заимствований поселка Глушково</t>
  </si>
  <si>
    <t>1. Привлечение внутренних заимствований</t>
  </si>
  <si>
    <t>№ п/п</t>
  </si>
  <si>
    <t>Виды заимствований</t>
  </si>
  <si>
    <t>Муниципальные ценные бумаги</t>
  </si>
  <si>
    <t>Бюджетные кредиты от других бюджетов бюджетной системы Российской Федерации</t>
  </si>
  <si>
    <t>Кредиты кредитных организаций</t>
  </si>
  <si>
    <t>Итого</t>
  </si>
  <si>
    <t>2. Погашение внутренних заимствований</t>
  </si>
  <si>
    <t>Приложение №14</t>
  </si>
  <si>
    <t xml:space="preserve">Программа муниципальных гарантий </t>
  </si>
  <si>
    <t>Наименование принципала</t>
  </si>
  <si>
    <t>Наименование кредитора</t>
  </si>
  <si>
    <t>Срок гарантии</t>
  </si>
  <si>
    <t>-</t>
  </si>
  <si>
    <t xml:space="preserve">1.2. Общий объем бюджетных ассигнований, предусмотренных на исполнение муниципальных гарантий </t>
  </si>
  <si>
    <t xml:space="preserve"> </t>
  </si>
  <si>
    <t>Исполнение муниципальных гарантий поселка Глушково  Глушковского района</t>
  </si>
  <si>
    <t>За счет источников финансирования дефицита бюджета</t>
  </si>
  <si>
    <t>Сумма на 2022 год</t>
  </si>
  <si>
    <t>2022</t>
  </si>
  <si>
    <t>20 0 02</t>
  </si>
  <si>
    <t>100,00</t>
  </si>
  <si>
    <t xml:space="preserve">Муниципальная программа поселка Глушково Глушковского района Курской области "Программа комплексного развития систем коммунальной инфраструктуры муниципального образования «поселок Глушково» Глушковского района Курской области на 2019-2022 годы"
комплексного развития социальной инфраструктуры муниципального образования «поселок Глушково» Глушковского района
</t>
  </si>
  <si>
    <t>Муниципальная программа муниципального образования "поселок Глушково" Глушковского района Курской области «Формирование современной городской среды в поселке Глушково Глушковского района Курской области на 2018-2024 годы»</t>
  </si>
  <si>
    <t>22,00</t>
  </si>
  <si>
    <t>150,00</t>
  </si>
  <si>
    <t>Муниципальная программа «Формирование современной городской среды в поселке Глушково Глушковского района Курской области  на 2018-2024 годы»</t>
  </si>
  <si>
    <t>45,0</t>
  </si>
  <si>
    <t xml:space="preserve">                                                                                                                                        Приложение №1</t>
  </si>
  <si>
    <t>Другие вопросы в области охраны окружающей среды</t>
  </si>
  <si>
    <t>Охрана окружающей среды</t>
  </si>
  <si>
    <t>Сумма на 2023 год</t>
  </si>
  <si>
    <t>2023</t>
  </si>
  <si>
    <t xml:space="preserve"> 2 02 20000 00 0000 150</t>
  </si>
  <si>
    <t>Субсидии бюджетам бюджетной системы Российской Федерации (межбюджетные субсидии)</t>
  </si>
  <si>
    <t xml:space="preserve"> 2 02 25555 00 0000 150</t>
  </si>
  <si>
    <t>Субсидии бюджетам на реализацию программ формирования современной городской среды</t>
  </si>
  <si>
    <t xml:space="preserve"> 2 02 25555 13 0000 150</t>
  </si>
  <si>
    <t>Субсидии бюджетам городских поселений на реализацию программ формирования современной городской среды</t>
  </si>
  <si>
    <t>93,489</t>
  </si>
  <si>
    <t>Основное мероприятие "Компенсация затрат субъектам малого и среднего предпринимательства, связанных с оплатой за обучение работников по охране труда, за повышение квалификации работников"</t>
  </si>
  <si>
    <t>21001С1405</t>
  </si>
  <si>
    <t xml:space="preserve">21 001 С1405 </t>
  </si>
  <si>
    <t>21 001 С1405</t>
  </si>
  <si>
    <t xml:space="preserve">Муниципальная программа поселка Глушково Глушковского района Курской области "Комплексное развитие территории муниципального образования «поселок Глушково» Глушковского района  Курской области на 2020- 2025 годы"
комплексного развития социальной инфраструктуры муниципального образования «поселок Глушково» Глушковского района
 Курской области на 2018- 2032 годы
</t>
  </si>
  <si>
    <t>03 0 00</t>
  </si>
  <si>
    <t>Подпрограмма "Создание и развитие инфраструктуры поселка Глушково» муниципальной программы "Комплексное развитие территории муниципального образования "поселок Глушково" Глушковского района Курской области на 2020-2025 гг."</t>
  </si>
  <si>
    <t>03 1 00</t>
  </si>
  <si>
    <t>Основное мероприитие "Современный облик поселка Глушково"</t>
  </si>
  <si>
    <t>03 1 01</t>
  </si>
  <si>
    <t>Мероприятия по обеспечению комплексного развития территории муниципального образования</t>
  </si>
  <si>
    <t>S5760</t>
  </si>
  <si>
    <t>2100100000</t>
  </si>
  <si>
    <t>03 0 00 00000</t>
  </si>
  <si>
    <t>03 1 00 00000</t>
  </si>
  <si>
    <t>03 101 00000</t>
  </si>
  <si>
    <t>03 101 S5760</t>
  </si>
  <si>
    <t xml:space="preserve">      76 1 00 С1404</t>
  </si>
  <si>
    <t xml:space="preserve"> на 2022 год и плановый период 2023 и 2024 годов" </t>
  </si>
  <si>
    <t>на 2022 год и плановый период 2023 и 2024 годов"</t>
  </si>
  <si>
    <t>Поступления доходов  в  бюджет муниципального образования "поселок Глушково" Глушковского района Курской области на 2022 год</t>
  </si>
  <si>
    <t>Поступления доходов  в  бюджет муниципального образования "поселок Глушково" Глушковского района Курской области на плановый период 2023 и 2024 годов</t>
  </si>
  <si>
    <t>Сумма на 2024 год</t>
  </si>
  <si>
    <t>Распределение расходов бюджета муниципального образования "поселок Глушково" на 2022 год по разделам и подразделам, целевым статьям и видам расходов классификации расходов бюджета                                                                                                                                                                                                                                                                               (тыс. руб.)</t>
  </si>
  <si>
    <t>2686,051</t>
  </si>
  <si>
    <t>300,000</t>
  </si>
  <si>
    <t>31,100</t>
  </si>
  <si>
    <t>П1416</t>
  </si>
  <si>
    <t>20 0 01 S3390</t>
  </si>
  <si>
    <t>200,000</t>
  </si>
  <si>
    <t>50,000</t>
  </si>
  <si>
    <t>250,000</t>
  </si>
  <si>
    <t>150,000</t>
  </si>
  <si>
    <t>07 1 04 C1433</t>
  </si>
  <si>
    <t>07 1 03 C1433</t>
  </si>
  <si>
    <t>07 1 05 00000</t>
  </si>
  <si>
    <t>07 1 05 C1433</t>
  </si>
  <si>
    <t>07 1 06 00000</t>
  </si>
  <si>
    <t>07 1 06 C1456</t>
  </si>
  <si>
    <t>17 1 03 00000</t>
  </si>
  <si>
    <t>17 0 01 C5550</t>
  </si>
  <si>
    <t>700,000</t>
  </si>
  <si>
    <t>10,000</t>
  </si>
  <si>
    <t>40,000</t>
  </si>
  <si>
    <t>547,337</t>
  </si>
  <si>
    <t>110,000</t>
  </si>
  <si>
    <t>Распределение расходов бюджета муниципального образования "поселок Глушково" на плановый период 2023 и 2024 годов по разделам и подразделам, целевым статьям и видам расходов классификации расходов бюджета                                                                                                                                                                                                                                                                  (тыс. руб.)     (тыс. руб.)</t>
  </si>
  <si>
    <t>2024</t>
  </si>
  <si>
    <t>Условно-утвержденные расходы</t>
  </si>
  <si>
    <t>2618,900</t>
  </si>
  <si>
    <t>68,25</t>
  </si>
  <si>
    <t>66,500</t>
  </si>
  <si>
    <t>1170,000</t>
  </si>
  <si>
    <t>1140,000</t>
  </si>
  <si>
    <t>20,900</t>
  </si>
  <si>
    <t>292,500</t>
  </si>
  <si>
    <t>285,000</t>
  </si>
  <si>
    <t>5,700</t>
  </si>
  <si>
    <t>5,850</t>
  </si>
  <si>
    <t>30,323</t>
  </si>
  <si>
    <t>29,545</t>
  </si>
  <si>
    <t>91,151</t>
  </si>
  <si>
    <t>88,815</t>
  </si>
  <si>
    <t>20 0 01 С1424</t>
  </si>
  <si>
    <t>243,750</t>
  </si>
  <si>
    <t>237,500</t>
  </si>
  <si>
    <t>48,750</t>
  </si>
  <si>
    <t>47,500</t>
  </si>
  <si>
    <t>97,500</t>
  </si>
  <si>
    <t>95,000</t>
  </si>
  <si>
    <t>9,750</t>
  </si>
  <si>
    <t>9,500</t>
  </si>
  <si>
    <t>07 1 04</t>
  </si>
  <si>
    <t>780,000</t>
  </si>
  <si>
    <t>950,000</t>
  </si>
  <si>
    <t>39,000</t>
  </si>
  <si>
    <t>38,000</t>
  </si>
  <si>
    <t>263,250</t>
  </si>
  <si>
    <t>256,500</t>
  </si>
  <si>
    <t>146,250</t>
  </si>
  <si>
    <t>142,500</t>
  </si>
  <si>
    <t>1394,250</t>
  </si>
  <si>
    <t>2551,747</t>
  </si>
  <si>
    <t>1947,851</t>
  </si>
  <si>
    <t>1426,149</t>
  </si>
  <si>
    <t>1368,000</t>
  </si>
  <si>
    <t>1899,155</t>
  </si>
  <si>
    <t>1850,459</t>
  </si>
  <si>
    <t>1390,495</t>
  </si>
  <si>
    <t>1354,842</t>
  </si>
  <si>
    <t>Ведомственная структура расходов бюджета поселка Глушково  Глушковского района Курской области на 2022 год</t>
  </si>
  <si>
    <t>Осуществление переданных полномочий от поселений муниципальному району по реализации мероприятий по разработке документов территориального планирования и градостроительного зонирования</t>
  </si>
  <si>
    <t>Основное мероприятие "Осуществление мероприятий по благоустройству дворовых территорий"</t>
  </si>
  <si>
    <t>Реализация мероприятий по формированию современной городской среды за счет средств бюджета муниципального образования</t>
  </si>
  <si>
    <t>17 0 01 00000</t>
  </si>
  <si>
    <t>04 0 01 С1416</t>
  </si>
  <si>
    <t xml:space="preserve">   04 0 01 С1467</t>
  </si>
  <si>
    <t xml:space="preserve">  04 0 01 С1467</t>
  </si>
  <si>
    <t>04 0 01 С1468</t>
  </si>
  <si>
    <t xml:space="preserve">  07 1 03 00000</t>
  </si>
  <si>
    <t>07 1 03 С1433</t>
  </si>
  <si>
    <t>07 1 01 С1457</t>
  </si>
  <si>
    <t>07 1 01 00000</t>
  </si>
  <si>
    <t>731 00 П1416</t>
  </si>
  <si>
    <t>20 0 01 00000</t>
  </si>
  <si>
    <t>20 0 03 00000</t>
  </si>
  <si>
    <t>Основное мероприятие " Обеспечение мероприятий  по сбору и вывозу ТБО объектов социальной сферы"</t>
  </si>
  <si>
    <t>Ведомственная структура расходов бюджета поселка Глушково  Глушковского района Курской области на плановый период 2023 и 2024 годов</t>
  </si>
  <si>
    <t>73 1 00 П1416</t>
  </si>
  <si>
    <t>17 0 F2 00000</t>
  </si>
  <si>
    <t>Распределение бюджетных ассигнований по целевым статьям (муниципальных программам поселка Глушково Глушковского района Курской области и непрограммным направлениям деятельности), группам видов расходов на  2022 год</t>
  </si>
  <si>
    <t>05 0 01 С1434</t>
  </si>
  <si>
    <t>04 C1433</t>
  </si>
  <si>
    <t>70,000</t>
  </si>
  <si>
    <t>73 1 00 С1416</t>
  </si>
  <si>
    <t>01 S3390</t>
  </si>
  <si>
    <t>1200,000</t>
  </si>
  <si>
    <t>13 0 02 C1415</t>
  </si>
  <si>
    <t>12 0 01 C1435</t>
  </si>
  <si>
    <t>Распределение бюджетных ассигнований по целевым статьям (муниципальных программам поселка Глушково Глушковского района Курской области и непрограммным направлениям деятельности), группам видов расходов на плановый период  2023 и 2024  годы</t>
  </si>
  <si>
    <t>270,000</t>
  </si>
  <si>
    <t>48,000</t>
  </si>
  <si>
    <t xml:space="preserve"> Глушковского района Курской области на 2022 год </t>
  </si>
  <si>
    <t xml:space="preserve"> Глушковского района Курской области на плановый период 2023 и 2024 годов</t>
  </si>
  <si>
    <t>поселка Глушково Глушковского района Курской области на 2022 год"</t>
  </si>
  <si>
    <t>1.1. Перечень подлежащих предоставлению муниципальных гарантий поселка Глушково  Глушковского района в 2022 году</t>
  </si>
  <si>
    <t>поселка Глушково Глушковского района по возможным гарантийным случаям, в 2022 году</t>
  </si>
  <si>
    <t>поселка Глушково Глушковского района Курской области на плановый период 2023 и 2024 годов"</t>
  </si>
  <si>
    <t>1.1. Перечень подлежащих предоставлению муниципальных гарантий поселка Глушково  Глушковского района в плановом периоде 2023 и 2024 годов</t>
  </si>
  <si>
    <t>поселка Глушково Глушковского района по возможным гарантийным случаям, в  плановом периоде 2023 и 2024 годов</t>
  </si>
  <si>
    <t xml:space="preserve">                                                                Приложение №3</t>
  </si>
  <si>
    <t xml:space="preserve">                                                                Приложение №4</t>
  </si>
  <si>
    <t>Приложение №5</t>
  </si>
  <si>
    <t>Приложение №6</t>
  </si>
  <si>
    <t>Приложение №7</t>
  </si>
  <si>
    <t>Приложение №8</t>
  </si>
  <si>
    <t xml:space="preserve">                         Приложение №10</t>
  </si>
  <si>
    <t>Приложение №11</t>
  </si>
  <si>
    <t>Приложение №12</t>
  </si>
  <si>
    <t>бюджета  поселка Глушкво Глушковского района Курской области на 2022 год</t>
  </si>
  <si>
    <t>бюджета  поселка Глушково Глушковского района Курской области на плановый период 2023 и 2024 годы</t>
  </si>
  <si>
    <t>Бюджетные кредиты из других бюджетов бюджетной системы Российской Федерации</t>
  </si>
  <si>
    <t>Предельный срок погашения долговых обязательств</t>
  </si>
  <si>
    <t>Объем привлечения средств в 2022году ( рублей)</t>
  </si>
  <si>
    <t>Объем погашения средств в 2022году  (рублей)</t>
  </si>
  <si>
    <t xml:space="preserve"> 1 05 03000 01 0000 110</t>
  </si>
  <si>
    <t>Земельный налог с физических лиц, обладающих земельным участком, расположенным в границах  городских  поселений</t>
  </si>
  <si>
    <t>Дотации бюджетам бюджетной системы Российской Федерации</t>
  </si>
  <si>
    <t xml:space="preserve"> 2 02 10000 00 0000 150</t>
  </si>
  <si>
    <t xml:space="preserve"> 2 02 16001 00 0000 150</t>
  </si>
  <si>
    <t xml:space="preserve"> 2 02 16001 13 0000 150</t>
  </si>
  <si>
    <t>Дотации на выравнивание бюджетной обеспеченности из бюджетов муниципальных районов, городских округов с внутригородским делением</t>
  </si>
  <si>
    <t>Дотации бюджетам городскких поселений на выравнивание бюджетной обеспеченности из бюджетов муниципальных районов</t>
  </si>
  <si>
    <t>614,925</t>
  </si>
  <si>
    <t>Объем привлечения средств в 2023году (рублей)</t>
  </si>
  <si>
    <t>Объем привлечения средств в 2024году (рублей)</t>
  </si>
  <si>
    <t>Объем погашения средств в 2023году (рублей)</t>
  </si>
  <si>
    <t>Объем погашения средств в 2024году (рублей)</t>
  </si>
  <si>
    <t>Наименование (цель) гарантирования</t>
  </si>
  <si>
    <t>Объем гарантий, рублей</t>
  </si>
  <si>
    <t>Наличие (отсутствие) права регрессного требования</t>
  </si>
  <si>
    <t xml:space="preserve">Объем бюджетных ассигнований на исполнение гарантий по возможным гарантийным случаям, рублей </t>
  </si>
  <si>
    <t>За счет расходов бюджета</t>
  </si>
  <si>
    <t>Объем бюджетных ассигнований на исполнение гарантий по возможным гарантийным случаям, рублей</t>
  </si>
  <si>
    <t xml:space="preserve">                     Приложение №9</t>
  </si>
  <si>
    <t xml:space="preserve">               к решению Собрания депутатов поселка Глушково </t>
  </si>
  <si>
    <t xml:space="preserve">Муниципальная программа поселка Глушково Глушковского района Курской области «Защита населения и территории от чрезвычайных ситуаций, обеспечение пожарной безопасности и безопасности людей на водных объектах поселка Глушково Глушковского района Курской области"   </t>
  </si>
  <si>
    <t xml:space="preserve">Муниципальная программа  поселка Глушково  Глушковского района Курской области «Развитие муниципальной службы в муниципальном образовании "поселок Глушково"  Глушковского района  Курской области" </t>
  </si>
  <si>
    <t>Муниципальная программа поселка Глушково Глушковского района Курской области «Энергосбережение и повышение энергетической эффективности на территории муниципального образования  "поселок Глушково" Глушковского района Курской области »</t>
  </si>
  <si>
    <t>Муниципальная программа поселка Глушково Глушковского района Курской области «Управление муниципальным имуществом и земельными ресурсами муниципального образования "поселок Глушково" Глушковского района Курской области»</t>
  </si>
  <si>
    <t>Муниципальная программа поселка Глушково Глушковского района Курской области "Обеспечение доступным и комфортным жильем, коммунальными услугами граждан в муниципальном образовании "поселок Глушково" Глушковского района Курской области"</t>
  </si>
  <si>
    <t>Подпрограмма«Обеспечение качественными услугами ЖКХ населения поселка Глушково Глушковского района Курской области муниципальной программы"Обеспечение доступным и комфортным жильем, коммунальными услугами граждан в муниципальном образовании "поселок Глушково" Глушковского района Курской области"</t>
  </si>
  <si>
    <t>Подпрограмма «Обеспечение качественными услугами ЖКХ населения поселка Глушково Глушковского района муниципальной  программы "Обеспечение доступным и комфортным жильем, коммунальными услугами граждан в муниципальном образовании "поселок Глушково" Глушковского района Курской области"</t>
  </si>
  <si>
    <t>Муниципальная программа поселка Глушково Глушковского района Курской области «Повышение эффективности работы с молодежью, развитие физической культуры и спорта в поселке Глушково Глушковского района Курской области»</t>
  </si>
  <si>
    <t>Подпрограмма "Создание условий для обеспечения доступным и комфортным жильем граждан в поселке Глушково Глушковского района Курской области"  муниципальной программы «Обеспечение доступным и комфортным жильем, коммунальными услугами граждан в муниципальном образовании "поселок Глушково" Глушковского района Курской области»</t>
  </si>
  <si>
    <t>Муниципальная программа  поселка Глушково  Глушковского района Курской области «Развитие муниципальной службы в муниципальном образовании "поселок Глушково"  Глушковского района  Курской области »</t>
  </si>
  <si>
    <t xml:space="preserve">Муниципальная программа поселка Глушково Глушковского района Курской области «Защита населения и территории от чрезвычайных ситуаций, обеспечение пожарной безопасности и безопасности людей на водных объектах поселка Глушково Глушковского района Курской области "  </t>
  </si>
  <si>
    <t>Гражданская оборона</t>
  </si>
  <si>
    <t>Муниципальная программа поселка Глушково  Глушковского района Курской области"Профилактика преступлений и иных правонарушений в поселке Глушково Глушковского района Курской области"</t>
  </si>
  <si>
    <t>Муниципальная программа поселка Глушково  Глушковского района Курской области "Программа комплексного развития транспортной инфраструктуры муниципального образования «поселок Глушково» Глушковского района Курской области"</t>
  </si>
  <si>
    <t>Муниципальная программа поселка Глушково Глушковского района Курской области «Энергосбережение и повышение энергетической эффективности на территории муниципального образования  "поселок Глушково" Глушковского района Курской области»</t>
  </si>
  <si>
    <t>Муниципальная программа поселка Глушково Глушковского района Курской области «Управление муниципальным имуществом и земельными ресурсами муниципального образования "поселок Глушково" Глушковского района Курской области »</t>
  </si>
  <si>
    <t>Муниципальная программа поселка Глушково Глушковского района Курской области «Развитие малого и среднего предпринимательства  в муниципальном образовании "поселок Глушково" Глушковского района Курской области»</t>
  </si>
  <si>
    <t>Муниципальная программа поселка Глушково Глушковского района Курской области "Обеспечение доступным и комфортным жильем, коммунальными услугами граждан в муниципальном образовании "поселок Глушково" Глушковского района Курской области "</t>
  </si>
  <si>
    <t>Подпрограмма«Обеспечение качественными услугами ЖКХ населения поселка Глушково Глушковского района Курской области муниципальной программы"Обеспечение доступным и комфортным жильем, коммунальными услугами граждан в муниципальном образовании "поселок Глушково" Глушковского района Курской области "</t>
  </si>
  <si>
    <t>Подпрограмма «Обеспечение качественными услугами ЖКХ населения поселка Глушково Глушковского района муниципальной  программы "Обеспечение доступным и комфортным жильем, коммунальными услугами граждан в муниципальном образовании "поселок Глушково" Глушковского района Курской области "</t>
  </si>
  <si>
    <t>Подпрограмма "Создание условий для обеспечения доступным и комфортным жильем граждан в поселке Глушково Глушковского района Курской области"  муниципальной программы «Обеспечение доступным и комфортным жильем, коммунальными услугами граждан в муниципальном образовании "поселок Глушково" Глушковского района Курской области »</t>
  </si>
  <si>
    <t xml:space="preserve">Гражданская оборона </t>
  </si>
  <si>
    <t>Муниципальная программа поселка Глушково Глушковского района Курской области «Повышение эффективности работы с молодежью, развитие физической культуры и спорта в поселке Глушково Глушковского района Курской области »</t>
  </si>
  <si>
    <t>Муниципальная программа  поселка Глушково  Глушковского района Курской области «Развитие муниципальной службы в муниципальном образовании "поселок Глушково"  Глушковского района  Курской области»</t>
  </si>
  <si>
    <t xml:space="preserve">Муниципальная программа поселка Глушково Глушковского района Курской области «Защита населения и территории от чрезвычайных ситуаций, обеспечение пожарной безопасности и безопасности людей на водных объектах поселка Глушково Глушковского района Курской области"  </t>
  </si>
  <si>
    <t xml:space="preserve">Муниципальная программа поселка Глушково Глушковского района Курской области "Программа комплексного развития систем коммунальной инфраструктуры муниципального образования «поселок Глушково» Глушковского района Курской области"
комплексного развития социальной инфраструктуры муниципального образования «поселок Глушково» Глушковского района
</t>
  </si>
  <si>
    <t>Подпрограмма "Создание условий для обеспечения доступным и комфортным жильем граждан в муниципальном образвании "поселок Глушково" Глушковского района Курской области"  муниципальной программы «Обеспечение доступным и комфортным жильем, коммунальными услугами граждан в муниципальном образовании "поселок Глушково" Глушковского района Курской области»</t>
  </si>
  <si>
    <t>Муниципальная программа поселка Глушково  Глушковского района Курской области"Профилактика преступлений и иных правонарушений в поселке Глушково Глушковского района Курской области "</t>
  </si>
  <si>
    <t>Муниципальная программа поселка Глушково Глушковского района Курской области «Развитие малого и среднего предпринимательства  в муниципальном образовании "поселок Глушково" Глушковского района Курской области »</t>
  </si>
  <si>
    <t>Муниципальная программа поселка Глушково Глушковского района Курской области "Обеспечение доступным и комфортным жильем и коммунальными услугами граждан в поселке Глушково Глушковского района Курской области"</t>
  </si>
  <si>
    <t>Подпрограмма «Обеспечение качественными услугами ЖКХ населения поселка Глушково Глушковского района муниципальной  программы "Обеспечение доступным и комфортным жильем и коммунальными услугами граждан в поселке Глушково Глушковского района Курской области "</t>
  </si>
  <si>
    <t>Подпрограмма "Создание условий для обеспечения доступным и комфортным жильем граждан в муниципальном образвании "поселок Глушково" Глушковского района Курской области"  муниципальной программы «Обеспечение доступным и комфортным жильем, коммунальными услугами граждан в муниципальном образовании "поселок Глушково" Глушковского района Курской области »</t>
  </si>
  <si>
    <t>Муниципальная программа "Управление муниципальным имуществом и земельными ресурсами муниципального образования "поселок Глушково" Глушковского района Курской области"</t>
  </si>
  <si>
    <t xml:space="preserve">Защита населения и территории от чрезвычайных ситуаций природного и техногенного характера, пожарная безопасность </t>
  </si>
  <si>
    <t>2 02 29999 13 0000 150</t>
  </si>
  <si>
    <t>Субсидии местным бюджетам на строительство (реконструкцию), капитальный ремонт, ремонт и содержание автомобильных дорог общего пользования местного значения</t>
  </si>
  <si>
    <t xml:space="preserve">Строительство (реконструкция), капитальный ремонт, ремонт и содержание автомобильных дорог общего пользования местного значения </t>
  </si>
  <si>
    <t>20 0 01 13390</t>
  </si>
  <si>
    <t>08 0  01 С1414</t>
  </si>
  <si>
    <t>08 0 02 С1406</t>
  </si>
  <si>
    <t>09 0 00 00000</t>
  </si>
  <si>
    <t>09 0 01 С1437</t>
  </si>
  <si>
    <t>1 11 09040 00 0000 120</t>
  </si>
  <si>
    <t>Прочие поступления от использования имущества, находящегося в государственной и муниципальной собственности (за исключением имущества муниципальных бюджетных и автономных учреждений, а также имущества государственных и муниципальных унитарных предприятий, в том числе казенных)</t>
  </si>
  <si>
    <t>1 11 09045 13 0000 120</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</si>
  <si>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государственных и муниципальных унитарных предприятий, в том числе казенных)</t>
  </si>
  <si>
    <t xml:space="preserve"> Глушковского района Курской области  от 23 декабря 2021г. №55</t>
  </si>
  <si>
    <t>"О  бюджете муниципального образования</t>
  </si>
  <si>
    <t xml:space="preserve">"О  бюджете муниципального образования </t>
  </si>
  <si>
    <t>Глушковского района Курской области  от 23 декабря 2021г. №55</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</si>
</sst>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0.0"/>
    <numFmt numFmtId="181" formatCode="#,##0.0"/>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0.000"/>
    <numFmt numFmtId="187" formatCode="0.000"/>
    <numFmt numFmtId="188" formatCode="0000000"/>
  </numFmts>
  <fonts count="69">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36"/>
      <name val="Arial Cyr"/>
      <family val="0"/>
    </font>
    <font>
      <sz val="11"/>
      <color indexed="20"/>
      <name val="Calibri"/>
      <family val="2"/>
    </font>
    <font>
      <i/>
      <sz val="11"/>
      <color indexed="23"/>
      <name val="Calibri"/>
      <family val="2"/>
    </font>
    <font>
      <sz val="11"/>
      <color indexed="52"/>
      <name val="Calibri"/>
      <family val="2"/>
    </font>
    <font>
      <sz val="10"/>
      <name val="Helv"/>
      <family val="0"/>
    </font>
    <font>
      <sz val="11"/>
      <color indexed="10"/>
      <name val="Calibri"/>
      <family val="2"/>
    </font>
    <font>
      <sz val="11"/>
      <color indexed="17"/>
      <name val="Calibri"/>
      <family val="2"/>
    </font>
    <font>
      <sz val="14"/>
      <color indexed="8"/>
      <name val="Times New Roman"/>
      <family val="1"/>
    </font>
    <font>
      <b/>
      <sz val="14"/>
      <color indexed="8"/>
      <name val="Times New Roman"/>
      <family val="1"/>
    </font>
    <font>
      <sz val="14"/>
      <name val="Times New Roman"/>
      <family val="1"/>
    </font>
    <font>
      <sz val="11"/>
      <name val="Times New Roman"/>
      <family val="1"/>
    </font>
    <font>
      <b/>
      <sz val="14"/>
      <name val="Times New Roman"/>
      <family val="1"/>
    </font>
    <font>
      <b/>
      <sz val="12"/>
      <color indexed="8"/>
      <name val="Times New Roman"/>
      <family val="1"/>
    </font>
    <font>
      <sz val="12"/>
      <name val="Times New Roman"/>
      <family val="1"/>
    </font>
    <font>
      <sz val="10"/>
      <name val="Arial"/>
      <family val="2"/>
    </font>
    <font>
      <sz val="13"/>
      <name val="Times New Roman"/>
      <family val="1"/>
    </font>
    <font>
      <sz val="10"/>
      <name val="Arial Cyr"/>
      <family val="0"/>
    </font>
    <font>
      <sz val="12"/>
      <color indexed="8"/>
      <name val="Times New Roman"/>
      <family val="1"/>
    </font>
    <font>
      <sz val="11"/>
      <color indexed="8"/>
      <name val="Times New Roman"/>
      <family val="1"/>
    </font>
    <font>
      <sz val="10"/>
      <name val="Times New Roman"/>
      <family val="1"/>
    </font>
    <font>
      <b/>
      <sz val="10"/>
      <name val="Times New Roman"/>
      <family val="1"/>
    </font>
    <font>
      <b/>
      <sz val="9"/>
      <name val="Times New Roman"/>
      <family val="1"/>
    </font>
    <font>
      <b/>
      <sz val="10"/>
      <name val="Arial Cyr"/>
      <family val="0"/>
    </font>
    <font>
      <sz val="10"/>
      <color indexed="8"/>
      <name val="Times New Roman"/>
      <family val="1"/>
    </font>
    <font>
      <b/>
      <sz val="10"/>
      <name val="Helv"/>
      <family val="0"/>
    </font>
    <font>
      <b/>
      <sz val="8"/>
      <name val="Arial Cyr"/>
      <family val="0"/>
    </font>
    <font>
      <b/>
      <sz val="12"/>
      <name val="Times New Roman"/>
      <family val="1"/>
    </font>
    <font>
      <sz val="12"/>
      <name val="Arial Cyr"/>
      <family val="2"/>
    </font>
    <font>
      <sz val="14"/>
      <color indexed="8"/>
      <name val="Calibri"/>
      <family val="2"/>
    </font>
    <font>
      <sz val="14"/>
      <name val="Helv"/>
      <family val="0"/>
    </font>
    <font>
      <i/>
      <sz val="14"/>
      <color indexed="8"/>
      <name val="Times New Roman"/>
      <family val="1"/>
    </font>
    <font>
      <b/>
      <sz val="14"/>
      <color indexed="8"/>
      <name val="Calibri"/>
      <family val="2"/>
    </font>
    <font>
      <sz val="12"/>
      <color indexed="8"/>
      <name val="Arial Cyr"/>
      <family val="2"/>
    </font>
    <font>
      <b/>
      <sz val="11"/>
      <color indexed="8"/>
      <name val="Times New Roman"/>
      <family val="1"/>
    </font>
    <font>
      <b/>
      <sz val="11"/>
      <name val="Times New Roman"/>
      <family val="1"/>
    </font>
    <font>
      <sz val="11"/>
      <name val="Helv"/>
      <family val="0"/>
    </font>
    <font>
      <i/>
      <sz val="11"/>
      <color indexed="8"/>
      <name val="Times New Roman"/>
      <family val="1"/>
    </font>
    <font>
      <b/>
      <sz val="9"/>
      <color indexed="8"/>
      <name val="Times New Roman"/>
      <family val="1"/>
    </font>
    <font>
      <vertAlign val="superscript"/>
      <sz val="10"/>
      <color indexed="8"/>
      <name val="Times New Roman"/>
      <family val="1"/>
    </font>
    <font>
      <sz val="9"/>
      <color indexed="8"/>
      <name val="Times New Roman"/>
      <family val="1"/>
    </font>
    <font>
      <sz val="14"/>
      <name val="Arial Cyr"/>
      <family val="0"/>
    </font>
    <font>
      <sz val="8"/>
      <name val="Arial Cyr"/>
      <family val="0"/>
    </font>
    <font>
      <b/>
      <sz val="8"/>
      <name val="Times New Roman"/>
      <family val="1"/>
    </font>
    <font>
      <b/>
      <sz val="10"/>
      <color indexed="8"/>
      <name val="Times New Roman"/>
      <family val="1"/>
    </font>
    <font>
      <i/>
      <sz val="14"/>
      <name val="Times New Roman"/>
      <family val="1"/>
    </font>
    <font>
      <sz val="12"/>
      <color indexed="8"/>
      <name val="Calibri"/>
      <family val="2"/>
    </font>
    <font>
      <b/>
      <sz val="16"/>
      <color indexed="8"/>
      <name val="Times New Roman"/>
      <family val="1"/>
    </font>
    <font>
      <sz val="11"/>
      <color rgb="FF000000"/>
      <name val="Calibri"/>
      <family val="2"/>
    </font>
    <font>
      <sz val="11"/>
      <color theme="1"/>
      <name val="Calibri"/>
      <family val="2"/>
    </font>
    <font>
      <sz val="14"/>
      <color theme="1"/>
      <name val="Times New Roman"/>
      <family val="1"/>
    </font>
    <font>
      <b/>
      <sz val="14"/>
      <color rgb="FF000000"/>
      <name val="Times New Roman"/>
      <family val="1"/>
    </font>
    <font>
      <sz val="10"/>
      <color theme="1"/>
      <name val="Times New Roman"/>
      <family val="1"/>
    </font>
    <font>
      <sz val="11"/>
      <color theme="1"/>
      <name val="Times New Roman"/>
      <family val="1"/>
    </font>
    <font>
      <sz val="12"/>
      <color rgb="FF000000"/>
      <name val="Times New Roman"/>
      <family val="1"/>
    </font>
    <font>
      <sz val="14"/>
      <color rgb="FF000000"/>
      <name val="Times New Roman"/>
      <family val="1"/>
    </font>
    <font>
      <b/>
      <sz val="10"/>
      <color theme="1"/>
      <name val="Times New Roman"/>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
      <patternFill patternType="solid">
        <fgColor indexed="26"/>
        <bgColor indexed="64"/>
      </patternFill>
    </fill>
  </fills>
  <borders count="5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color indexed="8"/>
      </left>
      <right style="thin">
        <color indexed="8"/>
      </right>
      <top style="thin">
        <color indexed="8"/>
      </top>
      <bottom style="thin">
        <color indexed="8"/>
      </bottom>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style="thin">
        <color indexed="8"/>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8"/>
      </left>
      <right>
        <color indexed="63"/>
      </right>
      <top style="thin">
        <color indexed="8"/>
      </top>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style="thin"/>
    </border>
    <border>
      <left style="thin"/>
      <right style="thin"/>
      <top>
        <color indexed="63"/>
      </top>
      <bottom style="thin"/>
    </border>
    <border>
      <left>
        <color indexed="63"/>
      </left>
      <right style="thin">
        <color indexed="8"/>
      </right>
      <top style="thin"/>
      <bottom style="thin"/>
    </border>
    <border>
      <left style="thin">
        <color indexed="8"/>
      </left>
      <right style="thin">
        <color indexed="8"/>
      </right>
      <top style="thin"/>
      <bottom style="thin"/>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right style="thin"/>
      <top style="thin">
        <color indexed="8"/>
      </top>
      <bottom style="thin"/>
    </border>
    <border>
      <left style="thin">
        <color indexed="8"/>
      </left>
      <right style="thin"/>
      <top style="thin">
        <color indexed="8"/>
      </top>
      <bottom style="thin"/>
    </border>
    <border>
      <left style="thin"/>
      <right style="thin">
        <color indexed="8"/>
      </right>
      <top style="thin">
        <color indexed="8"/>
      </top>
      <bottom style="thin"/>
    </border>
    <border>
      <left style="thin">
        <color indexed="8"/>
      </left>
      <right>
        <color indexed="63"/>
      </right>
      <top>
        <color indexed="63"/>
      </top>
      <bottom style="thin">
        <color indexed="8"/>
      </bottom>
    </border>
    <border>
      <left style="thin"/>
      <right style="thin">
        <color indexed="8"/>
      </right>
      <top style="thin"/>
      <bottom style="thin"/>
    </border>
    <border>
      <left style="thin"/>
      <right style="thin"/>
      <top style="thin"/>
      <bottom style="thin">
        <color indexed="8"/>
      </bottom>
    </border>
    <border>
      <left>
        <color indexed="63"/>
      </left>
      <right>
        <color indexed="63"/>
      </right>
      <top>
        <color indexed="63"/>
      </top>
      <bottom style="thin">
        <color indexed="8"/>
      </bottom>
    </border>
    <border>
      <left>
        <color indexed="63"/>
      </left>
      <right>
        <color indexed="63"/>
      </right>
      <top>
        <color indexed="63"/>
      </top>
      <bottom style="thin"/>
    </border>
    <border>
      <left style="thin">
        <color indexed="8"/>
      </left>
      <right style="thin"/>
      <top style="thin"/>
      <bottom style="thin"/>
    </border>
    <border>
      <left style="thin"/>
      <right style="thin"/>
      <top style="thin">
        <color indexed="8"/>
      </top>
      <bottom style="thin">
        <color indexed="8"/>
      </bottom>
    </border>
    <border>
      <left style="thin"/>
      <right style="thin"/>
      <top>
        <color indexed="63"/>
      </top>
      <bottom>
        <color indexed="63"/>
      </bottom>
    </border>
    <border>
      <left style="thin"/>
      <right style="thin"/>
      <top style="thin">
        <color indexed="8"/>
      </top>
      <bottom>
        <color indexed="63"/>
      </bottom>
    </border>
    <border>
      <left style="thin">
        <color rgb="FF000000"/>
      </left>
      <right style="thin">
        <color rgb="FF000000"/>
      </right>
      <top style="thin">
        <color rgb="FF000000"/>
      </top>
      <bottom style="thin">
        <color rgb="FF000000"/>
      </bottom>
    </border>
    <border>
      <left>
        <color indexed="63"/>
      </left>
      <right>
        <color indexed="63"/>
      </right>
      <top style="thin">
        <color indexed="8"/>
      </top>
      <bottom>
        <color indexed="63"/>
      </bottom>
    </border>
    <border>
      <left style="thin">
        <color indexed="8"/>
      </left>
      <right>
        <color indexed="63"/>
      </right>
      <top style="thin"/>
      <bottom style="thin"/>
    </border>
    <border>
      <left style="medium">
        <color rgb="FF94A1B0"/>
      </left>
      <right style="medium">
        <color rgb="FF94A1B0"/>
      </right>
      <top style="thin"/>
      <bottom style="thin"/>
    </border>
    <border>
      <left/>
      <right/>
      <top style="thin"/>
      <bottom/>
    </border>
  </borders>
  <cellStyleXfs count="7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60" fillId="0" borderId="0">
      <alignment/>
      <protection/>
    </xf>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7" borderId="1" applyNumberFormat="0" applyAlignment="0" applyProtection="0"/>
    <xf numFmtId="0" fontId="3" fillId="20" borderId="2" applyNumberFormat="0" applyAlignment="0" applyProtection="0"/>
    <xf numFmtId="0" fontId="4" fillId="20"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0" borderId="6" applyNumberFormat="0" applyFill="0" applyAlignment="0" applyProtection="0"/>
    <xf numFmtId="0" fontId="10" fillId="21" borderId="7" applyNumberFormat="0" applyAlignment="0" applyProtection="0"/>
    <xf numFmtId="0" fontId="11" fillId="0" borderId="0" applyNumberFormat="0" applyFill="0" applyBorder="0" applyAlignment="0" applyProtection="0"/>
    <xf numFmtId="0" fontId="12" fillId="22" borderId="0" applyNumberFormat="0" applyBorder="0" applyAlignment="0" applyProtection="0"/>
    <xf numFmtId="0" fontId="61" fillId="0" borderId="0">
      <alignment/>
      <protection/>
    </xf>
    <xf numFmtId="0" fontId="27" fillId="0" borderId="0">
      <alignment/>
      <protection/>
    </xf>
    <xf numFmtId="0" fontId="0" fillId="0" borderId="0">
      <alignment/>
      <protection/>
    </xf>
    <xf numFmtId="0" fontId="0" fillId="0" borderId="0">
      <alignment/>
      <protection/>
    </xf>
    <xf numFmtId="0" fontId="40" fillId="0" borderId="0">
      <alignment/>
      <protection/>
    </xf>
    <xf numFmtId="0" fontId="54" fillId="0" borderId="0">
      <alignment/>
      <protection/>
    </xf>
    <xf numFmtId="0" fontId="54" fillId="0" borderId="0">
      <alignment/>
      <protection/>
    </xf>
    <xf numFmtId="0" fontId="27" fillId="0" borderId="0">
      <alignment/>
      <protection/>
    </xf>
    <xf numFmtId="0" fontId="27" fillId="0" borderId="0">
      <alignment/>
      <protection/>
    </xf>
    <xf numFmtId="0" fontId="40" fillId="0" borderId="0">
      <alignment/>
      <protection/>
    </xf>
    <xf numFmtId="0" fontId="29" fillId="0" borderId="0">
      <alignment/>
      <protection/>
    </xf>
    <xf numFmtId="0" fontId="13" fillId="0" borderId="0" applyNumberFormat="0" applyFill="0" applyBorder="0" applyAlignment="0" applyProtection="0"/>
    <xf numFmtId="0" fontId="14" fillId="3" borderId="0" applyNumberFormat="0" applyBorder="0" applyAlignment="0" applyProtection="0"/>
    <xf numFmtId="0" fontId="15"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6" fillId="0" borderId="9" applyNumberFormat="0" applyFill="0" applyAlignment="0" applyProtection="0"/>
    <xf numFmtId="0" fontId="17" fillId="0" borderId="0">
      <alignment/>
      <protection/>
    </xf>
    <xf numFmtId="0" fontId="1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9" fillId="4" borderId="0" applyNumberFormat="0" applyBorder="0" applyAlignment="0" applyProtection="0"/>
  </cellStyleXfs>
  <cellXfs count="846">
    <xf numFmtId="0" fontId="0" fillId="0" borderId="0" xfId="0" applyAlignment="1">
      <alignment/>
    </xf>
    <xf numFmtId="0" fontId="23" fillId="0" borderId="0" xfId="0" applyFont="1" applyFill="1" applyAlignment="1">
      <alignment/>
    </xf>
    <xf numFmtId="0" fontId="28" fillId="0" borderId="0" xfId="61" applyFont="1" applyFill="1" applyAlignment="1">
      <alignment vertical="top"/>
      <protection/>
    </xf>
    <xf numFmtId="49" fontId="26" fillId="0" borderId="0" xfId="0" applyNumberFormat="1" applyFont="1" applyFill="1" applyBorder="1" applyAlignment="1">
      <alignment vertical="center" wrapText="1"/>
    </xf>
    <xf numFmtId="0" fontId="26" fillId="0" borderId="0" xfId="0" applyFont="1" applyBorder="1" applyAlignment="1">
      <alignment vertical="center" wrapText="1"/>
    </xf>
    <xf numFmtId="0" fontId="26" fillId="0" borderId="0" xfId="0" applyFont="1" applyBorder="1" applyAlignment="1">
      <alignment horizontal="right" vertical="center" wrapText="1"/>
    </xf>
    <xf numFmtId="0" fontId="17" fillId="0" borderId="0" xfId="0" applyFont="1" applyAlignment="1">
      <alignment/>
    </xf>
    <xf numFmtId="0" fontId="17" fillId="0" borderId="0" xfId="0" applyFont="1" applyAlignment="1">
      <alignment/>
    </xf>
    <xf numFmtId="187" fontId="33" fillId="24" borderId="10" xfId="0" applyNumberFormat="1" applyFont="1" applyFill="1" applyBorder="1" applyAlignment="1">
      <alignment horizontal="right"/>
    </xf>
    <xf numFmtId="0" fontId="34" fillId="24" borderId="10" xfId="0" applyFont="1" applyFill="1" applyBorder="1" applyAlignment="1">
      <alignment horizontal="center" wrapText="1"/>
    </xf>
    <xf numFmtId="0" fontId="33" fillId="24" borderId="10" xfId="0" applyFont="1" applyFill="1" applyBorder="1" applyAlignment="1">
      <alignment/>
    </xf>
    <xf numFmtId="4" fontId="17" fillId="0" borderId="10" xfId="0" applyNumberFormat="1" applyFont="1" applyBorder="1" applyAlignment="1">
      <alignment/>
    </xf>
    <xf numFmtId="0" fontId="32" fillId="24" borderId="10" xfId="0" applyNumberFormat="1" applyFont="1" applyFill="1" applyBorder="1" applyAlignment="1">
      <alignment horizontal="left" vertical="top" wrapText="1"/>
    </xf>
    <xf numFmtId="49" fontId="32" fillId="24" borderId="10" xfId="0" applyNumberFormat="1" applyFont="1" applyFill="1" applyBorder="1" applyAlignment="1">
      <alignment horizontal="center" vertical="center"/>
    </xf>
    <xf numFmtId="0" fontId="33" fillId="24" borderId="10" xfId="0" applyNumberFormat="1" applyFont="1" applyFill="1" applyBorder="1" applyAlignment="1">
      <alignment horizontal="left" vertical="top" wrapText="1"/>
    </xf>
    <xf numFmtId="49" fontId="33" fillId="24" borderId="10" xfId="0" applyNumberFormat="1" applyFont="1" applyFill="1" applyBorder="1" applyAlignment="1">
      <alignment horizontal="center" vertical="center"/>
    </xf>
    <xf numFmtId="187" fontId="32" fillId="24" borderId="10" xfId="0" applyNumberFormat="1" applyFont="1" applyFill="1" applyBorder="1" applyAlignment="1">
      <alignment horizontal="right"/>
    </xf>
    <xf numFmtId="0" fontId="32" fillId="0" borderId="10" xfId="0" applyFont="1" applyFill="1" applyBorder="1" applyAlignment="1">
      <alignment horizontal="left" vertical="center" wrapText="1"/>
    </xf>
    <xf numFmtId="4" fontId="33" fillId="24" borderId="10" xfId="0" applyNumberFormat="1" applyFont="1" applyFill="1" applyBorder="1" applyAlignment="1">
      <alignment horizontal="right"/>
    </xf>
    <xf numFmtId="0" fontId="35" fillId="0" borderId="0" xfId="0" applyFont="1" applyAlignment="1">
      <alignment/>
    </xf>
    <xf numFmtId="4" fontId="35" fillId="0" borderId="10" xfId="0" applyNumberFormat="1" applyFont="1" applyBorder="1" applyAlignment="1">
      <alignment/>
    </xf>
    <xf numFmtId="186" fontId="17" fillId="0" borderId="10" xfId="0" applyNumberFormat="1" applyFont="1" applyBorder="1" applyAlignment="1">
      <alignment/>
    </xf>
    <xf numFmtId="0" fontId="36" fillId="24" borderId="10" xfId="0" applyFont="1" applyFill="1" applyBorder="1" applyAlignment="1">
      <alignment horizontal="left" vertical="center" wrapText="1"/>
    </xf>
    <xf numFmtId="186" fontId="32" fillId="24" borderId="10" xfId="0" applyNumberFormat="1" applyFont="1" applyFill="1" applyBorder="1" applyAlignment="1">
      <alignment horizontal="right"/>
    </xf>
    <xf numFmtId="186" fontId="33" fillId="24" borderId="10" xfId="0" applyNumberFormat="1" applyFont="1" applyFill="1" applyBorder="1" applyAlignment="1">
      <alignment horizontal="right"/>
    </xf>
    <xf numFmtId="0" fontId="34" fillId="24" borderId="10" xfId="0" applyNumberFormat="1" applyFont="1" applyFill="1" applyBorder="1" applyAlignment="1">
      <alignment horizontal="left" vertical="top" wrapText="1"/>
    </xf>
    <xf numFmtId="0" fontId="32" fillId="0" borderId="10" xfId="0" applyFont="1" applyBorder="1" applyAlignment="1">
      <alignment vertical="top" wrapText="1"/>
    </xf>
    <xf numFmtId="4" fontId="32" fillId="24" borderId="10" xfId="0" applyNumberFormat="1" applyFont="1" applyFill="1" applyBorder="1" applyAlignment="1">
      <alignment horizontal="right"/>
    </xf>
    <xf numFmtId="0" fontId="32" fillId="0" borderId="10" xfId="0" applyFont="1" applyBorder="1" applyAlignment="1">
      <alignment/>
    </xf>
    <xf numFmtId="4" fontId="33" fillId="24" borderId="10" xfId="0" applyNumberFormat="1" applyFont="1" applyFill="1" applyBorder="1" applyAlignment="1">
      <alignment horizontal="right" vertical="center"/>
    </xf>
    <xf numFmtId="187" fontId="33" fillId="24" borderId="10" xfId="0" applyNumberFormat="1" applyFont="1" applyFill="1" applyBorder="1" applyAlignment="1">
      <alignment horizontal="right" vertical="center"/>
    </xf>
    <xf numFmtId="187" fontId="32" fillId="0" borderId="10" xfId="0" applyNumberFormat="1" applyFont="1" applyFill="1" applyBorder="1" applyAlignment="1">
      <alignment horizontal="right"/>
    </xf>
    <xf numFmtId="0" fontId="37" fillId="0" borderId="0" xfId="0" applyFont="1" applyAlignment="1">
      <alignment/>
    </xf>
    <xf numFmtId="0" fontId="32" fillId="24" borderId="10" xfId="0" applyFont="1" applyFill="1" applyBorder="1" applyAlignment="1">
      <alignment horizontal="center" wrapText="1"/>
    </xf>
    <xf numFmtId="49" fontId="32" fillId="24" borderId="10" xfId="0" applyNumberFormat="1" applyFont="1" applyFill="1" applyBorder="1" applyAlignment="1">
      <alignment horizontal="center" vertical="center" wrapText="1"/>
    </xf>
    <xf numFmtId="0" fontId="32" fillId="24" borderId="10" xfId="0" applyFont="1" applyFill="1" applyBorder="1" applyAlignment="1">
      <alignment horizontal="center" vertical="center"/>
    </xf>
    <xf numFmtId="0" fontId="32" fillId="0" borderId="10" xfId="0" applyFont="1" applyBorder="1" applyAlignment="1">
      <alignment horizontal="center" vertical="center" wrapText="1"/>
    </xf>
    <xf numFmtId="0" fontId="38" fillId="0" borderId="0" xfId="0" applyFont="1" applyAlignment="1">
      <alignment/>
    </xf>
    <xf numFmtId="0" fontId="32" fillId="24" borderId="0" xfId="0" applyFont="1" applyFill="1" applyBorder="1" applyAlignment="1">
      <alignment horizontal="center"/>
    </xf>
    <xf numFmtId="0" fontId="32" fillId="24" borderId="0" xfId="0" applyFont="1" applyFill="1" applyAlignment="1">
      <alignment/>
    </xf>
    <xf numFmtId="0" fontId="32" fillId="24" borderId="0" xfId="0" applyFont="1" applyFill="1" applyAlignment="1">
      <alignment horizontal="left"/>
    </xf>
    <xf numFmtId="0" fontId="29" fillId="0" borderId="0" xfId="64">
      <alignment/>
      <protection/>
    </xf>
    <xf numFmtId="0" fontId="32" fillId="0" borderId="0" xfId="0" applyFont="1" applyBorder="1" applyAlignment="1">
      <alignment horizontal="right" vertical="center" wrapText="1"/>
    </xf>
    <xf numFmtId="0" fontId="32" fillId="0" borderId="0" xfId="0" applyFont="1" applyAlignment="1">
      <alignment/>
    </xf>
    <xf numFmtId="0" fontId="0" fillId="0" borderId="0" xfId="0" applyFill="1" applyAlignment="1">
      <alignment/>
    </xf>
    <xf numFmtId="49" fontId="20" fillId="0" borderId="0" xfId="0" applyNumberFormat="1" applyFont="1" applyFill="1" applyAlignment="1">
      <alignment horizontal="center"/>
    </xf>
    <xf numFmtId="49" fontId="20" fillId="0" borderId="0" xfId="0" applyNumberFormat="1" applyFont="1" applyAlignment="1">
      <alignment vertical="center"/>
    </xf>
    <xf numFmtId="49" fontId="20" fillId="0" borderId="0" xfId="0" applyNumberFormat="1" applyFont="1" applyAlignment="1">
      <alignment horizontal="right" vertical="center"/>
    </xf>
    <xf numFmtId="49" fontId="20" fillId="0" borderId="0" xfId="0" applyNumberFormat="1" applyFont="1" applyAlignment="1">
      <alignment horizontal="center"/>
    </xf>
    <xf numFmtId="49" fontId="20" fillId="0" borderId="0" xfId="0" applyNumberFormat="1" applyFont="1" applyFill="1" applyAlignment="1">
      <alignment horizontal="center" vertical="center" wrapText="1"/>
    </xf>
    <xf numFmtId="2" fontId="20" fillId="0" borderId="0" xfId="0" applyNumberFormat="1" applyFont="1" applyAlignment="1">
      <alignment vertical="center" wrapText="1"/>
    </xf>
    <xf numFmtId="0" fontId="41" fillId="0" borderId="0" xfId="0" applyFont="1" applyAlignment="1">
      <alignment vertical="center" wrapText="1"/>
    </xf>
    <xf numFmtId="0" fontId="41" fillId="0" borderId="0" xfId="0" applyFont="1" applyFill="1" applyAlignment="1">
      <alignment vertical="center" wrapText="1"/>
    </xf>
    <xf numFmtId="49" fontId="20" fillId="0" borderId="0" xfId="0" applyNumberFormat="1" applyFont="1" applyAlignment="1">
      <alignment vertical="center" wrapText="1"/>
    </xf>
    <xf numFmtId="49" fontId="20" fillId="0" borderId="0" xfId="0" applyNumberFormat="1" applyFont="1" applyAlignment="1">
      <alignment horizontal="right" vertical="center" wrapText="1"/>
    </xf>
    <xf numFmtId="49" fontId="20" fillId="0" borderId="0" xfId="0" applyNumberFormat="1" applyFont="1" applyAlignment="1">
      <alignment horizontal="center" vertical="center" wrapText="1"/>
    </xf>
    <xf numFmtId="49" fontId="20" fillId="24" borderId="10" xfId="0" applyNumberFormat="1" applyFont="1" applyFill="1" applyBorder="1" applyAlignment="1">
      <alignment horizontal="right" vertical="center" wrapText="1"/>
    </xf>
    <xf numFmtId="49" fontId="20" fillId="24" borderId="10" xfId="0" applyNumberFormat="1" applyFont="1" applyFill="1" applyBorder="1" applyAlignment="1">
      <alignment horizontal="center" vertical="center" wrapText="1"/>
    </xf>
    <xf numFmtId="49" fontId="20" fillId="24" borderId="11" xfId="0" applyNumberFormat="1" applyFont="1" applyFill="1" applyBorder="1" applyAlignment="1">
      <alignment horizontal="left" vertical="center" wrapText="1"/>
    </xf>
    <xf numFmtId="49" fontId="20" fillId="25" borderId="12" xfId="0" applyNumberFormat="1" applyFont="1" applyFill="1" applyBorder="1" applyAlignment="1">
      <alignment horizontal="right" vertical="center" wrapText="1"/>
    </xf>
    <xf numFmtId="49" fontId="20" fillId="0" borderId="10" xfId="0" applyNumberFormat="1" applyFont="1" applyFill="1" applyBorder="1" applyAlignment="1">
      <alignment horizontal="center" vertical="center" wrapText="1"/>
    </xf>
    <xf numFmtId="0" fontId="22" fillId="24" borderId="0" xfId="0" applyFont="1" applyFill="1" applyAlignment="1">
      <alignment horizontal="left" vertical="center" wrapText="1"/>
    </xf>
    <xf numFmtId="0" fontId="21" fillId="25" borderId="13" xfId="0" applyFont="1" applyFill="1" applyBorder="1" applyAlignment="1">
      <alignment horizontal="left" vertical="center" wrapText="1"/>
    </xf>
    <xf numFmtId="181" fontId="20" fillId="25" borderId="10" xfId="0" applyNumberFormat="1" applyFont="1" applyFill="1" applyBorder="1" applyAlignment="1">
      <alignment horizontal="right" vertical="center" wrapText="1"/>
    </xf>
    <xf numFmtId="49" fontId="20" fillId="24" borderId="11" xfId="0" applyNumberFormat="1" applyFont="1" applyFill="1" applyBorder="1" applyAlignment="1">
      <alignment horizontal="center" vertical="center" wrapText="1"/>
    </xf>
    <xf numFmtId="49" fontId="20" fillId="24" borderId="12" xfId="0" applyNumberFormat="1" applyFont="1" applyFill="1" applyBorder="1" applyAlignment="1">
      <alignment horizontal="center" vertical="center" wrapText="1"/>
    </xf>
    <xf numFmtId="0" fontId="21" fillId="25" borderId="10" xfId="0" applyFont="1" applyFill="1" applyBorder="1" applyAlignment="1">
      <alignment horizontal="left" vertical="center" wrapText="1"/>
    </xf>
    <xf numFmtId="49" fontId="20" fillId="25" borderId="14" xfId="0" applyNumberFormat="1" applyFont="1" applyFill="1" applyBorder="1" applyAlignment="1">
      <alignment horizontal="left" vertical="center" wrapText="1"/>
    </xf>
    <xf numFmtId="49" fontId="20" fillId="25" borderId="15" xfId="0" applyNumberFormat="1" applyFont="1" applyFill="1" applyBorder="1" applyAlignment="1">
      <alignment horizontal="right" vertical="center" wrapText="1"/>
    </xf>
    <xf numFmtId="181" fontId="21" fillId="25" borderId="10" xfId="0" applyNumberFormat="1" applyFont="1" applyFill="1" applyBorder="1" applyAlignment="1">
      <alignment horizontal="right" vertical="center" wrapText="1"/>
    </xf>
    <xf numFmtId="49" fontId="21" fillId="25" borderId="10" xfId="0" applyNumberFormat="1" applyFont="1" applyFill="1" applyBorder="1" applyAlignment="1">
      <alignment horizontal="center" vertical="center" wrapText="1"/>
    </xf>
    <xf numFmtId="49" fontId="21" fillId="25" borderId="11" xfId="0" applyNumberFormat="1" applyFont="1" applyFill="1" applyBorder="1" applyAlignment="1">
      <alignment horizontal="left" vertical="center" wrapText="1"/>
    </xf>
    <xf numFmtId="49" fontId="21" fillId="25" borderId="12" xfId="0" applyNumberFormat="1" applyFont="1" applyFill="1" applyBorder="1" applyAlignment="1">
      <alignment horizontal="right" vertical="center" wrapText="1"/>
    </xf>
    <xf numFmtId="49" fontId="21" fillId="24" borderId="10" xfId="0" applyNumberFormat="1" applyFont="1" applyFill="1" applyBorder="1" applyAlignment="1">
      <alignment horizontal="center" vertical="center" wrapText="1"/>
    </xf>
    <xf numFmtId="0" fontId="20" fillId="24" borderId="13" xfId="0" applyFont="1" applyFill="1" applyBorder="1" applyAlignment="1">
      <alignment horizontal="left" vertical="center" wrapText="1"/>
    </xf>
    <xf numFmtId="0" fontId="21" fillId="25" borderId="11" xfId="0" applyFont="1" applyFill="1" applyBorder="1" applyAlignment="1">
      <alignment horizontal="center" vertical="center" wrapText="1"/>
    </xf>
    <xf numFmtId="0" fontId="21" fillId="25" borderId="12" xfId="0" applyFont="1" applyFill="1" applyBorder="1" applyAlignment="1">
      <alignment horizontal="center" vertical="center" wrapText="1"/>
    </xf>
    <xf numFmtId="2" fontId="20" fillId="24" borderId="16" xfId="71" applyNumberFormat="1" applyFont="1" applyFill="1" applyBorder="1" applyAlignment="1">
      <alignment horizontal="left" vertical="center" wrapText="1"/>
      <protection/>
    </xf>
    <xf numFmtId="0" fontId="21" fillId="25" borderId="14" xfId="0" applyFont="1" applyFill="1" applyBorder="1" applyAlignment="1">
      <alignment horizontal="center" vertical="center" wrapText="1"/>
    </xf>
    <xf numFmtId="0" fontId="21" fillId="25" borderId="15" xfId="0" applyFont="1" applyFill="1" applyBorder="1" applyAlignment="1">
      <alignment horizontal="center" vertical="center" wrapText="1"/>
    </xf>
    <xf numFmtId="49" fontId="20" fillId="24" borderId="11" xfId="0" applyNumberFormat="1" applyFont="1" applyFill="1" applyBorder="1" applyAlignment="1">
      <alignment horizontal="right" vertical="center" wrapText="1"/>
    </xf>
    <xf numFmtId="49" fontId="20" fillId="24" borderId="17" xfId="0" applyNumberFormat="1" applyFont="1" applyFill="1" applyBorder="1" applyAlignment="1">
      <alignment vertical="center" wrapText="1"/>
    </xf>
    <xf numFmtId="0" fontId="20" fillId="24" borderId="18" xfId="0" applyFont="1" applyFill="1" applyBorder="1" applyAlignment="1">
      <alignment horizontal="right" vertical="center" wrapText="1"/>
    </xf>
    <xf numFmtId="0" fontId="22" fillId="0" borderId="0" xfId="63" applyFont="1" applyFill="1" applyAlignment="1">
      <alignment vertical="center" wrapText="1"/>
      <protection/>
    </xf>
    <xf numFmtId="49" fontId="20" fillId="24" borderId="0" xfId="0" applyNumberFormat="1" applyFont="1" applyFill="1" applyBorder="1" applyAlignment="1">
      <alignment horizontal="center" vertical="center" wrapText="1"/>
    </xf>
    <xf numFmtId="49" fontId="20" fillId="24" borderId="19" xfId="0" applyNumberFormat="1" applyFont="1" applyFill="1" applyBorder="1" applyAlignment="1">
      <alignment horizontal="center" vertical="center" wrapText="1"/>
    </xf>
    <xf numFmtId="49" fontId="20" fillId="24" borderId="20" xfId="0" applyNumberFormat="1" applyFont="1" applyFill="1" applyBorder="1" applyAlignment="1">
      <alignment horizontal="center" vertical="center" wrapText="1"/>
    </xf>
    <xf numFmtId="0" fontId="20" fillId="24" borderId="13" xfId="0" applyFont="1" applyFill="1" applyBorder="1" applyAlignment="1">
      <alignment horizontal="center" vertical="center" wrapText="1"/>
    </xf>
    <xf numFmtId="49" fontId="20" fillId="24" borderId="10" xfId="71" applyNumberFormat="1" applyFont="1" applyFill="1" applyBorder="1" applyAlignment="1">
      <alignment horizontal="center" vertical="center" wrapText="1"/>
      <protection/>
    </xf>
    <xf numFmtId="0" fontId="20" fillId="24" borderId="10" xfId="0" applyFont="1" applyFill="1" applyBorder="1" applyAlignment="1">
      <alignment horizontal="left" vertical="center" wrapText="1"/>
    </xf>
    <xf numFmtId="0" fontId="20" fillId="24" borderId="21" xfId="0" applyFont="1" applyFill="1" applyBorder="1" applyAlignment="1">
      <alignment horizontal="center" vertical="center" wrapText="1"/>
    </xf>
    <xf numFmtId="0" fontId="22" fillId="24" borderId="10" xfId="0" applyFont="1" applyFill="1" applyBorder="1" applyAlignment="1">
      <alignment vertical="center" wrapText="1"/>
    </xf>
    <xf numFmtId="49" fontId="21" fillId="24" borderId="10" xfId="0" applyNumberFormat="1" applyFont="1" applyFill="1" applyBorder="1" applyAlignment="1">
      <alignment horizontal="right" vertical="center" wrapText="1"/>
    </xf>
    <xf numFmtId="49" fontId="21" fillId="24" borderId="0" xfId="0" applyNumberFormat="1" applyFont="1" applyFill="1" applyBorder="1" applyAlignment="1">
      <alignment horizontal="center" vertical="center" wrapText="1"/>
    </xf>
    <xf numFmtId="49" fontId="21" fillId="24" borderId="19" xfId="0" applyNumberFormat="1" applyFont="1" applyFill="1" applyBorder="1" applyAlignment="1">
      <alignment horizontal="center" vertical="center" wrapText="1"/>
    </xf>
    <xf numFmtId="49" fontId="21" fillId="25" borderId="10" xfId="0" applyNumberFormat="1" applyFont="1" applyFill="1" applyBorder="1" applyAlignment="1">
      <alignment horizontal="right" vertical="center" wrapText="1"/>
    </xf>
    <xf numFmtId="49" fontId="21" fillId="25" borderId="0" xfId="0" applyNumberFormat="1" applyFont="1" applyFill="1" applyBorder="1" applyAlignment="1">
      <alignment horizontal="center" vertical="center" wrapText="1"/>
    </xf>
    <xf numFmtId="49" fontId="21" fillId="25" borderId="19" xfId="0" applyNumberFormat="1" applyFont="1" applyFill="1" applyBorder="1" applyAlignment="1">
      <alignment horizontal="center" vertical="center" wrapText="1"/>
    </xf>
    <xf numFmtId="49" fontId="21" fillId="25" borderId="20" xfId="0" applyNumberFormat="1" applyFont="1" applyFill="1" applyBorder="1" applyAlignment="1">
      <alignment horizontal="center" vertical="center" wrapText="1"/>
    </xf>
    <xf numFmtId="0" fontId="21" fillId="25" borderId="13" xfId="0" applyFont="1" applyFill="1" applyBorder="1" applyAlignment="1">
      <alignment horizontal="center" vertical="center" wrapText="1"/>
    </xf>
    <xf numFmtId="49" fontId="21" fillId="24" borderId="10" xfId="71" applyNumberFormat="1" applyFont="1" applyFill="1" applyBorder="1" applyAlignment="1">
      <alignment horizontal="center" vertical="center" wrapText="1"/>
      <protection/>
    </xf>
    <xf numFmtId="49" fontId="24" fillId="25" borderId="10" xfId="0" applyNumberFormat="1" applyFont="1" applyFill="1" applyBorder="1" applyAlignment="1">
      <alignment horizontal="right" vertical="center" wrapText="1"/>
    </xf>
    <xf numFmtId="49" fontId="24" fillId="25" borderId="10" xfId="0" applyNumberFormat="1" applyFont="1" applyFill="1" applyBorder="1" applyAlignment="1">
      <alignment horizontal="center" vertical="center" wrapText="1"/>
    </xf>
    <xf numFmtId="0" fontId="24" fillId="25" borderId="10" xfId="0" applyFont="1" applyFill="1" applyBorder="1" applyAlignment="1">
      <alignment horizontal="center" vertical="center" wrapText="1"/>
    </xf>
    <xf numFmtId="49" fontId="24" fillId="24" borderId="0" xfId="63" applyNumberFormat="1" applyFont="1" applyFill="1" applyAlignment="1">
      <alignment horizontal="center" vertical="center" wrapText="1"/>
      <protection/>
    </xf>
    <xf numFmtId="0" fontId="42" fillId="0" borderId="0" xfId="71" applyFont="1" applyAlignment="1">
      <alignment vertical="center" wrapText="1"/>
      <protection/>
    </xf>
    <xf numFmtId="0" fontId="42" fillId="0" borderId="0" xfId="71" applyFont="1" applyFill="1" applyAlignment="1">
      <alignment vertical="center" wrapText="1"/>
      <protection/>
    </xf>
    <xf numFmtId="181" fontId="20" fillId="24" borderId="10" xfId="0" applyNumberFormat="1" applyFont="1" applyFill="1" applyBorder="1" applyAlignment="1">
      <alignment horizontal="right" vertical="center" wrapText="1"/>
    </xf>
    <xf numFmtId="49" fontId="20" fillId="24" borderId="0" xfId="71" applyNumberFormat="1" applyFont="1" applyFill="1" applyBorder="1" applyAlignment="1">
      <alignment horizontal="center" vertical="center" wrapText="1"/>
      <protection/>
    </xf>
    <xf numFmtId="0" fontId="20" fillId="24" borderId="10" xfId="0" applyFont="1" applyFill="1" applyBorder="1" applyAlignment="1">
      <alignment vertical="center" wrapText="1"/>
    </xf>
    <xf numFmtId="181" fontId="21" fillId="24" borderId="10" xfId="0" applyNumberFormat="1" applyFont="1" applyFill="1" applyBorder="1" applyAlignment="1">
      <alignment horizontal="right" vertical="center" wrapText="1"/>
    </xf>
    <xf numFmtId="49" fontId="21" fillId="24" borderId="17" xfId="0" applyNumberFormat="1" applyFont="1" applyFill="1" applyBorder="1" applyAlignment="1">
      <alignment vertical="center" wrapText="1"/>
    </xf>
    <xf numFmtId="0" fontId="21" fillId="24" borderId="18" xfId="0" applyFont="1" applyFill="1" applyBorder="1" applyAlignment="1">
      <alignment horizontal="right" vertical="center" wrapText="1"/>
    </xf>
    <xf numFmtId="49" fontId="21" fillId="24" borderId="12" xfId="0" applyNumberFormat="1" applyFont="1" applyFill="1" applyBorder="1" applyAlignment="1">
      <alignment horizontal="center" vertical="center" wrapText="1"/>
    </xf>
    <xf numFmtId="0" fontId="21" fillId="24" borderId="12" xfId="0" applyFont="1" applyFill="1" applyBorder="1" applyAlignment="1">
      <alignment vertical="center" wrapText="1"/>
    </xf>
    <xf numFmtId="0" fontId="21" fillId="24" borderId="10" xfId="0" applyFont="1" applyFill="1" applyBorder="1" applyAlignment="1">
      <alignment horizontal="center" vertical="center" wrapText="1"/>
    </xf>
    <xf numFmtId="0" fontId="21" fillId="24" borderId="10" xfId="0" applyFont="1" applyFill="1" applyBorder="1" applyAlignment="1">
      <alignment vertical="center" wrapText="1"/>
    </xf>
    <xf numFmtId="49" fontId="20" fillId="24" borderId="11" xfId="0" applyNumberFormat="1" applyFont="1" applyFill="1" applyBorder="1" applyAlignment="1">
      <alignment vertical="center" wrapText="1"/>
    </xf>
    <xf numFmtId="49" fontId="20" fillId="24" borderId="12" xfId="0" applyNumberFormat="1" applyFont="1" applyFill="1" applyBorder="1" applyAlignment="1">
      <alignment horizontal="right" vertical="center" wrapText="1"/>
    </xf>
    <xf numFmtId="49" fontId="20" fillId="25" borderId="10" xfId="0" applyNumberFormat="1" applyFont="1" applyFill="1" applyBorder="1" applyAlignment="1">
      <alignment horizontal="right" vertical="center" wrapText="1"/>
    </xf>
    <xf numFmtId="49" fontId="20" fillId="25" borderId="10" xfId="0" applyNumberFormat="1" applyFont="1" applyFill="1" applyBorder="1" applyAlignment="1">
      <alignment horizontal="center" vertical="center" wrapText="1"/>
    </xf>
    <xf numFmtId="49" fontId="20" fillId="24" borderId="22" xfId="58" applyNumberFormat="1" applyFont="1" applyFill="1" applyBorder="1" applyAlignment="1">
      <alignment horizontal="center" vertical="center" wrapText="1"/>
      <protection/>
    </xf>
    <xf numFmtId="49" fontId="20" fillId="24" borderId="23" xfId="58" applyNumberFormat="1" applyFont="1" applyFill="1" applyBorder="1" applyAlignment="1">
      <alignment horizontal="center" vertical="center" wrapText="1"/>
      <protection/>
    </xf>
    <xf numFmtId="0" fontId="20" fillId="24" borderId="0" xfId="0" applyFont="1" applyFill="1" applyAlignment="1">
      <alignment/>
    </xf>
    <xf numFmtId="186" fontId="20" fillId="25" borderId="10" xfId="0" applyNumberFormat="1" applyFont="1" applyFill="1" applyBorder="1" applyAlignment="1">
      <alignment horizontal="right" vertical="center" wrapText="1"/>
    </xf>
    <xf numFmtId="49" fontId="20" fillId="24" borderId="13" xfId="58" applyNumberFormat="1" applyFont="1" applyFill="1" applyBorder="1" applyAlignment="1">
      <alignment horizontal="center" vertical="center" wrapText="1"/>
      <protection/>
    </xf>
    <xf numFmtId="49" fontId="20" fillId="24" borderId="21" xfId="58" applyNumberFormat="1" applyFont="1" applyFill="1" applyBorder="1" applyAlignment="1">
      <alignment horizontal="center" vertical="center" wrapText="1"/>
      <protection/>
    </xf>
    <xf numFmtId="0" fontId="20" fillId="24" borderId="10" xfId="43" applyFont="1" applyFill="1" applyBorder="1" applyAlignment="1" applyProtection="1">
      <alignment horizontal="left" wrapText="1"/>
      <protection/>
    </xf>
    <xf numFmtId="49" fontId="24" fillId="24" borderId="10" xfId="71" applyNumberFormat="1" applyFont="1" applyFill="1" applyBorder="1" applyAlignment="1">
      <alignment horizontal="center" vertical="center" wrapText="1"/>
      <protection/>
    </xf>
    <xf numFmtId="49" fontId="21" fillId="25" borderId="13" xfId="0" applyNumberFormat="1" applyFont="1" applyFill="1" applyBorder="1" applyAlignment="1">
      <alignment horizontal="center" vertical="center" wrapText="1"/>
    </xf>
    <xf numFmtId="49" fontId="21" fillId="24" borderId="14" xfId="0" applyNumberFormat="1" applyFont="1" applyFill="1" applyBorder="1" applyAlignment="1">
      <alignment vertical="center" wrapText="1"/>
    </xf>
    <xf numFmtId="49" fontId="21" fillId="24" borderId="15" xfId="0" applyNumberFormat="1" applyFont="1" applyFill="1" applyBorder="1" applyAlignment="1">
      <alignment horizontal="right" vertical="center" wrapText="1"/>
    </xf>
    <xf numFmtId="0" fontId="21" fillId="25" borderId="13" xfId="0" applyNumberFormat="1" applyFont="1" applyFill="1" applyBorder="1" applyAlignment="1">
      <alignment horizontal="left" vertical="center" wrapText="1"/>
    </xf>
    <xf numFmtId="49" fontId="20" fillId="24" borderId="16" xfId="71" applyNumberFormat="1" applyFont="1" applyFill="1" applyBorder="1" applyAlignment="1">
      <alignment horizontal="center" vertical="center" wrapText="1"/>
      <protection/>
    </xf>
    <xf numFmtId="0" fontId="21" fillId="25" borderId="10" xfId="0" applyFont="1" applyFill="1" applyBorder="1" applyAlignment="1">
      <alignment horizontal="center" vertical="center" wrapText="1"/>
    </xf>
    <xf numFmtId="49" fontId="20" fillId="24" borderId="14" xfId="0" applyNumberFormat="1" applyFont="1" applyFill="1" applyBorder="1" applyAlignment="1">
      <alignment horizontal="left" vertical="center" wrapText="1"/>
    </xf>
    <xf numFmtId="186" fontId="21" fillId="25" borderId="10" xfId="0" applyNumberFormat="1" applyFont="1" applyFill="1" applyBorder="1" applyAlignment="1">
      <alignment horizontal="right" vertical="center" wrapText="1"/>
    </xf>
    <xf numFmtId="0" fontId="21" fillId="24" borderId="10" xfId="0" applyFont="1" applyFill="1" applyBorder="1" applyAlignment="1">
      <alignment horizontal="left" vertical="center" wrapText="1"/>
    </xf>
    <xf numFmtId="0" fontId="20" fillId="24" borderId="24" xfId="0" applyFont="1" applyFill="1" applyBorder="1" applyAlignment="1">
      <alignment horizontal="left" vertical="center" wrapText="1"/>
    </xf>
    <xf numFmtId="0" fontId="20" fillId="24" borderId="12" xfId="0" applyFont="1" applyFill="1" applyBorder="1" applyAlignment="1">
      <alignment horizontal="left" vertical="center" wrapText="1"/>
    </xf>
    <xf numFmtId="49" fontId="21" fillId="24" borderId="11" xfId="0" applyNumberFormat="1" applyFont="1" applyFill="1" applyBorder="1" applyAlignment="1">
      <alignment horizontal="center" vertical="center" wrapText="1"/>
    </xf>
    <xf numFmtId="49" fontId="21" fillId="24" borderId="18" xfId="0" applyNumberFormat="1" applyFont="1" applyFill="1" applyBorder="1" applyAlignment="1">
      <alignment horizontal="right" vertical="center" wrapText="1"/>
    </xf>
    <xf numFmtId="49" fontId="21" fillId="24" borderId="11" xfId="0" applyNumberFormat="1" applyFont="1" applyFill="1" applyBorder="1" applyAlignment="1">
      <alignment vertical="center" wrapText="1"/>
    </xf>
    <xf numFmtId="0" fontId="21" fillId="24" borderId="12" xfId="0" applyFont="1" applyFill="1" applyBorder="1" applyAlignment="1">
      <alignment horizontal="right" vertical="center" wrapText="1"/>
    </xf>
    <xf numFmtId="49" fontId="20" fillId="24" borderId="11" xfId="71" applyNumberFormat="1" applyFont="1" applyFill="1" applyBorder="1" applyAlignment="1">
      <alignment horizontal="right" vertical="center" wrapText="1"/>
      <protection/>
    </xf>
    <xf numFmtId="49" fontId="20" fillId="24" borderId="11" xfId="71" applyNumberFormat="1" applyFont="1" applyFill="1" applyBorder="1" applyAlignment="1">
      <alignment horizontal="center" vertical="center" wrapText="1"/>
      <protection/>
    </xf>
    <xf numFmtId="49" fontId="20" fillId="24" borderId="14" xfId="0" applyNumberFormat="1" applyFont="1" applyFill="1" applyBorder="1" applyAlignment="1">
      <alignment vertical="center" wrapText="1"/>
    </xf>
    <xf numFmtId="49" fontId="20" fillId="24" borderId="15" xfId="0" applyNumberFormat="1" applyFont="1" applyFill="1" applyBorder="1" applyAlignment="1">
      <alignment horizontal="right" vertical="center" wrapText="1"/>
    </xf>
    <xf numFmtId="49" fontId="20" fillId="24" borderId="12" xfId="71" applyNumberFormat="1" applyFont="1" applyFill="1" applyBorder="1" applyAlignment="1">
      <alignment horizontal="center" vertical="center" wrapText="1"/>
      <protection/>
    </xf>
    <xf numFmtId="181" fontId="20" fillId="24" borderId="10" xfId="71" applyNumberFormat="1" applyFont="1" applyFill="1" applyBorder="1" applyAlignment="1">
      <alignment horizontal="right" vertical="center" wrapText="1"/>
      <protection/>
    </xf>
    <xf numFmtId="49" fontId="21" fillId="24" borderId="12" xfId="71" applyNumberFormat="1" applyFont="1" applyFill="1" applyBorder="1" applyAlignment="1">
      <alignment horizontal="center" vertical="center" wrapText="1"/>
      <protection/>
    </xf>
    <xf numFmtId="2" fontId="20" fillId="24" borderId="12" xfId="71" applyNumberFormat="1" applyFont="1" applyFill="1" applyBorder="1" applyAlignment="1">
      <alignment horizontal="left" vertical="center" wrapText="1"/>
      <protection/>
    </xf>
    <xf numFmtId="2" fontId="43" fillId="24" borderId="12" xfId="71" applyNumberFormat="1" applyFont="1" applyFill="1" applyBorder="1" applyAlignment="1">
      <alignment horizontal="left" vertical="center" wrapText="1"/>
      <protection/>
    </xf>
    <xf numFmtId="186" fontId="20" fillId="24" borderId="11" xfId="71" applyNumberFormat="1" applyFont="1" applyFill="1" applyBorder="1" applyAlignment="1">
      <alignment horizontal="right" vertical="center" wrapText="1"/>
      <protection/>
    </xf>
    <xf numFmtId="186" fontId="20" fillId="24" borderId="10" xfId="71" applyNumberFormat="1" applyFont="1" applyFill="1" applyBorder="1" applyAlignment="1">
      <alignment horizontal="right" vertical="center" wrapText="1"/>
      <protection/>
    </xf>
    <xf numFmtId="49" fontId="21" fillId="25" borderId="11" xfId="0" applyNumberFormat="1" applyFont="1" applyFill="1" applyBorder="1" applyAlignment="1">
      <alignment horizontal="center" vertical="center" wrapText="1"/>
    </xf>
    <xf numFmtId="49" fontId="21" fillId="25" borderId="12" xfId="0" applyNumberFormat="1" applyFont="1" applyFill="1" applyBorder="1" applyAlignment="1">
      <alignment horizontal="center" vertical="center" wrapText="1"/>
    </xf>
    <xf numFmtId="0" fontId="21" fillId="25" borderId="13" xfId="0" applyFont="1" applyFill="1" applyBorder="1" applyAlignment="1">
      <alignment vertical="center" wrapText="1"/>
    </xf>
    <xf numFmtId="0" fontId="21" fillId="25" borderId="10" xfId="0" applyFont="1" applyFill="1" applyBorder="1" applyAlignment="1">
      <alignment vertical="center" wrapText="1"/>
    </xf>
    <xf numFmtId="49" fontId="22" fillId="25" borderId="10" xfId="0" applyNumberFormat="1" applyFont="1" applyFill="1" applyBorder="1" applyAlignment="1">
      <alignment horizontal="center" vertical="center" wrapText="1"/>
    </xf>
    <xf numFmtId="0" fontId="20" fillId="24" borderId="25" xfId="0" applyFont="1" applyFill="1" applyBorder="1" applyAlignment="1">
      <alignment horizontal="left" vertical="center" wrapText="1"/>
    </xf>
    <xf numFmtId="49" fontId="22" fillId="24" borderId="10" xfId="63" applyNumberFormat="1" applyFont="1" applyFill="1" applyBorder="1" applyAlignment="1">
      <alignment horizontal="center" vertical="center" wrapText="1"/>
      <protection/>
    </xf>
    <xf numFmtId="0" fontId="24" fillId="25" borderId="10" xfId="0" applyFont="1" applyFill="1" applyBorder="1" applyAlignment="1">
      <alignment vertical="center" wrapText="1"/>
    </xf>
    <xf numFmtId="0" fontId="20" fillId="24" borderId="0" xfId="0" applyFont="1" applyFill="1" applyAlignment="1">
      <alignment horizontal="justify"/>
    </xf>
    <xf numFmtId="0" fontId="20" fillId="25" borderId="10" xfId="0" applyFont="1" applyFill="1" applyBorder="1" applyAlignment="1">
      <alignment vertical="center" wrapText="1"/>
    </xf>
    <xf numFmtId="49" fontId="20" fillId="24" borderId="11" xfId="63" applyNumberFormat="1" applyFont="1" applyFill="1" applyBorder="1" applyAlignment="1">
      <alignment horizontal="right" vertical="center" wrapText="1"/>
      <protection/>
    </xf>
    <xf numFmtId="49" fontId="20" fillId="25" borderId="11" xfId="0" applyNumberFormat="1" applyFont="1" applyFill="1" applyBorder="1" applyAlignment="1">
      <alignment horizontal="center" vertical="center" wrapText="1"/>
    </xf>
    <xf numFmtId="49" fontId="20" fillId="25" borderId="11" xfId="0" applyNumberFormat="1" applyFont="1" applyFill="1" applyBorder="1" applyAlignment="1">
      <alignment horizontal="left" vertical="center" wrapText="1"/>
    </xf>
    <xf numFmtId="49" fontId="22" fillId="24" borderId="11" xfId="63" applyNumberFormat="1" applyFont="1" applyFill="1" applyBorder="1" applyAlignment="1">
      <alignment horizontal="center" vertical="center" wrapText="1"/>
      <protection/>
    </xf>
    <xf numFmtId="0" fontId="20" fillId="24" borderId="11" xfId="0" applyFont="1" applyFill="1" applyBorder="1" applyAlignment="1">
      <alignment wrapText="1"/>
    </xf>
    <xf numFmtId="0" fontId="20" fillId="25" borderId="10" xfId="0" applyFont="1" applyFill="1" applyBorder="1" applyAlignment="1">
      <alignment horizontal="left" vertical="center" wrapText="1"/>
    </xf>
    <xf numFmtId="49" fontId="22" fillId="24" borderId="11" xfId="63" applyNumberFormat="1" applyFont="1" applyFill="1" applyBorder="1" applyAlignment="1">
      <alignment horizontal="right" vertical="center" wrapText="1"/>
      <protection/>
    </xf>
    <xf numFmtId="49" fontId="22" fillId="24" borderId="17" xfId="0" applyNumberFormat="1" applyFont="1" applyFill="1" applyBorder="1" applyAlignment="1">
      <alignment vertical="center" wrapText="1"/>
    </xf>
    <xf numFmtId="49" fontId="22" fillId="24" borderId="18" xfId="0" applyNumberFormat="1" applyFont="1" applyFill="1" applyBorder="1" applyAlignment="1">
      <alignment horizontal="right" vertical="center" wrapText="1"/>
    </xf>
    <xf numFmtId="49" fontId="22" fillId="24" borderId="12" xfId="71" applyNumberFormat="1" applyFont="1" applyFill="1" applyBorder="1" applyAlignment="1">
      <alignment horizontal="center" vertical="center" wrapText="1"/>
      <protection/>
    </xf>
    <xf numFmtId="49" fontId="22" fillId="24" borderId="10" xfId="71" applyNumberFormat="1" applyFont="1" applyFill="1" applyBorder="1" applyAlignment="1">
      <alignment horizontal="center" vertical="center" wrapText="1"/>
      <protection/>
    </xf>
    <xf numFmtId="49" fontId="22" fillId="24" borderId="11" xfId="71" applyNumberFormat="1" applyFont="1" applyFill="1" applyBorder="1" applyAlignment="1">
      <alignment horizontal="right" vertical="center" wrapText="1"/>
      <protection/>
    </xf>
    <xf numFmtId="49" fontId="22" fillId="24" borderId="11" xfId="71" applyNumberFormat="1" applyFont="1" applyFill="1" applyBorder="1" applyAlignment="1">
      <alignment horizontal="center" vertical="center" wrapText="1"/>
      <protection/>
    </xf>
    <xf numFmtId="2" fontId="22" fillId="24" borderId="12" xfId="71" applyNumberFormat="1" applyFont="1" applyFill="1" applyBorder="1" applyAlignment="1">
      <alignment horizontal="left" vertical="center" wrapText="1"/>
      <protection/>
    </xf>
    <xf numFmtId="49" fontId="24" fillId="24" borderId="11" xfId="63" applyNumberFormat="1" applyFont="1" applyFill="1" applyBorder="1" applyAlignment="1">
      <alignment horizontal="right" vertical="center" wrapText="1"/>
      <protection/>
    </xf>
    <xf numFmtId="49" fontId="24" fillId="24" borderId="11" xfId="63" applyNumberFormat="1" applyFont="1" applyFill="1" applyBorder="1" applyAlignment="1">
      <alignment horizontal="center" vertical="center" wrapText="1"/>
      <protection/>
    </xf>
    <xf numFmtId="49" fontId="24" fillId="24" borderId="11" xfId="71" applyNumberFormat="1" applyFont="1" applyFill="1" applyBorder="1" applyAlignment="1">
      <alignment horizontal="right" vertical="center" wrapText="1"/>
      <protection/>
    </xf>
    <xf numFmtId="49" fontId="24" fillId="24" borderId="11" xfId="71" applyNumberFormat="1" applyFont="1" applyFill="1" applyBorder="1" applyAlignment="1">
      <alignment horizontal="center" vertical="center" wrapText="1"/>
      <protection/>
    </xf>
    <xf numFmtId="49" fontId="21" fillId="24" borderId="12" xfId="0" applyNumberFormat="1" applyFont="1" applyFill="1" applyBorder="1" applyAlignment="1">
      <alignment horizontal="right" vertical="center" wrapText="1"/>
    </xf>
    <xf numFmtId="49" fontId="24" fillId="24" borderId="12" xfId="71" applyNumberFormat="1" applyFont="1" applyFill="1" applyBorder="1" applyAlignment="1">
      <alignment horizontal="center" vertical="center" wrapText="1"/>
      <protection/>
    </xf>
    <xf numFmtId="2" fontId="21" fillId="24" borderId="12" xfId="71" applyNumberFormat="1" applyFont="1" applyFill="1" applyBorder="1" applyAlignment="1">
      <alignment horizontal="left" vertical="center" wrapText="1"/>
      <protection/>
    </xf>
    <xf numFmtId="0" fontId="24" fillId="0" borderId="0" xfId="63" applyFont="1" applyFill="1" applyAlignment="1">
      <alignment vertical="center" wrapText="1"/>
      <protection/>
    </xf>
    <xf numFmtId="0" fontId="20" fillId="24" borderId="11" xfId="0" applyFont="1" applyFill="1" applyBorder="1" applyAlignment="1">
      <alignment horizontal="left" vertical="center" wrapText="1"/>
    </xf>
    <xf numFmtId="0" fontId="20" fillId="24" borderId="12" xfId="0" applyFont="1" applyFill="1" applyBorder="1" applyAlignment="1">
      <alignment horizontal="right" vertical="center" wrapText="1"/>
    </xf>
    <xf numFmtId="0" fontId="20" fillId="24" borderId="20" xfId="0" applyFont="1" applyFill="1" applyBorder="1" applyAlignment="1">
      <alignment horizontal="left" vertical="center" wrapText="1"/>
    </xf>
    <xf numFmtId="49" fontId="24" fillId="24" borderId="10" xfId="63" applyNumberFormat="1" applyFont="1" applyFill="1" applyBorder="1" applyAlignment="1">
      <alignment horizontal="center" vertical="center" wrapText="1"/>
      <protection/>
    </xf>
    <xf numFmtId="0" fontId="20" fillId="24" borderId="0" xfId="0" applyFont="1" applyFill="1" applyAlignment="1">
      <alignment vertical="center" wrapText="1"/>
    </xf>
    <xf numFmtId="0" fontId="20" fillId="24" borderId="15" xfId="0" applyFont="1" applyFill="1" applyBorder="1" applyAlignment="1">
      <alignment horizontal="right" vertical="center" wrapText="1"/>
    </xf>
    <xf numFmtId="186" fontId="21" fillId="24" borderId="10" xfId="0" applyNumberFormat="1" applyFont="1" applyFill="1" applyBorder="1" applyAlignment="1">
      <alignment horizontal="right" vertical="center" wrapText="1"/>
    </xf>
    <xf numFmtId="0" fontId="20" fillId="24" borderId="10" xfId="0" applyFont="1" applyFill="1" applyBorder="1" applyAlignment="1">
      <alignment horizontal="justify"/>
    </xf>
    <xf numFmtId="0" fontId="22" fillId="0" borderId="0" xfId="71" applyFont="1" applyAlignment="1">
      <alignment vertical="center" wrapText="1"/>
      <protection/>
    </xf>
    <xf numFmtId="0" fontId="22" fillId="0" borderId="0" xfId="71" applyFont="1" applyFill="1" applyAlignment="1">
      <alignment vertical="center" wrapText="1"/>
      <protection/>
    </xf>
    <xf numFmtId="187" fontId="20" fillId="25" borderId="11" xfId="0" applyNumberFormat="1" applyFont="1" applyFill="1" applyBorder="1" applyAlignment="1">
      <alignment horizontal="right" vertical="center" wrapText="1"/>
    </xf>
    <xf numFmtId="0" fontId="42" fillId="24" borderId="0" xfId="71" applyFont="1" applyFill="1" applyAlignment="1">
      <alignment vertical="center" wrapText="1"/>
      <protection/>
    </xf>
    <xf numFmtId="0" fontId="24" fillId="24" borderId="0" xfId="63" applyFont="1" applyFill="1" applyAlignment="1">
      <alignment vertical="center" wrapText="1"/>
      <protection/>
    </xf>
    <xf numFmtId="187" fontId="20" fillId="25" borderId="10" xfId="0" applyNumberFormat="1" applyFont="1" applyFill="1" applyBorder="1" applyAlignment="1">
      <alignment horizontal="right" vertical="center" wrapText="1"/>
    </xf>
    <xf numFmtId="0" fontId="21" fillId="24" borderId="10" xfId="0" applyFont="1" applyFill="1" applyBorder="1" applyAlignment="1">
      <alignment vertical="top" wrapText="1"/>
    </xf>
    <xf numFmtId="49" fontId="20" fillId="25" borderId="11" xfId="0" applyNumberFormat="1" applyFont="1" applyFill="1" applyBorder="1" applyAlignment="1">
      <alignment horizontal="right" vertical="center" wrapText="1"/>
    </xf>
    <xf numFmtId="0" fontId="20" fillId="24" borderId="13" xfId="0" applyFont="1" applyFill="1" applyBorder="1" applyAlignment="1">
      <alignment horizontal="left" wrapText="1"/>
    </xf>
    <xf numFmtId="186" fontId="20" fillId="25" borderId="11" xfId="0" applyNumberFormat="1" applyFont="1" applyFill="1" applyBorder="1" applyAlignment="1">
      <alignment horizontal="right" vertical="center" wrapText="1"/>
    </xf>
    <xf numFmtId="0" fontId="20" fillId="25" borderId="0" xfId="0" applyFont="1" applyFill="1" applyBorder="1" applyAlignment="1">
      <alignment horizontal="left" vertical="center" wrapText="1"/>
    </xf>
    <xf numFmtId="0" fontId="21" fillId="25" borderId="26" xfId="0" applyFont="1" applyFill="1" applyBorder="1" applyAlignment="1">
      <alignment horizontal="center" vertical="center" wrapText="1"/>
    </xf>
    <xf numFmtId="0" fontId="21" fillId="25" borderId="27" xfId="0" applyFont="1" applyFill="1" applyBorder="1" applyAlignment="1">
      <alignment horizontal="center" vertical="center" wrapText="1"/>
    </xf>
    <xf numFmtId="49" fontId="20" fillId="25" borderId="12" xfId="0" applyNumberFormat="1" applyFont="1" applyFill="1" applyBorder="1" applyAlignment="1">
      <alignment horizontal="center" vertical="center" wrapText="1"/>
    </xf>
    <xf numFmtId="49" fontId="20" fillId="24" borderId="10" xfId="61" applyNumberFormat="1" applyFont="1" applyFill="1" applyBorder="1" applyAlignment="1">
      <alignment horizontal="center" vertical="center" wrapText="1"/>
      <protection/>
    </xf>
    <xf numFmtId="49" fontId="21" fillId="25" borderId="10" xfId="61" applyNumberFormat="1" applyFont="1" applyFill="1" applyBorder="1" applyAlignment="1">
      <alignment horizontal="center" vertical="center" wrapText="1"/>
      <protection/>
    </xf>
    <xf numFmtId="0" fontId="24" fillId="25" borderId="11" xfId="0" applyFont="1" applyFill="1" applyBorder="1" applyAlignment="1">
      <alignment horizontal="center" vertical="center" wrapText="1"/>
    </xf>
    <xf numFmtId="0" fontId="24" fillId="25" borderId="12" xfId="0" applyFont="1" applyFill="1" applyBorder="1" applyAlignment="1">
      <alignment horizontal="center" vertical="center" wrapText="1"/>
    </xf>
    <xf numFmtId="49" fontId="21" fillId="24" borderId="14" xfId="0" applyNumberFormat="1" applyFont="1" applyFill="1" applyBorder="1" applyAlignment="1">
      <alignment horizontal="left" vertical="center" wrapText="1"/>
    </xf>
    <xf numFmtId="0" fontId="21" fillId="24" borderId="15" xfId="0" applyFont="1" applyFill="1" applyBorder="1" applyAlignment="1">
      <alignment horizontal="right" vertical="center" wrapText="1"/>
    </xf>
    <xf numFmtId="0" fontId="22" fillId="0" borderId="0" xfId="63" applyFont="1" applyFill="1" applyAlignment="1">
      <alignment horizontal="center" vertical="center" wrapText="1"/>
      <protection/>
    </xf>
    <xf numFmtId="49" fontId="21" fillId="25" borderId="28" xfId="0" applyNumberFormat="1" applyFont="1" applyFill="1" applyBorder="1" applyAlignment="1">
      <alignment horizontal="center" vertical="center" wrapText="1"/>
    </xf>
    <xf numFmtId="0" fontId="24" fillId="0" borderId="0" xfId="63" applyFont="1" applyFill="1" applyAlignment="1">
      <alignment horizontal="center" vertical="center" wrapText="1"/>
      <protection/>
    </xf>
    <xf numFmtId="186" fontId="21" fillId="25" borderId="29" xfId="0" applyNumberFormat="1" applyFont="1" applyFill="1" applyBorder="1" applyAlignment="1">
      <alignment horizontal="right" vertical="center" wrapText="1"/>
    </xf>
    <xf numFmtId="49" fontId="20" fillId="25" borderId="28" xfId="0" applyNumberFormat="1" applyFont="1" applyFill="1" applyBorder="1" applyAlignment="1">
      <alignment horizontal="center" vertical="center" wrapText="1"/>
    </xf>
    <xf numFmtId="49" fontId="21" fillId="25" borderId="30" xfId="0" applyNumberFormat="1" applyFont="1" applyFill="1" applyBorder="1" applyAlignment="1">
      <alignment horizontal="center" vertical="center" wrapText="1"/>
    </xf>
    <xf numFmtId="49" fontId="21" fillId="25" borderId="31" xfId="0" applyNumberFormat="1" applyFont="1" applyFill="1" applyBorder="1" applyAlignment="1">
      <alignment horizontal="center" vertical="center" wrapText="1"/>
    </xf>
    <xf numFmtId="49" fontId="20" fillId="24" borderId="32" xfId="0" applyNumberFormat="1" applyFont="1" applyFill="1" applyBorder="1" applyAlignment="1">
      <alignment horizontal="center" vertical="center" wrapText="1"/>
    </xf>
    <xf numFmtId="0" fontId="20" fillId="24" borderId="33" xfId="0" applyFont="1" applyFill="1" applyBorder="1" applyAlignment="1">
      <alignment horizontal="center" vertical="center" wrapText="1"/>
    </xf>
    <xf numFmtId="49" fontId="20" fillId="24" borderId="33" xfId="0" applyNumberFormat="1" applyFont="1" applyFill="1" applyBorder="1" applyAlignment="1">
      <alignment horizontal="center" vertical="center" wrapText="1"/>
    </xf>
    <xf numFmtId="49" fontId="22" fillId="24" borderId="10" xfId="0" applyNumberFormat="1" applyFont="1" applyFill="1" applyBorder="1" applyAlignment="1">
      <alignment horizontal="right" vertical="center" wrapText="1"/>
    </xf>
    <xf numFmtId="49" fontId="22" fillId="24" borderId="10" xfId="0" applyNumberFormat="1" applyFont="1" applyFill="1" applyBorder="1" applyAlignment="1">
      <alignment horizontal="center" vertical="center" wrapText="1"/>
    </xf>
    <xf numFmtId="49" fontId="20" fillId="0" borderId="11" xfId="0" applyNumberFormat="1" applyFont="1" applyFill="1" applyBorder="1" applyAlignment="1">
      <alignment horizontal="center" vertical="center" wrapText="1"/>
    </xf>
    <xf numFmtId="49" fontId="20" fillId="0" borderId="14" xfId="0" applyNumberFormat="1" applyFont="1" applyFill="1" applyBorder="1" applyAlignment="1">
      <alignment horizontal="left" vertical="center" wrapText="1"/>
    </xf>
    <xf numFmtId="0" fontId="20" fillId="0" borderId="15" xfId="0" applyFont="1" applyFill="1" applyBorder="1" applyAlignment="1">
      <alignment horizontal="right" vertical="center" wrapText="1"/>
    </xf>
    <xf numFmtId="49" fontId="20" fillId="0" borderId="12" xfId="0" applyNumberFormat="1" applyFont="1" applyFill="1" applyBorder="1" applyAlignment="1">
      <alignment horizontal="center" vertical="center" wrapText="1"/>
    </xf>
    <xf numFmtId="0" fontId="24" fillId="24" borderId="12" xfId="0" applyFont="1" applyFill="1" applyBorder="1" applyAlignment="1">
      <alignment vertical="center" wrapText="1"/>
    </xf>
    <xf numFmtId="49" fontId="24" fillId="25" borderId="11" xfId="0" applyNumberFormat="1" applyFont="1" applyFill="1" applyBorder="1" applyAlignment="1">
      <alignment horizontal="right" vertical="center" wrapText="1"/>
    </xf>
    <xf numFmtId="0" fontId="20" fillId="0" borderId="0" xfId="0" applyFont="1" applyAlignment="1">
      <alignment vertical="center" wrapText="1"/>
    </xf>
    <xf numFmtId="0" fontId="42" fillId="0" borderId="0" xfId="0" applyFont="1" applyAlignment="1">
      <alignment vertical="center" wrapText="1"/>
    </xf>
    <xf numFmtId="49" fontId="20" fillId="23" borderId="32" xfId="0" applyNumberFormat="1" applyFont="1" applyFill="1" applyBorder="1" applyAlignment="1">
      <alignment horizontal="center" vertical="center" wrapText="1"/>
    </xf>
    <xf numFmtId="0" fontId="20" fillId="23" borderId="33" xfId="0" applyFont="1" applyFill="1" applyBorder="1" applyAlignment="1">
      <alignment horizontal="center" vertical="center" wrapText="1"/>
    </xf>
    <xf numFmtId="49" fontId="20" fillId="23" borderId="33" xfId="0" applyNumberFormat="1" applyFont="1" applyFill="1" applyBorder="1" applyAlignment="1">
      <alignment horizontal="center" vertical="center" wrapText="1"/>
    </xf>
    <xf numFmtId="49" fontId="20" fillId="24" borderId="34" xfId="0" applyNumberFormat="1" applyFont="1" applyFill="1" applyBorder="1" applyAlignment="1">
      <alignment horizontal="center" vertical="center" wrapText="1"/>
    </xf>
    <xf numFmtId="0" fontId="20" fillId="25" borderId="15" xfId="0" applyFont="1" applyFill="1" applyBorder="1" applyAlignment="1">
      <alignment horizontal="right" vertical="center" wrapText="1"/>
    </xf>
    <xf numFmtId="0" fontId="20" fillId="24" borderId="35" xfId="0" applyFont="1" applyFill="1" applyBorder="1" applyAlignment="1">
      <alignment horizontal="center" vertical="center" wrapText="1"/>
    </xf>
    <xf numFmtId="49" fontId="20" fillId="24" borderId="36" xfId="0" applyNumberFormat="1" applyFont="1" applyFill="1" applyBorder="1" applyAlignment="1">
      <alignment horizontal="center" vertical="center" wrapText="1"/>
    </xf>
    <xf numFmtId="49" fontId="20" fillId="24" borderId="21" xfId="0" applyNumberFormat="1" applyFont="1" applyFill="1" applyBorder="1" applyAlignment="1">
      <alignment horizontal="center" vertical="center" wrapText="1"/>
    </xf>
    <xf numFmtId="0" fontId="20" fillId="25" borderId="12" xfId="0" applyFont="1" applyFill="1" applyBorder="1" applyAlignment="1">
      <alignment horizontal="right" vertical="center" wrapText="1"/>
    </xf>
    <xf numFmtId="49" fontId="20" fillId="24" borderId="13" xfId="0" applyNumberFormat="1" applyFont="1" applyFill="1" applyBorder="1" applyAlignment="1">
      <alignment horizontal="center" vertical="center" wrapText="1"/>
    </xf>
    <xf numFmtId="49" fontId="21" fillId="25" borderId="23" xfId="0" applyNumberFormat="1" applyFont="1" applyFill="1" applyBorder="1" applyAlignment="1">
      <alignment horizontal="center" vertical="center" wrapText="1"/>
    </xf>
    <xf numFmtId="49" fontId="21" fillId="25" borderId="17" xfId="0" applyNumberFormat="1" applyFont="1" applyFill="1" applyBorder="1" applyAlignment="1">
      <alignment horizontal="left" vertical="center" wrapText="1"/>
    </xf>
    <xf numFmtId="0" fontId="21" fillId="25" borderId="18" xfId="0" applyFont="1" applyFill="1" applyBorder="1" applyAlignment="1">
      <alignment horizontal="right" vertical="center" wrapText="1"/>
    </xf>
    <xf numFmtId="0" fontId="21" fillId="25" borderId="37" xfId="0" applyFont="1" applyFill="1" applyBorder="1" applyAlignment="1">
      <alignment horizontal="center" vertical="center" wrapText="1"/>
    </xf>
    <xf numFmtId="49" fontId="21" fillId="25" borderId="32" xfId="0" applyNumberFormat="1" applyFont="1" applyFill="1" applyBorder="1" applyAlignment="1">
      <alignment horizontal="center" vertical="center" wrapText="1"/>
    </xf>
    <xf numFmtId="0" fontId="21" fillId="24" borderId="29" xfId="0" applyFont="1" applyFill="1" applyBorder="1" applyAlignment="1">
      <alignment vertical="center" wrapText="1"/>
    </xf>
    <xf numFmtId="181" fontId="20" fillId="24" borderId="10" xfId="63" applyNumberFormat="1" applyFont="1" applyFill="1" applyBorder="1" applyAlignment="1">
      <alignment horizontal="right" vertical="center" wrapText="1"/>
      <protection/>
    </xf>
    <xf numFmtId="0" fontId="20" fillId="24" borderId="0" xfId="0" applyFont="1" applyFill="1" applyAlignment="1">
      <alignment wrapText="1"/>
    </xf>
    <xf numFmtId="49" fontId="20" fillId="24" borderId="16" xfId="0" applyNumberFormat="1" applyFont="1" applyFill="1" applyBorder="1" applyAlignment="1">
      <alignment horizontal="right" vertical="center" wrapText="1"/>
    </xf>
    <xf numFmtId="49" fontId="20" fillId="24" borderId="16" xfId="0" applyNumberFormat="1" applyFont="1" applyFill="1" applyBorder="1" applyAlignment="1">
      <alignment horizontal="center" vertical="center" wrapText="1"/>
    </xf>
    <xf numFmtId="0" fontId="20" fillId="24" borderId="14" xfId="0" applyFont="1" applyFill="1" applyBorder="1" applyAlignment="1">
      <alignment horizontal="left" vertical="center" wrapText="1"/>
    </xf>
    <xf numFmtId="49" fontId="20" fillId="24" borderId="17" xfId="0" applyNumberFormat="1" applyFont="1" applyFill="1" applyBorder="1" applyAlignment="1">
      <alignment horizontal="right" vertical="center" wrapText="1"/>
    </xf>
    <xf numFmtId="49" fontId="20" fillId="24" borderId="17" xfId="0" applyNumberFormat="1" applyFont="1" applyFill="1" applyBorder="1" applyAlignment="1">
      <alignment horizontal="center" vertical="center" wrapText="1"/>
    </xf>
    <xf numFmtId="49" fontId="20" fillId="24" borderId="18" xfId="0" applyNumberFormat="1" applyFont="1" applyFill="1" applyBorder="1" applyAlignment="1">
      <alignment horizontal="center" vertical="center" wrapText="1"/>
    </xf>
    <xf numFmtId="49" fontId="20" fillId="24" borderId="29" xfId="0" applyNumberFormat="1" applyFont="1" applyFill="1" applyBorder="1" applyAlignment="1">
      <alignment horizontal="center" vertical="center" wrapText="1"/>
    </xf>
    <xf numFmtId="0" fontId="22" fillId="24" borderId="0" xfId="0" applyFont="1" applyFill="1" applyAlignment="1">
      <alignment vertical="center" wrapText="1"/>
    </xf>
    <xf numFmtId="49" fontId="21" fillId="24" borderId="11" xfId="0" applyNumberFormat="1" applyFont="1" applyFill="1" applyBorder="1" applyAlignment="1">
      <alignment horizontal="right" vertical="center" wrapText="1"/>
    </xf>
    <xf numFmtId="0" fontId="20" fillId="24" borderId="10" xfId="0" applyFont="1" applyFill="1" applyBorder="1" applyAlignment="1">
      <alignment horizontal="center" vertical="center" wrapText="1"/>
    </xf>
    <xf numFmtId="0" fontId="20" fillId="24" borderId="12" xfId="0" applyFont="1" applyFill="1" applyBorder="1" applyAlignment="1">
      <alignment horizontal="center" vertical="center" wrapText="1"/>
    </xf>
    <xf numFmtId="49" fontId="21" fillId="25" borderId="14" xfId="0" applyNumberFormat="1" applyFont="1" applyFill="1" applyBorder="1" applyAlignment="1">
      <alignment horizontal="center" vertical="center" wrapText="1"/>
    </xf>
    <xf numFmtId="49" fontId="21" fillId="25" borderId="15" xfId="0" applyNumberFormat="1" applyFont="1" applyFill="1" applyBorder="1" applyAlignment="1">
      <alignment horizontal="center" vertical="center" wrapText="1"/>
    </xf>
    <xf numFmtId="0" fontId="20" fillId="25" borderId="20" xfId="0" applyFont="1" applyFill="1" applyBorder="1" applyAlignment="1">
      <alignment horizontal="left" vertical="center" wrapText="1"/>
    </xf>
    <xf numFmtId="49" fontId="21" fillId="25" borderId="0" xfId="0" applyNumberFormat="1" applyFont="1" applyFill="1" applyBorder="1" applyAlignment="1">
      <alignment horizontal="right" vertical="center" wrapText="1"/>
    </xf>
    <xf numFmtId="49" fontId="21" fillId="25" borderId="21" xfId="0" applyNumberFormat="1" applyFont="1" applyFill="1" applyBorder="1" applyAlignment="1">
      <alignment horizontal="center" vertical="center" wrapText="1"/>
    </xf>
    <xf numFmtId="49" fontId="21" fillId="25" borderId="14" xfId="0" applyNumberFormat="1" applyFont="1" applyFill="1" applyBorder="1" applyAlignment="1">
      <alignment horizontal="left" vertical="center" wrapText="1"/>
    </xf>
    <xf numFmtId="49" fontId="21" fillId="25" borderId="15" xfId="0" applyNumberFormat="1" applyFont="1" applyFill="1" applyBorder="1" applyAlignment="1">
      <alignment horizontal="right" vertical="center" wrapText="1"/>
    </xf>
    <xf numFmtId="0" fontId="24" fillId="24" borderId="0" xfId="0" applyFont="1" applyFill="1" applyAlignment="1">
      <alignment vertical="center" wrapText="1"/>
    </xf>
    <xf numFmtId="0" fontId="21" fillId="25" borderId="12" xfId="0" applyFont="1" applyFill="1" applyBorder="1" applyAlignment="1">
      <alignment horizontal="left" vertical="center" wrapText="1"/>
    </xf>
    <xf numFmtId="49" fontId="20" fillId="24" borderId="18" xfId="0" applyNumberFormat="1" applyFont="1" applyFill="1" applyBorder="1" applyAlignment="1">
      <alignment horizontal="right" vertical="center" wrapText="1"/>
    </xf>
    <xf numFmtId="49" fontId="21" fillId="24" borderId="11" xfId="0" applyNumberFormat="1" applyFont="1" applyFill="1" applyBorder="1" applyAlignment="1">
      <alignment horizontal="left" vertical="center" wrapText="1"/>
    </xf>
    <xf numFmtId="49" fontId="21" fillId="24" borderId="11" xfId="71" applyNumberFormat="1" applyFont="1" applyFill="1" applyBorder="1" applyAlignment="1">
      <alignment horizontal="center" vertical="center" wrapText="1"/>
      <protection/>
    </xf>
    <xf numFmtId="0" fontId="0" fillId="0" borderId="0" xfId="0" applyAlignment="1">
      <alignment wrapText="1"/>
    </xf>
    <xf numFmtId="0" fontId="0" fillId="0" borderId="0" xfId="0" applyFill="1" applyAlignment="1">
      <alignment wrapText="1"/>
    </xf>
    <xf numFmtId="49" fontId="21" fillId="0" borderId="16" xfId="0" applyNumberFormat="1" applyFont="1" applyFill="1" applyBorder="1" applyAlignment="1">
      <alignment horizontal="center" vertical="center" wrapText="1"/>
    </xf>
    <xf numFmtId="0" fontId="23" fillId="0" borderId="0" xfId="63" applyFont="1" applyFill="1">
      <alignment/>
      <protection/>
    </xf>
    <xf numFmtId="0" fontId="25" fillId="0" borderId="0" xfId="0" applyFont="1" applyAlignment="1">
      <alignment horizontal="center" vertical="center"/>
    </xf>
    <xf numFmtId="0" fontId="21" fillId="25" borderId="15" xfId="0" applyFont="1" applyFill="1" applyBorder="1" applyAlignment="1">
      <alignment horizontal="right" vertical="center" wrapText="1"/>
    </xf>
    <xf numFmtId="49" fontId="21" fillId="24" borderId="16" xfId="0" applyNumberFormat="1" applyFont="1" applyFill="1" applyBorder="1" applyAlignment="1">
      <alignment horizontal="center" vertical="center" wrapText="1"/>
    </xf>
    <xf numFmtId="0" fontId="21" fillId="25" borderId="25" xfId="0" applyFont="1" applyFill="1" applyBorder="1" applyAlignment="1">
      <alignment horizontal="center" vertical="center" wrapText="1"/>
    </xf>
    <xf numFmtId="0" fontId="40" fillId="0" borderId="0" xfId="0" applyFont="1" applyBorder="1" applyAlignment="1">
      <alignment horizontal="right" vertical="center" wrapText="1"/>
    </xf>
    <xf numFmtId="49" fontId="20" fillId="0" borderId="11" xfId="0" applyNumberFormat="1" applyFont="1" applyBorder="1" applyAlignment="1">
      <alignment horizontal="center" vertical="center" wrapText="1"/>
    </xf>
    <xf numFmtId="49" fontId="20" fillId="0" borderId="10" xfId="0" applyNumberFormat="1" applyFont="1" applyBorder="1" applyAlignment="1">
      <alignment horizontal="center" vertical="center" wrapText="1"/>
    </xf>
    <xf numFmtId="2" fontId="20" fillId="0" borderId="10" xfId="0" applyNumberFormat="1" applyFont="1" applyBorder="1" applyAlignment="1">
      <alignment vertical="center" wrapText="1"/>
    </xf>
    <xf numFmtId="0" fontId="20" fillId="0" borderId="38" xfId="0" applyFont="1" applyFill="1" applyBorder="1" applyAlignment="1">
      <alignment horizontal="left" vertical="center" wrapText="1"/>
    </xf>
    <xf numFmtId="181" fontId="20" fillId="24" borderId="10" xfId="0" applyNumberFormat="1" applyFont="1" applyFill="1" applyBorder="1" applyAlignment="1">
      <alignment horizontal="center" vertical="center" wrapText="1"/>
    </xf>
    <xf numFmtId="0" fontId="44" fillId="0" borderId="0" xfId="0" applyFont="1" applyAlignment="1">
      <alignment vertical="center" wrapText="1"/>
    </xf>
    <xf numFmtId="0" fontId="44" fillId="0" borderId="0" xfId="0" applyFont="1" applyFill="1" applyAlignment="1">
      <alignment vertical="center" wrapText="1"/>
    </xf>
    <xf numFmtId="181" fontId="21" fillId="24" borderId="10" xfId="0" applyNumberFormat="1" applyFont="1" applyFill="1" applyBorder="1" applyAlignment="1">
      <alignment horizontal="center" vertical="center" wrapText="1"/>
    </xf>
    <xf numFmtId="49" fontId="21" fillId="24" borderId="0" xfId="63" applyNumberFormat="1" applyFont="1" applyFill="1" applyAlignment="1">
      <alignment horizontal="center" vertical="center" wrapText="1"/>
      <protection/>
    </xf>
    <xf numFmtId="0" fontId="21" fillId="0" borderId="0" xfId="0" applyFont="1" applyAlignment="1">
      <alignment vertical="center" wrapText="1"/>
    </xf>
    <xf numFmtId="0" fontId="21" fillId="0" borderId="0" xfId="0" applyFont="1" applyFill="1" applyAlignment="1">
      <alignment vertical="center" wrapText="1"/>
    </xf>
    <xf numFmtId="0" fontId="21" fillId="25" borderId="39" xfId="0" applyFont="1" applyFill="1" applyBorder="1" applyAlignment="1">
      <alignment vertical="center" wrapText="1"/>
    </xf>
    <xf numFmtId="187" fontId="21" fillId="25" borderId="10" xfId="0" applyNumberFormat="1" applyFont="1" applyFill="1" applyBorder="1" applyAlignment="1">
      <alignment horizontal="right" vertical="center" wrapText="1"/>
    </xf>
    <xf numFmtId="187" fontId="20" fillId="24" borderId="10" xfId="0" applyNumberFormat="1" applyFont="1" applyFill="1" applyBorder="1" applyAlignment="1">
      <alignment horizontal="right" vertical="center" wrapText="1"/>
    </xf>
    <xf numFmtId="49" fontId="20" fillId="24" borderId="10" xfId="63" applyNumberFormat="1" applyFont="1" applyFill="1" applyBorder="1" applyAlignment="1">
      <alignment horizontal="center" vertical="center" wrapText="1"/>
      <protection/>
    </xf>
    <xf numFmtId="49" fontId="21" fillId="24" borderId="10" xfId="63" applyNumberFormat="1" applyFont="1" applyFill="1" applyBorder="1" applyAlignment="1">
      <alignment horizontal="center" vertical="center" wrapText="1"/>
      <protection/>
    </xf>
    <xf numFmtId="0" fontId="20" fillId="24" borderId="10" xfId="0" applyFont="1" applyFill="1" applyBorder="1" applyAlignment="1">
      <alignment vertical="top" wrapText="1"/>
    </xf>
    <xf numFmtId="0" fontId="24" fillId="26" borderId="10" xfId="0" applyFont="1" applyFill="1" applyBorder="1" applyAlignment="1">
      <alignment vertical="top" wrapText="1"/>
    </xf>
    <xf numFmtId="49" fontId="20" fillId="0" borderId="0" xfId="0" applyNumberFormat="1" applyFont="1" applyFill="1" applyBorder="1" applyAlignment="1">
      <alignment horizontal="center" vertical="center" wrapText="1"/>
    </xf>
    <xf numFmtId="49" fontId="20" fillId="0" borderId="10" xfId="71" applyNumberFormat="1" applyFont="1" applyFill="1" applyBorder="1" applyAlignment="1">
      <alignment horizontal="center" vertical="center" wrapText="1"/>
      <protection/>
    </xf>
    <xf numFmtId="49" fontId="20" fillId="23" borderId="10" xfId="0" applyNumberFormat="1" applyFont="1" applyFill="1" applyBorder="1" applyAlignment="1">
      <alignment horizontal="center" vertical="center" wrapText="1"/>
    </xf>
    <xf numFmtId="49" fontId="21" fillId="25" borderId="40" xfId="0" applyNumberFormat="1" applyFont="1" applyFill="1" applyBorder="1" applyAlignment="1">
      <alignment horizontal="center" vertical="center" wrapText="1"/>
    </xf>
    <xf numFmtId="49" fontId="22" fillId="26" borderId="11" xfId="63" applyNumberFormat="1" applyFont="1" applyFill="1" applyBorder="1" applyAlignment="1">
      <alignment horizontal="center" vertical="center" wrapText="1"/>
      <protection/>
    </xf>
    <xf numFmtId="49" fontId="22" fillId="26" borderId="12" xfId="71" applyNumberFormat="1" applyFont="1" applyFill="1" applyBorder="1" applyAlignment="1">
      <alignment horizontal="center" vertical="center" wrapText="1"/>
      <protection/>
    </xf>
    <xf numFmtId="49" fontId="22" fillId="26" borderId="10" xfId="71" applyNumberFormat="1" applyFont="1" applyFill="1" applyBorder="1" applyAlignment="1">
      <alignment horizontal="center" vertical="center" wrapText="1"/>
      <protection/>
    </xf>
    <xf numFmtId="49" fontId="20" fillId="26" borderId="10" xfId="71" applyNumberFormat="1" applyFont="1" applyFill="1" applyBorder="1" applyAlignment="1">
      <alignment horizontal="center" vertical="center" wrapText="1"/>
      <protection/>
    </xf>
    <xf numFmtId="0" fontId="20" fillId="26" borderId="10" xfId="0" applyFont="1" applyFill="1" applyBorder="1" applyAlignment="1">
      <alignment vertical="center" wrapText="1"/>
    </xf>
    <xf numFmtId="49" fontId="20" fillId="26" borderId="10" xfId="0" applyNumberFormat="1" applyFont="1" applyFill="1" applyBorder="1" applyAlignment="1">
      <alignment horizontal="center" vertical="center" wrapText="1"/>
    </xf>
    <xf numFmtId="49" fontId="20" fillId="26" borderId="11" xfId="0" applyNumberFormat="1" applyFont="1" applyFill="1" applyBorder="1" applyAlignment="1">
      <alignment vertical="center" wrapText="1"/>
    </xf>
    <xf numFmtId="49" fontId="20" fillId="26" borderId="12" xfId="0" applyNumberFormat="1" applyFont="1" applyFill="1" applyBorder="1" applyAlignment="1">
      <alignment horizontal="right" vertical="center" wrapText="1"/>
    </xf>
    <xf numFmtId="49" fontId="22" fillId="26" borderId="11" xfId="71" applyNumberFormat="1" applyFont="1" applyFill="1" applyBorder="1" applyAlignment="1">
      <alignment horizontal="center" vertical="center" wrapText="1"/>
      <protection/>
    </xf>
    <xf numFmtId="2" fontId="20" fillId="26" borderId="12" xfId="71" applyNumberFormat="1" applyFont="1" applyFill="1" applyBorder="1" applyAlignment="1">
      <alignment horizontal="left" vertical="center" wrapText="1"/>
      <protection/>
    </xf>
    <xf numFmtId="49" fontId="21" fillId="27" borderId="14" xfId="0" applyNumberFormat="1" applyFont="1" applyFill="1" applyBorder="1" applyAlignment="1">
      <alignment horizontal="left" vertical="center" wrapText="1"/>
    </xf>
    <xf numFmtId="49" fontId="21" fillId="27" borderId="15" xfId="0" applyNumberFormat="1" applyFont="1" applyFill="1" applyBorder="1" applyAlignment="1">
      <alignment horizontal="right" vertical="center" wrapText="1"/>
    </xf>
    <xf numFmtId="49" fontId="21" fillId="26" borderId="10" xfId="0" applyNumberFormat="1" applyFont="1" applyFill="1" applyBorder="1" applyAlignment="1">
      <alignment horizontal="center" vertical="center" wrapText="1"/>
    </xf>
    <xf numFmtId="187" fontId="20" fillId="24" borderId="11" xfId="71" applyNumberFormat="1" applyFont="1" applyFill="1" applyBorder="1" applyAlignment="1">
      <alignment horizontal="right" vertical="center" wrapText="1"/>
      <protection/>
    </xf>
    <xf numFmtId="187" fontId="20" fillId="24" borderId="10" xfId="71" applyNumberFormat="1" applyFont="1" applyFill="1" applyBorder="1" applyAlignment="1">
      <alignment horizontal="right" vertical="center" wrapText="1"/>
      <protection/>
    </xf>
    <xf numFmtId="187" fontId="21" fillId="24" borderId="10" xfId="71" applyNumberFormat="1" applyFont="1" applyFill="1" applyBorder="1" applyAlignment="1">
      <alignment horizontal="right" vertical="center" wrapText="1"/>
      <protection/>
    </xf>
    <xf numFmtId="186" fontId="21" fillId="24" borderId="10" xfId="71" applyNumberFormat="1" applyFont="1" applyFill="1" applyBorder="1" applyAlignment="1">
      <alignment horizontal="right" vertical="center" wrapText="1"/>
      <protection/>
    </xf>
    <xf numFmtId="181" fontId="40" fillId="24" borderId="41" xfId="0" applyNumberFormat="1" applyFont="1" applyFill="1" applyBorder="1" applyAlignment="1">
      <alignment vertical="center"/>
    </xf>
    <xf numFmtId="0" fontId="40" fillId="24" borderId="0" xfId="0" applyFont="1" applyFill="1" applyAlignment="1">
      <alignment vertical="center"/>
    </xf>
    <xf numFmtId="0" fontId="25" fillId="24" borderId="0" xfId="0" applyFont="1" applyFill="1" applyAlignment="1">
      <alignment horizontal="center" vertical="center"/>
    </xf>
    <xf numFmtId="0" fontId="40" fillId="24" borderId="0" xfId="0" applyFont="1" applyFill="1" applyAlignment="1">
      <alignment vertical="center" wrapText="1"/>
    </xf>
    <xf numFmtId="0" fontId="45" fillId="24" borderId="0" xfId="0" applyFont="1" applyFill="1" applyBorder="1" applyAlignment="1">
      <alignment horizontal="right" vertical="center" wrapText="1"/>
    </xf>
    <xf numFmtId="0" fontId="0" fillId="24" borderId="0" xfId="0" applyFill="1" applyBorder="1" applyAlignment="1">
      <alignment/>
    </xf>
    <xf numFmtId="0" fontId="0" fillId="24" borderId="0" xfId="0" applyFill="1" applyAlignment="1">
      <alignment/>
    </xf>
    <xf numFmtId="0" fontId="31" fillId="24" borderId="10" xfId="0" applyFont="1" applyFill="1" applyBorder="1" applyAlignment="1">
      <alignment/>
    </xf>
    <xf numFmtId="0" fontId="46" fillId="24" borderId="10" xfId="0" applyFont="1" applyFill="1" applyBorder="1" applyAlignment="1">
      <alignment/>
    </xf>
    <xf numFmtId="0" fontId="46" fillId="24" borderId="10" xfId="0" applyFont="1" applyFill="1" applyBorder="1" applyAlignment="1">
      <alignment horizontal="left" vertical="center" wrapText="1"/>
    </xf>
    <xf numFmtId="0" fontId="23" fillId="24" borderId="0" xfId="63" applyFont="1" applyFill="1" applyBorder="1" applyAlignment="1">
      <alignment vertical="center" wrapText="1"/>
      <protection/>
    </xf>
    <xf numFmtId="49" fontId="31" fillId="24" borderId="10" xfId="0" applyNumberFormat="1" applyFont="1" applyFill="1" applyBorder="1" applyAlignment="1">
      <alignment horizontal="right" vertical="center" wrapText="1"/>
    </xf>
    <xf numFmtId="49" fontId="31" fillId="24" borderId="42" xfId="0" applyNumberFormat="1" applyFont="1" applyFill="1" applyBorder="1" applyAlignment="1">
      <alignment horizontal="center" vertical="center" wrapText="1"/>
    </xf>
    <xf numFmtId="49" fontId="31" fillId="25" borderId="30" xfId="0" applyNumberFormat="1" applyFont="1" applyFill="1" applyBorder="1" applyAlignment="1">
      <alignment horizontal="left" vertical="center" wrapText="1"/>
    </xf>
    <xf numFmtId="0" fontId="31" fillId="25" borderId="12" xfId="0" applyFont="1" applyFill="1" applyBorder="1" applyAlignment="1">
      <alignment horizontal="right" vertical="center" wrapText="1"/>
    </xf>
    <xf numFmtId="0" fontId="31" fillId="24" borderId="10" xfId="0" applyFont="1" applyFill="1" applyBorder="1" applyAlignment="1">
      <alignment horizontal="left" vertical="center" wrapText="1"/>
    </xf>
    <xf numFmtId="49" fontId="31" fillId="25" borderId="14" xfId="0" applyNumberFormat="1" applyFont="1" applyFill="1" applyBorder="1" applyAlignment="1">
      <alignment horizontal="left" vertical="center" wrapText="1"/>
    </xf>
    <xf numFmtId="186" fontId="31" fillId="25" borderId="10" xfId="0" applyNumberFormat="1" applyFont="1" applyFill="1" applyBorder="1" applyAlignment="1">
      <alignment horizontal="right" vertical="center" wrapText="1"/>
    </xf>
    <xf numFmtId="49" fontId="31" fillId="24" borderId="34" xfId="0" applyNumberFormat="1" applyFont="1" applyFill="1" applyBorder="1" applyAlignment="1">
      <alignment horizontal="center" vertical="center" wrapText="1"/>
    </xf>
    <xf numFmtId="0" fontId="31" fillId="24" borderId="16" xfId="0" applyFont="1" applyFill="1" applyBorder="1" applyAlignment="1">
      <alignment horizontal="left" vertical="center" wrapText="1"/>
    </xf>
    <xf numFmtId="49" fontId="31" fillId="24" borderId="43" xfId="0" applyNumberFormat="1" applyFont="1" applyFill="1" applyBorder="1" applyAlignment="1">
      <alignment horizontal="center" vertical="center" wrapText="1"/>
    </xf>
    <xf numFmtId="49" fontId="31" fillId="25" borderId="11" xfId="0" applyNumberFormat="1" applyFont="1" applyFill="1" applyBorder="1" applyAlignment="1">
      <alignment horizontal="left" vertical="center" wrapText="1"/>
    </xf>
    <xf numFmtId="0" fontId="31" fillId="24" borderId="10" xfId="0" applyFont="1" applyFill="1" applyBorder="1" applyAlignment="1">
      <alignment vertical="center" wrapText="1"/>
    </xf>
    <xf numFmtId="0" fontId="47" fillId="24" borderId="0" xfId="63" applyFont="1" applyFill="1" applyBorder="1" applyAlignment="1">
      <alignment vertical="center" wrapText="1"/>
      <protection/>
    </xf>
    <xf numFmtId="186" fontId="46" fillId="25" borderId="29" xfId="0" applyNumberFormat="1" applyFont="1" applyFill="1" applyBorder="1" applyAlignment="1">
      <alignment horizontal="right" vertical="center" wrapText="1"/>
    </xf>
    <xf numFmtId="49" fontId="46" fillId="25" borderId="39" xfId="0" applyNumberFormat="1" applyFont="1" applyFill="1" applyBorder="1" applyAlignment="1">
      <alignment horizontal="center" vertical="center" wrapText="1"/>
    </xf>
    <xf numFmtId="49" fontId="46" fillId="25" borderId="17" xfId="0" applyNumberFormat="1" applyFont="1" applyFill="1" applyBorder="1" applyAlignment="1">
      <alignment horizontal="left" vertical="center" wrapText="1"/>
    </xf>
    <xf numFmtId="0" fontId="46" fillId="25" borderId="18" xfId="0" applyFont="1" applyFill="1" applyBorder="1" applyAlignment="1">
      <alignment horizontal="right" vertical="center" wrapText="1"/>
    </xf>
    <xf numFmtId="0" fontId="46" fillId="24" borderId="29" xfId="0" applyFont="1" applyFill="1" applyBorder="1" applyAlignment="1">
      <alignment vertical="center" wrapText="1"/>
    </xf>
    <xf numFmtId="0" fontId="48" fillId="24" borderId="0" xfId="71" applyFont="1" applyFill="1" applyBorder="1" applyAlignment="1">
      <alignment vertical="center" wrapText="1"/>
      <protection/>
    </xf>
    <xf numFmtId="49" fontId="31" fillId="24" borderId="11" xfId="71" applyNumberFormat="1" applyFont="1" applyFill="1" applyBorder="1" applyAlignment="1">
      <alignment horizontal="right" vertical="center" wrapText="1"/>
      <protection/>
    </xf>
    <xf numFmtId="49" fontId="31" fillId="24" borderId="11" xfId="71" applyNumberFormat="1" applyFont="1" applyFill="1" applyBorder="1" applyAlignment="1">
      <alignment horizontal="center" vertical="center" wrapText="1"/>
      <protection/>
    </xf>
    <xf numFmtId="49" fontId="31" fillId="24" borderId="17" xfId="0" applyNumberFormat="1" applyFont="1" applyFill="1" applyBorder="1" applyAlignment="1">
      <alignment vertical="center" wrapText="1"/>
    </xf>
    <xf numFmtId="49" fontId="31" fillId="24" borderId="18" xfId="0" applyNumberFormat="1" applyFont="1" applyFill="1" applyBorder="1" applyAlignment="1">
      <alignment horizontal="right" vertical="center" wrapText="1"/>
    </xf>
    <xf numFmtId="2" fontId="31" fillId="24" borderId="10" xfId="71" applyNumberFormat="1" applyFont="1" applyFill="1" applyBorder="1" applyAlignment="1">
      <alignment horizontal="left" vertical="center" wrapText="1"/>
      <protection/>
    </xf>
    <xf numFmtId="49" fontId="46" fillId="24" borderId="11" xfId="71" applyNumberFormat="1" applyFont="1" applyFill="1" applyBorder="1" applyAlignment="1">
      <alignment horizontal="center" vertical="center" wrapText="1"/>
      <protection/>
    </xf>
    <xf numFmtId="49" fontId="46" fillId="24" borderId="17" xfId="0" applyNumberFormat="1" applyFont="1" applyFill="1" applyBorder="1" applyAlignment="1">
      <alignment vertical="center" wrapText="1"/>
    </xf>
    <xf numFmtId="49" fontId="46" fillId="24" borderId="18" xfId="0" applyNumberFormat="1" applyFont="1" applyFill="1" applyBorder="1" applyAlignment="1">
      <alignment horizontal="right" vertical="center" wrapText="1"/>
    </xf>
    <xf numFmtId="2" fontId="46" fillId="24" borderId="10" xfId="71" applyNumberFormat="1" applyFont="1" applyFill="1" applyBorder="1" applyAlignment="1">
      <alignment horizontal="left" vertical="center" wrapText="1"/>
      <protection/>
    </xf>
    <xf numFmtId="181" fontId="46" fillId="25" borderId="10" xfId="0" applyNumberFormat="1" applyFont="1" applyFill="1" applyBorder="1" applyAlignment="1">
      <alignment horizontal="right" vertical="center" wrapText="1"/>
    </xf>
    <xf numFmtId="49" fontId="46" fillId="25" borderId="10" xfId="0" applyNumberFormat="1" applyFont="1" applyFill="1" applyBorder="1" applyAlignment="1">
      <alignment horizontal="center" vertical="center" wrapText="1"/>
    </xf>
    <xf numFmtId="49" fontId="46" fillId="25" borderId="11" xfId="0" applyNumberFormat="1" applyFont="1" applyFill="1" applyBorder="1" applyAlignment="1">
      <alignment horizontal="center" vertical="center" wrapText="1"/>
    </xf>
    <xf numFmtId="49" fontId="46" fillId="25" borderId="12" xfId="0" applyNumberFormat="1" applyFont="1" applyFill="1" applyBorder="1" applyAlignment="1">
      <alignment horizontal="center" vertical="center" wrapText="1"/>
    </xf>
    <xf numFmtId="0" fontId="46" fillId="25" borderId="10" xfId="0" applyFont="1" applyFill="1" applyBorder="1" applyAlignment="1">
      <alignment horizontal="left" vertical="center" wrapText="1"/>
    </xf>
    <xf numFmtId="0" fontId="23" fillId="24" borderId="0" xfId="71" applyFont="1" applyFill="1" applyBorder="1" applyAlignment="1">
      <alignment vertical="center" wrapText="1"/>
      <protection/>
    </xf>
    <xf numFmtId="49" fontId="46" fillId="24" borderId="11" xfId="0" applyNumberFormat="1" applyFont="1" applyFill="1" applyBorder="1" applyAlignment="1">
      <alignment vertical="center" wrapText="1"/>
    </xf>
    <xf numFmtId="49" fontId="46" fillId="24" borderId="12" xfId="0" applyNumberFormat="1" applyFont="1" applyFill="1" applyBorder="1" applyAlignment="1">
      <alignment horizontal="right" vertical="center" wrapText="1"/>
    </xf>
    <xf numFmtId="49" fontId="31" fillId="24" borderId="10" xfId="0" applyNumberFormat="1" applyFont="1" applyFill="1" applyBorder="1" applyAlignment="1">
      <alignment horizontal="center" vertical="center" wrapText="1"/>
    </xf>
    <xf numFmtId="49" fontId="31" fillId="25" borderId="12" xfId="0" applyNumberFormat="1" applyFont="1" applyFill="1" applyBorder="1" applyAlignment="1">
      <alignment horizontal="right" vertical="center" wrapText="1"/>
    </xf>
    <xf numFmtId="181" fontId="31" fillId="24" borderId="10" xfId="0" applyNumberFormat="1" applyFont="1" applyFill="1" applyBorder="1" applyAlignment="1">
      <alignment horizontal="right" vertical="center" wrapText="1"/>
    </xf>
    <xf numFmtId="0" fontId="31" fillId="24" borderId="44" xfId="0" applyFont="1" applyFill="1" applyBorder="1" applyAlignment="1">
      <alignment horizontal="justify"/>
    </xf>
    <xf numFmtId="0" fontId="31" fillId="24" borderId="45" xfId="0" applyFont="1" applyFill="1" applyBorder="1" applyAlignment="1">
      <alignment horizontal="left" vertical="center" wrapText="1"/>
    </xf>
    <xf numFmtId="181" fontId="31" fillId="25" borderId="10" xfId="0" applyNumberFormat="1" applyFont="1" applyFill="1" applyBorder="1" applyAlignment="1">
      <alignment horizontal="right" vertical="center" wrapText="1"/>
    </xf>
    <xf numFmtId="0" fontId="47" fillId="24" borderId="0" xfId="63" applyFont="1" applyFill="1" applyBorder="1" applyAlignment="1">
      <alignment horizontal="center" vertical="center" wrapText="1"/>
      <protection/>
    </xf>
    <xf numFmtId="181" fontId="46" fillId="24" borderId="10" xfId="0" applyNumberFormat="1" applyFont="1" applyFill="1" applyBorder="1" applyAlignment="1">
      <alignment horizontal="right" vertical="center" wrapText="1"/>
    </xf>
    <xf numFmtId="49" fontId="46" fillId="24" borderId="10" xfId="0" applyNumberFormat="1" applyFont="1" applyFill="1" applyBorder="1" applyAlignment="1">
      <alignment horizontal="center" vertical="center" wrapText="1"/>
    </xf>
    <xf numFmtId="49" fontId="46" fillId="25" borderId="11" xfId="0" applyNumberFormat="1" applyFont="1" applyFill="1" applyBorder="1" applyAlignment="1">
      <alignment horizontal="left" vertical="center" wrapText="1"/>
    </xf>
    <xf numFmtId="49" fontId="46" fillId="25" borderId="12" xfId="0" applyNumberFormat="1" applyFont="1" applyFill="1" applyBorder="1" applyAlignment="1">
      <alignment horizontal="right" vertical="center" wrapText="1"/>
    </xf>
    <xf numFmtId="0" fontId="46" fillId="24" borderId="10" xfId="0" applyFont="1" applyFill="1" applyBorder="1" applyAlignment="1">
      <alignment vertical="center" wrapText="1"/>
    </xf>
    <xf numFmtId="49" fontId="31" fillId="25" borderId="15" xfId="0" applyNumberFormat="1" applyFont="1" applyFill="1" applyBorder="1" applyAlignment="1">
      <alignment horizontal="right" vertical="center" wrapText="1"/>
    </xf>
    <xf numFmtId="49" fontId="47" fillId="25" borderId="10" xfId="0" applyNumberFormat="1" applyFont="1" applyFill="1" applyBorder="1" applyAlignment="1">
      <alignment horizontal="center" vertical="center" wrapText="1"/>
    </xf>
    <xf numFmtId="49" fontId="31" fillId="25" borderId="11" xfId="0" applyNumberFormat="1" applyFont="1" applyFill="1" applyBorder="1" applyAlignment="1">
      <alignment horizontal="center" vertical="center" wrapText="1"/>
    </xf>
    <xf numFmtId="0" fontId="31" fillId="24" borderId="10" xfId="0" applyFont="1" applyFill="1" applyBorder="1" applyAlignment="1">
      <alignment horizontal="justify"/>
    </xf>
    <xf numFmtId="186" fontId="46" fillId="25" borderId="10" xfId="0" applyNumberFormat="1" applyFont="1" applyFill="1" applyBorder="1" applyAlignment="1">
      <alignment horizontal="right" vertical="center" wrapText="1"/>
    </xf>
    <xf numFmtId="49" fontId="31" fillId="24" borderId="11" xfId="0" applyNumberFormat="1" applyFont="1" applyFill="1" applyBorder="1" applyAlignment="1">
      <alignment vertical="center" wrapText="1"/>
    </xf>
    <xf numFmtId="49" fontId="31" fillId="24" borderId="12" xfId="0" applyNumberFormat="1" applyFont="1" applyFill="1" applyBorder="1" applyAlignment="1">
      <alignment horizontal="right" vertical="center" wrapText="1"/>
    </xf>
    <xf numFmtId="0" fontId="0" fillId="24" borderId="0" xfId="0" applyFont="1" applyFill="1" applyBorder="1" applyAlignment="1">
      <alignment vertical="center" wrapText="1"/>
    </xf>
    <xf numFmtId="181" fontId="31" fillId="24" borderId="10" xfId="63" applyNumberFormat="1" applyFont="1" applyFill="1" applyBorder="1" applyAlignment="1">
      <alignment horizontal="right" vertical="center" wrapText="1"/>
      <protection/>
    </xf>
    <xf numFmtId="49" fontId="47" fillId="24" borderId="11" xfId="63" applyNumberFormat="1" applyFont="1" applyFill="1" applyBorder="1" applyAlignment="1">
      <alignment horizontal="center" vertical="center" wrapText="1"/>
      <protection/>
    </xf>
    <xf numFmtId="49" fontId="31" fillId="24" borderId="11" xfId="0" applyNumberFormat="1" applyFont="1" applyFill="1" applyBorder="1" applyAlignment="1">
      <alignment horizontal="center" vertical="center" wrapText="1"/>
    </xf>
    <xf numFmtId="49" fontId="46" fillId="24" borderId="11" xfId="0" applyNumberFormat="1" applyFont="1" applyFill="1" applyBorder="1" applyAlignment="1">
      <alignment horizontal="center" vertical="center" wrapText="1"/>
    </xf>
    <xf numFmtId="0" fontId="46" fillId="24" borderId="12" xfId="0" applyFont="1" applyFill="1" applyBorder="1" applyAlignment="1">
      <alignment horizontal="right" vertical="center" wrapText="1"/>
    </xf>
    <xf numFmtId="49" fontId="31" fillId="24" borderId="11" xfId="0" applyNumberFormat="1" applyFont="1" applyFill="1" applyBorder="1" applyAlignment="1">
      <alignment horizontal="right" vertical="center" wrapText="1"/>
    </xf>
    <xf numFmtId="0" fontId="31" fillId="24" borderId="43" xfId="0" applyFont="1" applyFill="1" applyBorder="1" applyAlignment="1">
      <alignment horizontal="left" vertical="center" wrapText="1"/>
    </xf>
    <xf numFmtId="49" fontId="46" fillId="24" borderId="10" xfId="0" applyNumberFormat="1" applyFont="1" applyFill="1" applyBorder="1" applyAlignment="1">
      <alignment horizontal="right" vertical="center" wrapText="1"/>
    </xf>
    <xf numFmtId="0" fontId="46" fillId="24" borderId="44" xfId="0" applyFont="1" applyFill="1" applyBorder="1" applyAlignment="1">
      <alignment horizontal="left" vertical="center" wrapText="1"/>
    </xf>
    <xf numFmtId="49" fontId="31" fillId="25" borderId="14" xfId="0" applyNumberFormat="1" applyFont="1" applyFill="1" applyBorder="1" applyAlignment="1">
      <alignment horizontal="center" vertical="center" wrapText="1"/>
    </xf>
    <xf numFmtId="49" fontId="31" fillId="25" borderId="12" xfId="0" applyNumberFormat="1" applyFont="1" applyFill="1" applyBorder="1" applyAlignment="1">
      <alignment horizontal="center" vertical="center" wrapText="1"/>
    </xf>
    <xf numFmtId="0" fontId="31" fillId="24" borderId="25" xfId="0" applyFont="1" applyFill="1" applyBorder="1" applyAlignment="1">
      <alignment horizontal="left" vertical="center" wrapText="1"/>
    </xf>
    <xf numFmtId="0" fontId="46" fillId="24" borderId="12" xfId="0" applyFont="1" applyFill="1" applyBorder="1" applyAlignment="1">
      <alignment horizontal="left" vertical="center" wrapText="1"/>
    </xf>
    <xf numFmtId="49" fontId="31" fillId="25" borderId="10" xfId="0" applyNumberFormat="1" applyFont="1" applyFill="1" applyBorder="1" applyAlignment="1">
      <alignment horizontal="right" vertical="center" wrapText="1"/>
    </xf>
    <xf numFmtId="0" fontId="31" fillId="24" borderId="12" xfId="0" applyFont="1" applyFill="1" applyBorder="1" applyAlignment="1">
      <alignment horizontal="left" vertical="center" wrapText="1"/>
    </xf>
    <xf numFmtId="49" fontId="31" fillId="25" borderId="10" xfId="0" applyNumberFormat="1" applyFont="1" applyFill="1" applyBorder="1" applyAlignment="1">
      <alignment horizontal="center" vertical="center" wrapText="1"/>
    </xf>
    <xf numFmtId="0" fontId="31" fillId="24" borderId="44" xfId="0" applyFont="1" applyFill="1" applyBorder="1" applyAlignment="1">
      <alignment wrapText="1"/>
    </xf>
    <xf numFmtId="49" fontId="31" fillId="24" borderId="14" xfId="0" applyNumberFormat="1" applyFont="1" applyFill="1" applyBorder="1" applyAlignment="1">
      <alignment vertical="center" wrapText="1"/>
    </xf>
    <xf numFmtId="49" fontId="31" fillId="24" borderId="15" xfId="0" applyNumberFormat="1" applyFont="1" applyFill="1" applyBorder="1" applyAlignment="1">
      <alignment horizontal="right" vertical="center" wrapText="1"/>
    </xf>
    <xf numFmtId="0" fontId="31" fillId="25" borderId="10" xfId="0" applyFont="1" applyFill="1" applyBorder="1" applyAlignment="1">
      <alignment vertical="center" wrapText="1"/>
    </xf>
    <xf numFmtId="186" fontId="31" fillId="24" borderId="10" xfId="71" applyNumberFormat="1" applyFont="1" applyFill="1" applyBorder="1" applyAlignment="1">
      <alignment horizontal="right" vertical="center" wrapText="1"/>
      <protection/>
    </xf>
    <xf numFmtId="0" fontId="49" fillId="24" borderId="10" xfId="0" applyFont="1" applyFill="1" applyBorder="1" applyAlignment="1">
      <alignment horizontal="left" vertical="center" wrapText="1"/>
    </xf>
    <xf numFmtId="181" fontId="31" fillId="24" borderId="10" xfId="71" applyNumberFormat="1" applyFont="1" applyFill="1" applyBorder="1" applyAlignment="1">
      <alignment horizontal="right" vertical="center" wrapText="1"/>
      <protection/>
    </xf>
    <xf numFmtId="2" fontId="49" fillId="24" borderId="10" xfId="71" applyNumberFormat="1" applyFont="1" applyFill="1" applyBorder="1" applyAlignment="1">
      <alignment horizontal="left" vertical="center" wrapText="1"/>
      <protection/>
    </xf>
    <xf numFmtId="186" fontId="31" fillId="24" borderId="11" xfId="71" applyNumberFormat="1" applyFont="1" applyFill="1" applyBorder="1" applyAlignment="1">
      <alignment horizontal="right" vertical="center" wrapText="1"/>
      <protection/>
    </xf>
    <xf numFmtId="49" fontId="23" fillId="24" borderId="11" xfId="71" applyNumberFormat="1" applyFont="1" applyFill="1" applyBorder="1" applyAlignment="1">
      <alignment horizontal="center" vertical="center" wrapText="1"/>
      <protection/>
    </xf>
    <xf numFmtId="186" fontId="46" fillId="24" borderId="10" xfId="0" applyNumberFormat="1" applyFont="1" applyFill="1" applyBorder="1" applyAlignment="1">
      <alignment horizontal="right" vertical="center" wrapText="1"/>
    </xf>
    <xf numFmtId="49" fontId="47" fillId="25" borderId="11" xfId="0" applyNumberFormat="1" applyFont="1" applyFill="1" applyBorder="1" applyAlignment="1">
      <alignment horizontal="center" vertical="center" wrapText="1"/>
    </xf>
    <xf numFmtId="0" fontId="31" fillId="24" borderId="11" xfId="0" applyFont="1" applyFill="1" applyBorder="1" applyAlignment="1">
      <alignment horizontal="left" vertical="center" wrapText="1"/>
    </xf>
    <xf numFmtId="0" fontId="31" fillId="24" borderId="15" xfId="0" applyFont="1" applyFill="1" applyBorder="1" applyAlignment="1">
      <alignment horizontal="right" vertical="center" wrapText="1"/>
    </xf>
    <xf numFmtId="0" fontId="31" fillId="24" borderId="12" xfId="0" applyFont="1" applyFill="1" applyBorder="1" applyAlignment="1">
      <alignment horizontal="right" vertical="center" wrapText="1"/>
    </xf>
    <xf numFmtId="0" fontId="31" fillId="24" borderId="44" xfId="0" applyFont="1" applyFill="1" applyBorder="1" applyAlignment="1">
      <alignment vertical="center" wrapText="1"/>
    </xf>
    <xf numFmtId="49" fontId="31" fillId="24" borderId="14" xfId="0" applyNumberFormat="1" applyFont="1" applyFill="1" applyBorder="1" applyAlignment="1">
      <alignment horizontal="left" vertical="center" wrapText="1"/>
    </xf>
    <xf numFmtId="186" fontId="31" fillId="24" borderId="10" xfId="0" applyNumberFormat="1" applyFont="1" applyFill="1" applyBorder="1" applyAlignment="1">
      <alignment horizontal="right" vertical="center" wrapText="1"/>
    </xf>
    <xf numFmtId="187" fontId="31" fillId="24" borderId="10" xfId="0" applyNumberFormat="1" applyFont="1" applyFill="1" applyBorder="1" applyAlignment="1">
      <alignment horizontal="right" vertical="center" wrapText="1"/>
    </xf>
    <xf numFmtId="0" fontId="0" fillId="24" borderId="0" xfId="0" applyFont="1" applyFill="1" applyBorder="1" applyAlignment="1">
      <alignment wrapText="1"/>
    </xf>
    <xf numFmtId="0" fontId="46" fillId="25" borderId="10" xfId="0" applyFont="1" applyFill="1" applyBorder="1" applyAlignment="1">
      <alignment vertical="center" wrapText="1"/>
    </xf>
    <xf numFmtId="0" fontId="17" fillId="24" borderId="0" xfId="0" applyFont="1" applyFill="1" applyBorder="1" applyAlignment="1">
      <alignment/>
    </xf>
    <xf numFmtId="49" fontId="46" fillId="25" borderId="10" xfId="0" applyNumberFormat="1" applyFont="1" applyFill="1" applyBorder="1" applyAlignment="1">
      <alignment horizontal="right" vertical="center" wrapText="1"/>
    </xf>
    <xf numFmtId="186" fontId="31" fillId="24" borderId="10" xfId="71" applyNumberFormat="1" applyFont="1" applyFill="1" applyBorder="1" applyAlignment="1">
      <alignment vertical="center" wrapText="1"/>
      <protection/>
    </xf>
    <xf numFmtId="186" fontId="46" fillId="24" borderId="10" xfId="71" applyNumberFormat="1" applyFont="1" applyFill="1" applyBorder="1" applyAlignment="1">
      <alignment vertical="center" wrapText="1"/>
      <protection/>
    </xf>
    <xf numFmtId="0" fontId="46" fillId="0" borderId="0" xfId="0" applyFont="1" applyAlignment="1">
      <alignment wrapText="1"/>
    </xf>
    <xf numFmtId="0" fontId="21" fillId="24" borderId="10" xfId="0" applyFont="1" applyFill="1" applyBorder="1" applyAlignment="1">
      <alignment/>
    </xf>
    <xf numFmtId="49" fontId="21" fillId="26" borderId="12" xfId="0" applyNumberFormat="1" applyFont="1" applyFill="1" applyBorder="1" applyAlignment="1">
      <alignment horizontal="center" vertical="center" wrapText="1"/>
    </xf>
    <xf numFmtId="49" fontId="21" fillId="26" borderId="12" xfId="0" applyNumberFormat="1" applyFont="1" applyFill="1" applyBorder="1" applyAlignment="1">
      <alignment horizontal="right" vertical="center" wrapText="1"/>
    </xf>
    <xf numFmtId="49" fontId="21" fillId="26" borderId="11" xfId="0" applyNumberFormat="1" applyFont="1" applyFill="1" applyBorder="1" applyAlignment="1">
      <alignment vertical="center" wrapText="1"/>
    </xf>
    <xf numFmtId="0" fontId="20" fillId="26" borderId="10" xfId="0" applyFont="1" applyFill="1" applyBorder="1" applyAlignment="1">
      <alignment horizontal="left" vertical="center" wrapText="1"/>
    </xf>
    <xf numFmtId="0" fontId="24" fillId="26" borderId="10" xfId="0" applyFont="1" applyFill="1" applyBorder="1" applyAlignment="1">
      <alignment horizontal="left" vertical="center" wrapText="1"/>
    </xf>
    <xf numFmtId="0" fontId="62" fillId="0" borderId="10" xfId="0" applyFont="1" applyBorder="1" applyAlignment="1">
      <alignment wrapText="1"/>
    </xf>
    <xf numFmtId="0" fontId="20" fillId="0" borderId="0" xfId="0" applyFont="1" applyAlignment="1">
      <alignment horizontal="left" vertical="center"/>
    </xf>
    <xf numFmtId="49" fontId="22" fillId="26" borderId="10" xfId="0" applyNumberFormat="1" applyFont="1" applyFill="1" applyBorder="1" applyAlignment="1">
      <alignment horizontal="center" vertical="center" wrapText="1"/>
    </xf>
    <xf numFmtId="49" fontId="24" fillId="26" borderId="10" xfId="63" applyNumberFormat="1" applyFont="1" applyFill="1" applyBorder="1" applyAlignment="1">
      <alignment horizontal="center" vertical="center" wrapText="1"/>
      <protection/>
    </xf>
    <xf numFmtId="49" fontId="24" fillId="27" borderId="10" xfId="0" applyNumberFormat="1" applyFont="1" applyFill="1" applyBorder="1" applyAlignment="1">
      <alignment horizontal="center" vertical="center" wrapText="1"/>
    </xf>
    <xf numFmtId="187" fontId="21" fillId="24" borderId="11" xfId="0" applyNumberFormat="1" applyFont="1" applyFill="1" applyBorder="1" applyAlignment="1">
      <alignment horizontal="right" vertical="center" wrapText="1"/>
    </xf>
    <xf numFmtId="187" fontId="24" fillId="24" borderId="11" xfId="71" applyNumberFormat="1" applyFont="1" applyFill="1" applyBorder="1" applyAlignment="1">
      <alignment horizontal="right" vertical="center" wrapText="1"/>
      <protection/>
    </xf>
    <xf numFmtId="187" fontId="22" fillId="24" borderId="11" xfId="71" applyNumberFormat="1" applyFont="1" applyFill="1" applyBorder="1" applyAlignment="1">
      <alignment horizontal="right" vertical="center" wrapText="1"/>
      <protection/>
    </xf>
    <xf numFmtId="187" fontId="21" fillId="25" borderId="0" xfId="0" applyNumberFormat="1" applyFont="1" applyFill="1" applyBorder="1" applyAlignment="1">
      <alignment horizontal="right" vertical="center" wrapText="1"/>
    </xf>
    <xf numFmtId="187" fontId="20" fillId="24" borderId="11" xfId="0" applyNumberFormat="1" applyFont="1" applyFill="1" applyBorder="1" applyAlignment="1">
      <alignment horizontal="right" vertical="center" wrapText="1"/>
    </xf>
    <xf numFmtId="187" fontId="21" fillId="0" borderId="10" xfId="0" applyNumberFormat="1" applyFont="1" applyBorder="1" applyAlignment="1">
      <alignment horizontal="right"/>
    </xf>
    <xf numFmtId="187" fontId="20" fillId="0" borderId="10" xfId="0" applyNumberFormat="1" applyFont="1" applyBorder="1" applyAlignment="1">
      <alignment horizontal="right"/>
    </xf>
    <xf numFmtId="187" fontId="20" fillId="24" borderId="17" xfId="0" applyNumberFormat="1" applyFont="1" applyFill="1" applyBorder="1" applyAlignment="1">
      <alignment horizontal="right" vertical="center" wrapText="1"/>
    </xf>
    <xf numFmtId="187" fontId="20" fillId="24" borderId="16" xfId="0" applyNumberFormat="1" applyFont="1" applyFill="1" applyBorder="1" applyAlignment="1">
      <alignment horizontal="right" vertical="center" wrapText="1"/>
    </xf>
    <xf numFmtId="187" fontId="20" fillId="24" borderId="10" xfId="63" applyNumberFormat="1" applyFont="1" applyFill="1" applyBorder="1" applyAlignment="1">
      <alignment horizontal="right" vertical="center" wrapText="1"/>
      <protection/>
    </xf>
    <xf numFmtId="187" fontId="22" fillId="26" borderId="10" xfId="63" applyNumberFormat="1" applyFont="1" applyFill="1" applyBorder="1" applyAlignment="1">
      <alignment vertical="center" wrapText="1"/>
      <protection/>
    </xf>
    <xf numFmtId="187" fontId="21" fillId="25" borderId="29" xfId="0" applyNumberFormat="1" applyFont="1" applyFill="1" applyBorder="1" applyAlignment="1">
      <alignment horizontal="right" vertical="center" wrapText="1"/>
    </xf>
    <xf numFmtId="187" fontId="24" fillId="25" borderId="11" xfId="0" applyNumberFormat="1" applyFont="1" applyFill="1" applyBorder="1" applyAlignment="1">
      <alignment horizontal="right" vertical="center" wrapText="1"/>
    </xf>
    <xf numFmtId="187" fontId="24" fillId="25" borderId="10" xfId="0" applyNumberFormat="1" applyFont="1" applyFill="1" applyBorder="1" applyAlignment="1">
      <alignment horizontal="right" vertical="center" wrapText="1"/>
    </xf>
    <xf numFmtId="187" fontId="22" fillId="24" borderId="10" xfId="0" applyNumberFormat="1" applyFont="1" applyFill="1" applyBorder="1" applyAlignment="1">
      <alignment horizontal="right" vertical="center" wrapText="1"/>
    </xf>
    <xf numFmtId="187" fontId="20" fillId="25" borderId="29" xfId="0" applyNumberFormat="1" applyFont="1" applyFill="1" applyBorder="1" applyAlignment="1">
      <alignment horizontal="right" vertical="center" wrapText="1"/>
    </xf>
    <xf numFmtId="187" fontId="21" fillId="24" borderId="10" xfId="0" applyNumberFormat="1" applyFont="1" applyFill="1" applyBorder="1" applyAlignment="1">
      <alignment horizontal="right" vertical="center" wrapText="1"/>
    </xf>
    <xf numFmtId="187" fontId="21" fillId="25" borderId="10" xfId="61" applyNumberFormat="1" applyFont="1" applyFill="1" applyBorder="1" applyAlignment="1">
      <alignment horizontal="right" vertical="center" wrapText="1"/>
      <protection/>
    </xf>
    <xf numFmtId="187" fontId="24" fillId="24" borderId="11" xfId="63" applyNumberFormat="1" applyFont="1" applyFill="1" applyBorder="1" applyAlignment="1">
      <alignment horizontal="right" vertical="center" wrapText="1"/>
      <protection/>
    </xf>
    <xf numFmtId="187" fontId="22" fillId="24" borderId="11" xfId="63" applyNumberFormat="1" applyFont="1" applyFill="1" applyBorder="1" applyAlignment="1">
      <alignment horizontal="right" vertical="center" wrapText="1"/>
      <protection/>
    </xf>
    <xf numFmtId="187" fontId="20" fillId="24" borderId="11" xfId="63" applyNumberFormat="1" applyFont="1" applyFill="1" applyBorder="1" applyAlignment="1">
      <alignment horizontal="right" vertical="center" wrapText="1"/>
      <protection/>
    </xf>
    <xf numFmtId="187" fontId="22" fillId="24" borderId="10" xfId="71" applyNumberFormat="1" applyFont="1" applyFill="1" applyBorder="1" applyAlignment="1">
      <alignment horizontal="right" vertical="center" wrapText="1"/>
      <protection/>
    </xf>
    <xf numFmtId="49" fontId="22" fillId="26" borderId="12" xfId="0" applyNumberFormat="1" applyFont="1" applyFill="1" applyBorder="1" applyAlignment="1">
      <alignment horizontal="center" vertical="center" wrapText="1"/>
    </xf>
    <xf numFmtId="49" fontId="20" fillId="27" borderId="15" xfId="0" applyNumberFormat="1" applyFont="1" applyFill="1" applyBorder="1" applyAlignment="1">
      <alignment horizontal="right" vertical="center" wrapText="1"/>
    </xf>
    <xf numFmtId="49" fontId="20" fillId="27" borderId="14" xfId="0" applyNumberFormat="1" applyFont="1" applyFill="1" applyBorder="1" applyAlignment="1">
      <alignment horizontal="left" vertical="center" wrapText="1"/>
    </xf>
    <xf numFmtId="49" fontId="22" fillId="26" borderId="11" xfId="0" applyNumberFormat="1" applyFont="1" applyFill="1" applyBorder="1" applyAlignment="1">
      <alignment horizontal="center" vertical="center" wrapText="1"/>
    </xf>
    <xf numFmtId="49" fontId="62" fillId="26" borderId="10" xfId="0" applyNumberFormat="1" applyFont="1" applyFill="1" applyBorder="1" applyAlignment="1">
      <alignment wrapText="1"/>
    </xf>
    <xf numFmtId="0" fontId="20" fillId="0" borderId="10" xfId="0" applyFont="1" applyBorder="1" applyAlignment="1">
      <alignment horizontal="justify"/>
    </xf>
    <xf numFmtId="0" fontId="20" fillId="26" borderId="10" xfId="0" applyFont="1" applyFill="1" applyBorder="1" applyAlignment="1">
      <alignment horizontal="justify"/>
    </xf>
    <xf numFmtId="0" fontId="20" fillId="24" borderId="26" xfId="0" applyFont="1" applyFill="1" applyBorder="1" applyAlignment="1">
      <alignment horizontal="left" vertical="center" wrapText="1"/>
    </xf>
    <xf numFmtId="0" fontId="20" fillId="26" borderId="10" xfId="0" applyFont="1" applyFill="1" applyBorder="1" applyAlignment="1">
      <alignment wrapText="1"/>
    </xf>
    <xf numFmtId="49" fontId="22" fillId="26" borderId="14" xfId="0" applyNumberFormat="1" applyFont="1" applyFill="1" applyBorder="1" applyAlignment="1">
      <alignment horizontal="left" vertical="center" wrapText="1"/>
    </xf>
    <xf numFmtId="0" fontId="21" fillId="26" borderId="0" xfId="0" applyFont="1" applyFill="1" applyBorder="1" applyAlignment="1">
      <alignment horizontal="left" vertical="center" wrapText="1"/>
    </xf>
    <xf numFmtId="0" fontId="20" fillId="26" borderId="0" xfId="0" applyFont="1" applyFill="1" applyAlignment="1">
      <alignment horizontal="justify" vertical="center"/>
    </xf>
    <xf numFmtId="2" fontId="22" fillId="26" borderId="12" xfId="71" applyNumberFormat="1" applyFont="1" applyFill="1" applyBorder="1" applyAlignment="1">
      <alignment horizontal="left" vertical="center" wrapText="1"/>
      <protection/>
    </xf>
    <xf numFmtId="49" fontId="20" fillId="26" borderId="14" xfId="0" applyNumberFormat="1" applyFont="1" applyFill="1" applyBorder="1" applyAlignment="1">
      <alignment vertical="center" wrapText="1"/>
    </xf>
    <xf numFmtId="0" fontId="22" fillId="26" borderId="10" xfId="0" applyFont="1" applyFill="1" applyBorder="1" applyAlignment="1">
      <alignment horizontal="justify" vertical="top"/>
    </xf>
    <xf numFmtId="0" fontId="22" fillId="26" borderId="10" xfId="0" applyFont="1" applyFill="1" applyBorder="1" applyAlignment="1">
      <alignment/>
    </xf>
    <xf numFmtId="0" fontId="22" fillId="26" borderId="10" xfId="0" applyFont="1" applyFill="1" applyBorder="1" applyAlignment="1">
      <alignment horizontal="justify"/>
    </xf>
    <xf numFmtId="187" fontId="21" fillId="24" borderId="11" xfId="71" applyNumberFormat="1" applyFont="1" applyFill="1" applyBorder="1" applyAlignment="1">
      <alignment horizontal="right" vertical="center" wrapText="1"/>
      <protection/>
    </xf>
    <xf numFmtId="0" fontId="63" fillId="0" borderId="10" xfId="0" applyFont="1" applyBorder="1" applyAlignment="1">
      <alignment vertical="top" wrapText="1"/>
    </xf>
    <xf numFmtId="49" fontId="20" fillId="26" borderId="15" xfId="0" applyNumberFormat="1" applyFont="1" applyFill="1" applyBorder="1" applyAlignment="1">
      <alignment horizontal="right" vertical="center" wrapText="1"/>
    </xf>
    <xf numFmtId="49" fontId="24" fillId="26" borderId="10" xfId="71" applyNumberFormat="1" applyFont="1" applyFill="1" applyBorder="1" applyAlignment="1">
      <alignment horizontal="center" vertical="center" wrapText="1"/>
      <protection/>
    </xf>
    <xf numFmtId="49" fontId="24" fillId="26" borderId="12" xfId="71" applyNumberFormat="1" applyFont="1" applyFill="1" applyBorder="1" applyAlignment="1">
      <alignment horizontal="center" vertical="center" wrapText="1"/>
      <protection/>
    </xf>
    <xf numFmtId="49" fontId="21" fillId="26" borderId="15" xfId="0" applyNumberFormat="1" applyFont="1" applyFill="1" applyBorder="1" applyAlignment="1">
      <alignment horizontal="right" vertical="center" wrapText="1"/>
    </xf>
    <xf numFmtId="49" fontId="21" fillId="26" borderId="14" xfId="0" applyNumberFormat="1" applyFont="1" applyFill="1" applyBorder="1" applyAlignment="1">
      <alignment vertical="center" wrapText="1"/>
    </xf>
    <xf numFmtId="0" fontId="20" fillId="0" borderId="11" xfId="0" applyFont="1" applyBorder="1" applyAlignment="1">
      <alignment horizontal="justify"/>
    </xf>
    <xf numFmtId="0" fontId="22" fillId="26" borderId="10" xfId="0" applyFont="1" applyFill="1" applyBorder="1" applyAlignment="1">
      <alignment vertical="top" wrapText="1"/>
    </xf>
    <xf numFmtId="0" fontId="20" fillId="26" borderId="11" xfId="0" applyFont="1" applyFill="1" applyBorder="1" applyAlignment="1">
      <alignment horizontal="justify"/>
    </xf>
    <xf numFmtId="49" fontId="24" fillId="26" borderId="11" xfId="71" applyNumberFormat="1" applyFont="1" applyFill="1" applyBorder="1" applyAlignment="1">
      <alignment horizontal="center" vertical="center" wrapText="1"/>
      <protection/>
    </xf>
    <xf numFmtId="186" fontId="21" fillId="24" borderId="11" xfId="71" applyNumberFormat="1" applyFont="1" applyFill="1" applyBorder="1" applyAlignment="1">
      <alignment horizontal="right" vertical="center" wrapText="1"/>
      <protection/>
    </xf>
    <xf numFmtId="0" fontId="20" fillId="0" borderId="0" xfId="0" applyFont="1" applyAlignment="1">
      <alignment horizontal="left" vertical="center" wrapText="1"/>
    </xf>
    <xf numFmtId="0" fontId="30" fillId="24" borderId="10" xfId="0" applyFont="1" applyFill="1" applyBorder="1" applyAlignment="1">
      <alignment/>
    </xf>
    <xf numFmtId="2" fontId="20" fillId="24" borderId="11" xfId="71" applyNumberFormat="1" applyFont="1" applyFill="1" applyBorder="1" applyAlignment="1">
      <alignment horizontal="right" vertical="center" wrapText="1"/>
      <protection/>
    </xf>
    <xf numFmtId="0" fontId="64" fillId="0" borderId="46" xfId="0" applyFont="1" applyBorder="1" applyAlignment="1">
      <alignment wrapText="1"/>
    </xf>
    <xf numFmtId="49" fontId="20" fillId="26" borderId="12" xfId="0" applyNumberFormat="1" applyFont="1" applyFill="1" applyBorder="1" applyAlignment="1">
      <alignment horizontal="center" vertical="center" wrapText="1"/>
    </xf>
    <xf numFmtId="49" fontId="20" fillId="26" borderId="11" xfId="0" applyNumberFormat="1" applyFont="1" applyFill="1" applyBorder="1" applyAlignment="1">
      <alignment horizontal="center" vertical="center" wrapText="1"/>
    </xf>
    <xf numFmtId="49" fontId="20" fillId="24" borderId="33" xfId="58" applyNumberFormat="1" applyFont="1" applyFill="1" applyBorder="1" applyAlignment="1">
      <alignment horizontal="center" vertical="center" wrapText="1"/>
      <protection/>
    </xf>
    <xf numFmtId="49" fontId="20" fillId="24" borderId="32" xfId="58" applyNumberFormat="1" applyFont="1" applyFill="1" applyBorder="1" applyAlignment="1">
      <alignment horizontal="center" vertical="center" wrapText="1"/>
      <protection/>
    </xf>
    <xf numFmtId="49" fontId="20" fillId="24" borderId="10" xfId="58" applyNumberFormat="1" applyFont="1" applyFill="1" applyBorder="1" applyAlignment="1">
      <alignment horizontal="center" vertical="center" wrapText="1"/>
      <protection/>
    </xf>
    <xf numFmtId="0" fontId="22" fillId="26" borderId="10" xfId="0" applyFont="1" applyFill="1" applyBorder="1" applyAlignment="1">
      <alignment vertical="center" wrapText="1"/>
    </xf>
    <xf numFmtId="49" fontId="21" fillId="24" borderId="10" xfId="58" applyNumberFormat="1" applyFont="1" applyFill="1" applyBorder="1" applyAlignment="1">
      <alignment horizontal="center" vertical="center" wrapText="1"/>
      <protection/>
    </xf>
    <xf numFmtId="49" fontId="20" fillId="24" borderId="47" xfId="0" applyNumberFormat="1" applyFont="1" applyFill="1" applyBorder="1" applyAlignment="1">
      <alignment horizontal="center" vertical="center" wrapText="1"/>
    </xf>
    <xf numFmtId="2" fontId="20" fillId="25" borderId="10" xfId="0" applyNumberFormat="1" applyFont="1" applyFill="1" applyBorder="1" applyAlignment="1">
      <alignment horizontal="right" vertical="center" wrapText="1"/>
    </xf>
    <xf numFmtId="4" fontId="21" fillId="25" borderId="10" xfId="0" applyNumberFormat="1" applyFont="1" applyFill="1" applyBorder="1" applyAlignment="1">
      <alignment horizontal="right" vertical="center" wrapText="1"/>
    </xf>
    <xf numFmtId="49" fontId="21" fillId="24" borderId="10" xfId="61" applyNumberFormat="1" applyFont="1" applyFill="1" applyBorder="1" applyAlignment="1">
      <alignment horizontal="center" vertical="center" wrapText="1"/>
      <protection/>
    </xf>
    <xf numFmtId="186" fontId="20" fillId="25" borderId="29" xfId="0" applyNumberFormat="1" applyFont="1" applyFill="1" applyBorder="1" applyAlignment="1">
      <alignment horizontal="right" vertical="center" wrapText="1"/>
    </xf>
    <xf numFmtId="49" fontId="24" fillId="26" borderId="14" xfId="0" applyNumberFormat="1" applyFont="1" applyFill="1" applyBorder="1" applyAlignment="1">
      <alignment horizontal="left" vertical="center" wrapText="1"/>
    </xf>
    <xf numFmtId="49" fontId="24" fillId="26" borderId="15" xfId="0" applyNumberFormat="1" applyFont="1" applyFill="1" applyBorder="1" applyAlignment="1">
      <alignment horizontal="center" vertical="center" wrapText="1"/>
    </xf>
    <xf numFmtId="49" fontId="24" fillId="26" borderId="15" xfId="0" applyNumberFormat="1" applyFont="1" applyFill="1" applyBorder="1" applyAlignment="1">
      <alignment horizontal="right" vertical="center" wrapText="1"/>
    </xf>
    <xf numFmtId="49" fontId="24" fillId="26" borderId="11" xfId="0" applyNumberFormat="1" applyFont="1" applyFill="1" applyBorder="1" applyAlignment="1">
      <alignment vertical="center" wrapText="1"/>
    </xf>
    <xf numFmtId="49" fontId="24" fillId="26" borderId="14" xfId="0" applyNumberFormat="1" applyFont="1" applyFill="1" applyBorder="1" applyAlignment="1">
      <alignment vertical="center" wrapText="1"/>
    </xf>
    <xf numFmtId="4" fontId="20" fillId="24" borderId="11" xfId="71" applyNumberFormat="1" applyFont="1" applyFill="1" applyBorder="1" applyAlignment="1">
      <alignment horizontal="right" vertical="center" wrapText="1"/>
      <protection/>
    </xf>
    <xf numFmtId="0" fontId="65" fillId="0" borderId="10" xfId="0" applyFont="1" applyBorder="1" applyAlignment="1">
      <alignment wrapText="1"/>
    </xf>
    <xf numFmtId="4" fontId="31" fillId="24" borderId="11" xfId="71" applyNumberFormat="1" applyFont="1" applyFill="1" applyBorder="1" applyAlignment="1">
      <alignment horizontal="right" vertical="center" wrapText="1"/>
      <protection/>
    </xf>
    <xf numFmtId="0" fontId="31" fillId="24" borderId="29" xfId="43" applyFont="1" applyFill="1" applyBorder="1" applyAlignment="1" applyProtection="1">
      <alignment horizontal="left" wrapText="1"/>
      <protection/>
    </xf>
    <xf numFmtId="49" fontId="46" fillId="25" borderId="27" xfId="0" applyNumberFormat="1" applyFont="1" applyFill="1" applyBorder="1" applyAlignment="1">
      <alignment horizontal="right" vertical="center" wrapText="1"/>
    </xf>
    <xf numFmtId="49" fontId="46" fillId="25" borderId="26" xfId="0" applyNumberFormat="1" applyFont="1" applyFill="1" applyBorder="1" applyAlignment="1">
      <alignment horizontal="left" vertical="center" wrapText="1"/>
    </xf>
    <xf numFmtId="49" fontId="46" fillId="25" borderId="29" xfId="0" applyNumberFormat="1" applyFont="1" applyFill="1" applyBorder="1" applyAlignment="1">
      <alignment horizontal="center" vertical="center" wrapText="1"/>
    </xf>
    <xf numFmtId="49" fontId="31" fillId="25" borderId="16" xfId="0" applyNumberFormat="1" applyFont="1" applyFill="1" applyBorder="1" applyAlignment="1">
      <alignment horizontal="center" vertical="center" wrapText="1"/>
    </xf>
    <xf numFmtId="49" fontId="31" fillId="25" borderId="16" xfId="0" applyNumberFormat="1" applyFont="1" applyFill="1" applyBorder="1" applyAlignment="1">
      <alignment horizontal="right" vertical="center" wrapText="1"/>
    </xf>
    <xf numFmtId="0" fontId="31" fillId="26" borderId="10" xfId="0" applyFont="1" applyFill="1" applyBorder="1" applyAlignment="1">
      <alignment vertical="center" wrapText="1"/>
    </xf>
    <xf numFmtId="2" fontId="31" fillId="25" borderId="10" xfId="0" applyNumberFormat="1" applyFont="1" applyFill="1" applyBorder="1" applyAlignment="1">
      <alignment horizontal="right" vertical="center" wrapText="1"/>
    </xf>
    <xf numFmtId="2" fontId="31" fillId="25" borderId="11" xfId="0" applyNumberFormat="1" applyFont="1" applyFill="1" applyBorder="1" applyAlignment="1">
      <alignment horizontal="right" vertical="center" wrapText="1"/>
    </xf>
    <xf numFmtId="0" fontId="66" fillId="0" borderId="10" xfId="0" applyFont="1" applyBorder="1" applyAlignment="1">
      <alignment wrapText="1"/>
    </xf>
    <xf numFmtId="187" fontId="46" fillId="24" borderId="10" xfId="0" applyNumberFormat="1" applyFont="1" applyFill="1" applyBorder="1" applyAlignment="1">
      <alignment/>
    </xf>
    <xf numFmtId="187" fontId="31" fillId="24" borderId="10" xfId="0" applyNumberFormat="1" applyFont="1" applyFill="1" applyBorder="1" applyAlignment="1">
      <alignment/>
    </xf>
    <xf numFmtId="0" fontId="31" fillId="24" borderId="10" xfId="0" applyFont="1" applyFill="1" applyBorder="1" applyAlignment="1">
      <alignment horizontal="center"/>
    </xf>
    <xf numFmtId="2" fontId="46" fillId="24" borderId="10" xfId="0" applyNumberFormat="1" applyFont="1" applyFill="1" applyBorder="1" applyAlignment="1">
      <alignment/>
    </xf>
    <xf numFmtId="2" fontId="31" fillId="24" borderId="10" xfId="0" applyNumberFormat="1" applyFont="1" applyFill="1" applyBorder="1" applyAlignment="1">
      <alignment/>
    </xf>
    <xf numFmtId="0" fontId="46" fillId="24" borderId="10" xfId="0" applyFont="1" applyFill="1" applyBorder="1" applyAlignment="1">
      <alignment horizontal="center"/>
    </xf>
    <xf numFmtId="0" fontId="9" fillId="24" borderId="10" xfId="0" applyFont="1" applyFill="1" applyBorder="1" applyAlignment="1">
      <alignment horizontal="center"/>
    </xf>
    <xf numFmtId="0" fontId="23" fillId="26" borderId="10" xfId="0" applyFont="1" applyFill="1" applyBorder="1" applyAlignment="1">
      <alignment vertical="center" wrapText="1"/>
    </xf>
    <xf numFmtId="0" fontId="0" fillId="24" borderId="10" xfId="0" applyFill="1" applyBorder="1" applyAlignment="1">
      <alignment horizontal="center"/>
    </xf>
    <xf numFmtId="0" fontId="31" fillId="26" borderId="10" xfId="0" applyFont="1" applyFill="1" applyBorder="1" applyAlignment="1">
      <alignment horizontal="left" vertical="center" wrapText="1"/>
    </xf>
    <xf numFmtId="0" fontId="36" fillId="0" borderId="0" xfId="0" applyFont="1" applyAlignment="1">
      <alignment wrapText="1"/>
    </xf>
    <xf numFmtId="0" fontId="36" fillId="0" borderId="10" xfId="0" applyFont="1" applyBorder="1" applyAlignment="1">
      <alignment wrapText="1"/>
    </xf>
    <xf numFmtId="49" fontId="20" fillId="26" borderId="12" xfId="0" applyNumberFormat="1" applyFont="1" applyFill="1" applyBorder="1" applyAlignment="1">
      <alignment horizontal="center" vertical="center" wrapText="1"/>
    </xf>
    <xf numFmtId="49" fontId="20" fillId="26" borderId="11" xfId="0" applyNumberFormat="1" applyFont="1" applyFill="1" applyBorder="1" applyAlignment="1">
      <alignment horizontal="center" vertical="center" wrapText="1"/>
    </xf>
    <xf numFmtId="49" fontId="20" fillId="26" borderId="12" xfId="0" applyNumberFormat="1" applyFont="1" applyFill="1" applyBorder="1" applyAlignment="1">
      <alignment horizontal="center" vertical="center" wrapText="1"/>
    </xf>
    <xf numFmtId="187" fontId="21" fillId="25" borderId="11" xfId="0" applyNumberFormat="1" applyFont="1" applyFill="1" applyBorder="1" applyAlignment="1">
      <alignment horizontal="right" vertical="center" wrapText="1"/>
    </xf>
    <xf numFmtId="0" fontId="21" fillId="24" borderId="11" xfId="0" applyFont="1" applyFill="1" applyBorder="1" applyAlignment="1">
      <alignment wrapText="1"/>
    </xf>
    <xf numFmtId="2" fontId="20" fillId="24" borderId="11" xfId="0" applyNumberFormat="1" applyFont="1" applyFill="1" applyBorder="1" applyAlignment="1">
      <alignment horizontal="right" vertical="center" wrapText="1"/>
    </xf>
    <xf numFmtId="0" fontId="20" fillId="26" borderId="18" xfId="0" applyFont="1" applyFill="1" applyBorder="1" applyAlignment="1">
      <alignment horizontal="right" vertical="center" wrapText="1"/>
    </xf>
    <xf numFmtId="49" fontId="20" fillId="26" borderId="17" xfId="0" applyNumberFormat="1" applyFont="1" applyFill="1" applyBorder="1" applyAlignment="1">
      <alignment vertical="center" wrapText="1"/>
    </xf>
    <xf numFmtId="0" fontId="62" fillId="26" borderId="10" xfId="0" applyFont="1" applyFill="1" applyBorder="1" applyAlignment="1">
      <alignment wrapText="1"/>
    </xf>
    <xf numFmtId="0" fontId="46" fillId="25" borderId="13" xfId="0" applyFont="1" applyFill="1" applyBorder="1" applyAlignment="1">
      <alignment vertical="center" wrapText="1"/>
    </xf>
    <xf numFmtId="0" fontId="46" fillId="25" borderId="13" xfId="0" applyFont="1" applyFill="1" applyBorder="1" applyAlignment="1">
      <alignment horizontal="left" vertical="center" wrapText="1"/>
    </xf>
    <xf numFmtId="0" fontId="47" fillId="25" borderId="10" xfId="0" applyFont="1" applyFill="1" applyBorder="1" applyAlignment="1">
      <alignment vertical="center" wrapText="1"/>
    </xf>
    <xf numFmtId="0" fontId="25" fillId="25" borderId="13" xfId="0" applyFont="1" applyFill="1" applyBorder="1" applyAlignment="1">
      <alignment horizontal="left" vertical="center" wrapText="1"/>
    </xf>
    <xf numFmtId="0" fontId="21" fillId="26" borderId="15" xfId="0" applyFont="1" applyFill="1" applyBorder="1" applyAlignment="1">
      <alignment horizontal="right" vertical="center" wrapText="1"/>
    </xf>
    <xf numFmtId="49" fontId="21" fillId="26" borderId="14" xfId="0" applyNumberFormat="1" applyFont="1" applyFill="1" applyBorder="1" applyAlignment="1">
      <alignment horizontal="left" vertical="center" wrapText="1"/>
    </xf>
    <xf numFmtId="0" fontId="0" fillId="24" borderId="10" xfId="0" applyFill="1" applyBorder="1" applyAlignment="1">
      <alignment/>
    </xf>
    <xf numFmtId="49" fontId="23" fillId="26" borderId="11" xfId="71" applyNumberFormat="1" applyFont="1" applyFill="1" applyBorder="1" applyAlignment="1">
      <alignment horizontal="center" vertical="center" wrapText="1"/>
      <protection/>
    </xf>
    <xf numFmtId="2" fontId="0" fillId="24" borderId="10" xfId="0" applyNumberFormat="1" applyFill="1" applyBorder="1" applyAlignment="1">
      <alignment/>
    </xf>
    <xf numFmtId="2" fontId="9" fillId="24" borderId="10" xfId="0" applyNumberFormat="1" applyFont="1" applyFill="1" applyBorder="1" applyAlignment="1">
      <alignment/>
    </xf>
    <xf numFmtId="49" fontId="46" fillId="24" borderId="48" xfId="0" applyNumberFormat="1" applyFont="1" applyFill="1" applyBorder="1" applyAlignment="1">
      <alignment horizontal="right" vertical="center" wrapText="1"/>
    </xf>
    <xf numFmtId="2" fontId="24" fillId="26" borderId="12" xfId="71" applyNumberFormat="1" applyFont="1" applyFill="1" applyBorder="1" applyAlignment="1">
      <alignment horizontal="left" vertical="center" wrapText="1"/>
      <protection/>
    </xf>
    <xf numFmtId="0" fontId="22" fillId="26" borderId="15" xfId="0" applyFont="1" applyFill="1" applyBorder="1" applyAlignment="1">
      <alignment horizontal="right" vertical="center" wrapText="1"/>
    </xf>
    <xf numFmtId="49" fontId="22" fillId="26" borderId="10" xfId="0" applyNumberFormat="1" applyFont="1" applyFill="1" applyBorder="1" applyAlignment="1">
      <alignment horizontal="center" vertical="center"/>
    </xf>
    <xf numFmtId="49" fontId="22" fillId="26" borderId="12" xfId="0" applyNumberFormat="1" applyFont="1" applyFill="1" applyBorder="1" applyAlignment="1">
      <alignment horizontal="center" vertical="center"/>
    </xf>
    <xf numFmtId="0" fontId="23" fillId="26" borderId="10" xfId="0" applyFont="1" applyFill="1" applyBorder="1" applyAlignment="1">
      <alignment vertical="top" wrapText="1"/>
    </xf>
    <xf numFmtId="0" fontId="47" fillId="26" borderId="10" xfId="0" applyFont="1" applyFill="1" applyBorder="1" applyAlignment="1">
      <alignment horizontal="justify"/>
    </xf>
    <xf numFmtId="49" fontId="25" fillId="25" borderId="12" xfId="0" applyNumberFormat="1" applyFont="1" applyFill="1" applyBorder="1" applyAlignment="1">
      <alignment horizontal="center" vertical="center" wrapText="1"/>
    </xf>
    <xf numFmtId="49" fontId="25" fillId="25" borderId="11" xfId="0" applyNumberFormat="1" applyFont="1" applyFill="1" applyBorder="1" applyAlignment="1">
      <alignment horizontal="center" vertical="center" wrapText="1"/>
    </xf>
    <xf numFmtId="0" fontId="20" fillId="24" borderId="38" xfId="0" applyFont="1" applyFill="1" applyBorder="1" applyAlignment="1">
      <alignment horizontal="left" vertical="center" wrapText="1"/>
    </xf>
    <xf numFmtId="4" fontId="20" fillId="24" borderId="10" xfId="71" applyNumberFormat="1" applyFont="1" applyFill="1" applyBorder="1" applyAlignment="1">
      <alignment horizontal="right" vertical="center" wrapText="1"/>
      <protection/>
    </xf>
    <xf numFmtId="0" fontId="21" fillId="0" borderId="0" xfId="0" applyFont="1" applyAlignment="1">
      <alignment wrapText="1"/>
    </xf>
    <xf numFmtId="0" fontId="22" fillId="26" borderId="10" xfId="0" applyFont="1" applyFill="1" applyBorder="1" applyAlignment="1">
      <alignment horizontal="justify" vertical="center" wrapText="1"/>
    </xf>
    <xf numFmtId="187" fontId="22" fillId="26" borderId="29" xfId="63" applyNumberFormat="1" applyFont="1" applyFill="1" applyBorder="1" applyAlignment="1">
      <alignment vertical="center" wrapText="1"/>
      <protection/>
    </xf>
    <xf numFmtId="4" fontId="31" fillId="24" borderId="10" xfId="0" applyNumberFormat="1" applyFont="1" applyFill="1" applyBorder="1" applyAlignment="1">
      <alignment horizontal="right" vertical="center" wrapText="1"/>
    </xf>
    <xf numFmtId="0" fontId="31" fillId="24" borderId="38" xfId="0" applyFont="1" applyFill="1" applyBorder="1" applyAlignment="1">
      <alignment horizontal="left" vertical="center" wrapText="1"/>
    </xf>
    <xf numFmtId="49" fontId="20" fillId="26" borderId="12" xfId="0" applyNumberFormat="1" applyFont="1" applyFill="1" applyBorder="1" applyAlignment="1">
      <alignment horizontal="center" vertical="center" wrapText="1"/>
    </xf>
    <xf numFmtId="49" fontId="20" fillId="26" borderId="11" xfId="0" applyNumberFormat="1" applyFont="1" applyFill="1" applyBorder="1" applyAlignment="1">
      <alignment horizontal="center" vertical="center" wrapText="1"/>
    </xf>
    <xf numFmtId="49" fontId="20" fillId="27" borderId="11" xfId="0" applyNumberFormat="1" applyFont="1" applyFill="1" applyBorder="1" applyAlignment="1">
      <alignment horizontal="center" vertical="center" wrapText="1"/>
    </xf>
    <xf numFmtId="0" fontId="0" fillId="0" borderId="0" xfId="57">
      <alignment/>
      <protection/>
    </xf>
    <xf numFmtId="0" fontId="30" fillId="0" borderId="0" xfId="57" applyFont="1" applyAlignment="1">
      <alignment horizontal="center"/>
      <protection/>
    </xf>
    <xf numFmtId="0" fontId="30" fillId="0" borderId="0" xfId="57" applyFont="1">
      <alignment/>
      <protection/>
    </xf>
    <xf numFmtId="0" fontId="30" fillId="0" borderId="0" xfId="57" applyFont="1" applyAlignment="1">
      <alignment horizontal="left"/>
      <protection/>
    </xf>
    <xf numFmtId="0" fontId="25" fillId="0" borderId="0" xfId="57" applyFont="1" applyAlignment="1">
      <alignment horizontal="center" vertical="center"/>
      <protection/>
    </xf>
    <xf numFmtId="0" fontId="24" fillId="0" borderId="10" xfId="57" applyFont="1" applyBorder="1" applyAlignment="1">
      <alignment horizontal="center" vertical="center" wrapText="1"/>
      <protection/>
    </xf>
    <xf numFmtId="3" fontId="24" fillId="0" borderId="10" xfId="62" applyNumberFormat="1" applyFont="1" applyFill="1" applyBorder="1" applyAlignment="1">
      <alignment horizontal="center" vertical="center" wrapText="1"/>
      <protection/>
    </xf>
    <xf numFmtId="0" fontId="53" fillId="0" borderId="0" xfId="57" applyFont="1">
      <alignment/>
      <protection/>
    </xf>
    <xf numFmtId="49" fontId="22" fillId="24" borderId="10" xfId="59" applyNumberFormat="1" applyFont="1" applyFill="1" applyBorder="1" applyAlignment="1">
      <alignment horizontal="center" vertical="center"/>
      <protection/>
    </xf>
    <xf numFmtId="0" fontId="22" fillId="24" borderId="10" xfId="59" applyFont="1" applyFill="1" applyBorder="1" applyAlignment="1">
      <alignment vertical="center" wrapText="1"/>
      <protection/>
    </xf>
    <xf numFmtId="186" fontId="22" fillId="24" borderId="10" xfId="60" applyNumberFormat="1" applyFont="1" applyFill="1" applyBorder="1" applyAlignment="1">
      <alignment vertical="center"/>
      <protection/>
    </xf>
    <xf numFmtId="0" fontId="22" fillId="0" borderId="0" xfId="57" applyFont="1" applyAlignment="1">
      <alignment horizontal="center"/>
      <protection/>
    </xf>
    <xf numFmtId="0" fontId="22" fillId="0" borderId="0" xfId="57" applyFont="1" applyAlignment="1">
      <alignment horizontal="left"/>
      <protection/>
    </xf>
    <xf numFmtId="0" fontId="32" fillId="0" borderId="0" xfId="57" applyFont="1" applyAlignment="1">
      <alignment horizontal="center"/>
      <protection/>
    </xf>
    <xf numFmtId="0" fontId="32" fillId="0" borderId="0" xfId="57" applyFont="1" applyAlignment="1">
      <alignment horizontal="left"/>
      <protection/>
    </xf>
    <xf numFmtId="0" fontId="29" fillId="0" borderId="0" xfId="57" applyFont="1">
      <alignment/>
      <protection/>
    </xf>
    <xf numFmtId="0" fontId="55" fillId="0" borderId="0" xfId="0" applyFont="1" applyAlignment="1">
      <alignment/>
    </xf>
    <xf numFmtId="49" fontId="32" fillId="24" borderId="10" xfId="0" applyNumberFormat="1" applyFont="1" applyFill="1" applyBorder="1" applyAlignment="1">
      <alignment horizontal="center"/>
    </xf>
    <xf numFmtId="0" fontId="20" fillId="0" borderId="0" xfId="0" applyFont="1" applyAlignment="1">
      <alignment horizontal="justify"/>
    </xf>
    <xf numFmtId="0" fontId="63" fillId="0" borderId="49" xfId="0" applyFont="1" applyBorder="1" applyAlignment="1">
      <alignment vertical="top" wrapText="1"/>
    </xf>
    <xf numFmtId="181" fontId="20" fillId="24" borderId="11" xfId="0" applyNumberFormat="1" applyFont="1" applyFill="1" applyBorder="1" applyAlignment="1">
      <alignment horizontal="right" vertical="center" wrapText="1"/>
    </xf>
    <xf numFmtId="0" fontId="20" fillId="24" borderId="10" xfId="0" applyFont="1" applyFill="1" applyBorder="1" applyAlignment="1">
      <alignment/>
    </xf>
    <xf numFmtId="49" fontId="46" fillId="24" borderId="15" xfId="0" applyNumberFormat="1" applyFont="1" applyFill="1" applyBorder="1" applyAlignment="1">
      <alignment horizontal="center" vertical="center" wrapText="1"/>
    </xf>
    <xf numFmtId="49" fontId="46" fillId="25" borderId="14" xfId="0" applyNumberFormat="1" applyFont="1" applyFill="1" applyBorder="1" applyAlignment="1">
      <alignment horizontal="center" vertical="center" wrapText="1"/>
    </xf>
    <xf numFmtId="0" fontId="31" fillId="24" borderId="44" xfId="0" applyFont="1" applyFill="1" applyBorder="1" applyAlignment="1">
      <alignment/>
    </xf>
    <xf numFmtId="49" fontId="31" fillId="24" borderId="11" xfId="0" applyNumberFormat="1" applyFont="1" applyFill="1" applyBorder="1" applyAlignment="1">
      <alignment horizontal="left" vertical="center" wrapText="1"/>
    </xf>
    <xf numFmtId="49" fontId="46" fillId="24" borderId="15" xfId="0" applyNumberFormat="1" applyFont="1" applyFill="1" applyBorder="1" applyAlignment="1">
      <alignment horizontal="right" vertical="center" wrapText="1"/>
    </xf>
    <xf numFmtId="49" fontId="46" fillId="24" borderId="14" xfId="0" applyNumberFormat="1" applyFont="1" applyFill="1" applyBorder="1" applyAlignment="1">
      <alignment vertical="center" wrapText="1"/>
    </xf>
    <xf numFmtId="0" fontId="31" fillId="24" borderId="18" xfId="0" applyFont="1" applyFill="1" applyBorder="1" applyAlignment="1">
      <alignment horizontal="right" vertical="center" wrapText="1"/>
    </xf>
    <xf numFmtId="187" fontId="31" fillId="25" borderId="10" xfId="0" applyNumberFormat="1" applyFont="1" applyFill="1" applyBorder="1" applyAlignment="1">
      <alignment horizontal="right" vertical="center" wrapText="1"/>
    </xf>
    <xf numFmtId="187" fontId="31" fillId="25" borderId="11" xfId="0" applyNumberFormat="1" applyFont="1" applyFill="1" applyBorder="1" applyAlignment="1">
      <alignment horizontal="right" vertical="center" wrapText="1"/>
    </xf>
    <xf numFmtId="0" fontId="23" fillId="24" borderId="0" xfId="63" applyFont="1" applyFill="1" applyBorder="1" applyAlignment="1">
      <alignment horizontal="center" vertical="center" wrapText="1"/>
      <protection/>
    </xf>
    <xf numFmtId="0" fontId="46" fillId="25" borderId="43" xfId="0" applyFont="1" applyFill="1" applyBorder="1" applyAlignment="1">
      <alignment horizontal="left" vertical="center" wrapText="1"/>
    </xf>
    <xf numFmtId="49" fontId="31" fillId="25" borderId="28" xfId="0" applyNumberFormat="1" applyFont="1" applyFill="1" applyBorder="1" applyAlignment="1">
      <alignment horizontal="right" vertical="center" wrapText="1"/>
    </xf>
    <xf numFmtId="0" fontId="31" fillId="25" borderId="15" xfId="0" applyFont="1" applyFill="1" applyBorder="1" applyAlignment="1">
      <alignment horizontal="right" vertical="center" wrapText="1"/>
    </xf>
    <xf numFmtId="49" fontId="32" fillId="24" borderId="0" xfId="0" applyNumberFormat="1" applyFont="1" applyFill="1" applyBorder="1" applyAlignment="1">
      <alignment horizontal="center"/>
    </xf>
    <xf numFmtId="0" fontId="50" fillId="24" borderId="0" xfId="0" applyFont="1" applyFill="1" applyAlignment="1">
      <alignment horizontal="center" vertical="center" wrapText="1"/>
    </xf>
    <xf numFmtId="0" fontId="24" fillId="26" borderId="16" xfId="0" applyFont="1" applyFill="1" applyBorder="1" applyAlignment="1">
      <alignment vertical="top" wrapText="1"/>
    </xf>
    <xf numFmtId="0" fontId="67" fillId="0" borderId="10" xfId="0" applyFont="1" applyBorder="1" applyAlignment="1">
      <alignment wrapText="1"/>
    </xf>
    <xf numFmtId="0" fontId="22" fillId="27" borderId="12" xfId="0" applyFont="1" applyFill="1" applyBorder="1" applyAlignment="1">
      <alignment horizontal="center" vertical="center" wrapText="1"/>
    </xf>
    <xf numFmtId="49" fontId="22" fillId="26" borderId="10" xfId="63" applyNumberFormat="1" applyFont="1" applyFill="1" applyBorder="1" applyAlignment="1">
      <alignment horizontal="center" vertical="center" wrapText="1"/>
      <protection/>
    </xf>
    <xf numFmtId="49" fontId="22" fillId="27" borderId="10" xfId="0" applyNumberFormat="1" applyFont="1" applyFill="1" applyBorder="1" applyAlignment="1">
      <alignment horizontal="center" vertical="center" wrapText="1"/>
    </xf>
    <xf numFmtId="181" fontId="39" fillId="24" borderId="41" xfId="0" applyNumberFormat="1" applyFont="1" applyFill="1" applyBorder="1" applyAlignment="1">
      <alignment horizontal="center" vertical="center"/>
    </xf>
    <xf numFmtId="0" fontId="56" fillId="24" borderId="0" xfId="0" applyFont="1" applyFill="1" applyAlignment="1">
      <alignment horizontal="center" vertical="center" wrapText="1"/>
    </xf>
    <xf numFmtId="0" fontId="20" fillId="24" borderId="20" xfId="0" applyFont="1" applyFill="1" applyBorder="1" applyAlignment="1">
      <alignment horizontal="center" vertical="center" wrapText="1"/>
    </xf>
    <xf numFmtId="0" fontId="21" fillId="27" borderId="10" xfId="0" applyFont="1" applyFill="1" applyBorder="1" applyAlignment="1">
      <alignment horizontal="left" vertical="center" wrapText="1"/>
    </xf>
    <xf numFmtId="49" fontId="56" fillId="26" borderId="10" xfId="0" applyNumberFormat="1" applyFont="1" applyFill="1" applyBorder="1" applyAlignment="1">
      <alignment horizontal="center" vertical="center" wrapText="1"/>
    </xf>
    <xf numFmtId="0" fontId="24" fillId="27" borderId="10" xfId="0" applyFont="1" applyFill="1" applyBorder="1" applyAlignment="1">
      <alignment horizontal="center" vertical="center" wrapText="1"/>
    </xf>
    <xf numFmtId="0" fontId="21" fillId="26" borderId="0" xfId="0" applyFont="1" applyFill="1" applyAlignment="1">
      <alignment/>
    </xf>
    <xf numFmtId="0" fontId="24" fillId="26" borderId="0" xfId="0" applyFont="1" applyFill="1" applyAlignment="1">
      <alignment/>
    </xf>
    <xf numFmtId="0" fontId="21" fillId="26" borderId="10" xfId="0" applyFont="1" applyFill="1" applyBorder="1" applyAlignment="1">
      <alignment vertical="center" wrapText="1"/>
    </xf>
    <xf numFmtId="0" fontId="21" fillId="26" borderId="10" xfId="0" applyFont="1" applyFill="1" applyBorder="1" applyAlignment="1">
      <alignment horizontal="justify"/>
    </xf>
    <xf numFmtId="49" fontId="24" fillId="26" borderId="10" xfId="0" applyNumberFormat="1" applyFont="1" applyFill="1" applyBorder="1" applyAlignment="1">
      <alignment horizontal="center" vertical="center" wrapText="1"/>
    </xf>
    <xf numFmtId="49" fontId="24" fillId="26" borderId="12" xfId="0" applyNumberFormat="1" applyFont="1" applyFill="1" applyBorder="1" applyAlignment="1">
      <alignment horizontal="center" vertical="center" wrapText="1"/>
    </xf>
    <xf numFmtId="49" fontId="24" fillId="26" borderId="11" xfId="0" applyNumberFormat="1" applyFont="1" applyFill="1" applyBorder="1" applyAlignment="1">
      <alignment horizontal="center" vertical="center" wrapText="1"/>
    </xf>
    <xf numFmtId="0" fontId="21" fillId="24" borderId="26" xfId="0" applyFont="1" applyFill="1" applyBorder="1" applyAlignment="1">
      <alignment horizontal="left" vertical="center" wrapText="1"/>
    </xf>
    <xf numFmtId="0" fontId="21" fillId="24" borderId="12" xfId="0" applyFont="1" applyFill="1" applyBorder="1" applyAlignment="1">
      <alignment horizontal="left" vertical="center" wrapText="1"/>
    </xf>
    <xf numFmtId="0" fontId="21" fillId="24" borderId="10" xfId="43" applyFont="1" applyFill="1" applyBorder="1" applyAlignment="1" applyProtection="1">
      <alignment horizontal="left" wrapText="1"/>
      <protection/>
    </xf>
    <xf numFmtId="49" fontId="21" fillId="24" borderId="0" xfId="71" applyNumberFormat="1" applyFont="1" applyFill="1" applyBorder="1" applyAlignment="1">
      <alignment horizontal="center" vertical="center" wrapText="1"/>
      <protection/>
    </xf>
    <xf numFmtId="49" fontId="21" fillId="24" borderId="21" xfId="58" applyNumberFormat="1" applyFont="1" applyFill="1" applyBorder="1" applyAlignment="1">
      <alignment horizontal="center" vertical="center" wrapText="1"/>
      <protection/>
    </xf>
    <xf numFmtId="49" fontId="21" fillId="24" borderId="13" xfId="58" applyNumberFormat="1" applyFont="1" applyFill="1" applyBorder="1" applyAlignment="1">
      <alignment horizontal="center" vertical="center" wrapText="1"/>
      <protection/>
    </xf>
    <xf numFmtId="0" fontId="21" fillId="24" borderId="0" xfId="0" applyFont="1" applyFill="1" applyAlignment="1">
      <alignment wrapText="1"/>
    </xf>
    <xf numFmtId="0" fontId="21" fillId="25" borderId="0" xfId="0" applyFont="1" applyFill="1" applyBorder="1" applyAlignment="1">
      <alignment horizontal="left" vertical="center" wrapText="1"/>
    </xf>
    <xf numFmtId="2" fontId="21" fillId="25" borderId="10" xfId="0" applyNumberFormat="1" applyFont="1" applyFill="1" applyBorder="1" applyAlignment="1">
      <alignment horizontal="right" vertical="center" wrapText="1"/>
    </xf>
    <xf numFmtId="2" fontId="21" fillId="24" borderId="11" xfId="71" applyNumberFormat="1" applyFont="1" applyFill="1" applyBorder="1" applyAlignment="1">
      <alignment horizontal="right" vertical="center" wrapText="1"/>
      <protection/>
    </xf>
    <xf numFmtId="2" fontId="57" fillId="26" borderId="12" xfId="71" applyNumberFormat="1" applyFont="1" applyFill="1" applyBorder="1" applyAlignment="1">
      <alignment horizontal="left" vertical="center" wrapText="1"/>
      <protection/>
    </xf>
    <xf numFmtId="0" fontId="21" fillId="24" borderId="10" xfId="0" applyFont="1" applyFill="1" applyBorder="1" applyAlignment="1">
      <alignment wrapText="1"/>
    </xf>
    <xf numFmtId="0" fontId="21" fillId="26" borderId="12" xfId="0" applyFont="1" applyFill="1" applyBorder="1" applyAlignment="1">
      <alignment horizontal="right" vertical="center" wrapText="1"/>
    </xf>
    <xf numFmtId="49" fontId="21" fillId="26" borderId="11" xfId="0" applyNumberFormat="1" applyFont="1" applyFill="1" applyBorder="1" applyAlignment="1">
      <alignment horizontal="left" vertical="center" wrapText="1"/>
    </xf>
    <xf numFmtId="0" fontId="21" fillId="27" borderId="13" xfId="0" applyFont="1" applyFill="1" applyBorder="1" applyAlignment="1">
      <alignment vertical="center" wrapText="1"/>
    </xf>
    <xf numFmtId="0" fontId="0" fillId="0" borderId="0" xfId="56">
      <alignment/>
      <protection/>
    </xf>
    <xf numFmtId="0" fontId="31" fillId="0" borderId="0" xfId="56" applyFont="1" applyAlignment="1">
      <alignment horizontal="left"/>
      <protection/>
    </xf>
    <xf numFmtId="0" fontId="21" fillId="0" borderId="0" xfId="56" applyFont="1" applyAlignment="1">
      <alignment horizontal="center"/>
      <protection/>
    </xf>
    <xf numFmtId="0" fontId="25" fillId="0" borderId="0" xfId="56" applyFont="1" applyAlignment="1">
      <alignment horizontal="center" vertical="center"/>
      <protection/>
    </xf>
    <xf numFmtId="0" fontId="25" fillId="0" borderId="0" xfId="56" applyFont="1" applyAlignment="1">
      <alignment horizontal="center"/>
      <protection/>
    </xf>
    <xf numFmtId="0" fontId="20" fillId="0" borderId="0" xfId="56" applyFont="1" applyAlignment="1">
      <alignment vertical="center"/>
      <protection/>
    </xf>
    <xf numFmtId="0" fontId="30" fillId="0" borderId="0" xfId="56" applyFont="1" applyAlignment="1">
      <alignment horizontal="right" vertical="center"/>
      <protection/>
    </xf>
    <xf numFmtId="0" fontId="30" fillId="0" borderId="10" xfId="56" applyFont="1" applyBorder="1" applyAlignment="1">
      <alignment horizontal="center" vertical="center" wrapText="1"/>
      <protection/>
    </xf>
    <xf numFmtId="181" fontId="30" fillId="0" borderId="10" xfId="56" applyNumberFormat="1" applyFont="1" applyBorder="1" applyAlignment="1">
      <alignment horizontal="center" vertical="center" wrapText="1"/>
      <protection/>
    </xf>
    <xf numFmtId="0" fontId="30" fillId="0" borderId="10" xfId="56" applyFont="1" applyBorder="1" applyAlignment="1">
      <alignment vertical="center" wrapText="1"/>
      <protection/>
    </xf>
    <xf numFmtId="181" fontId="30" fillId="24" borderId="10" xfId="56" applyNumberFormat="1" applyFont="1" applyFill="1" applyBorder="1" applyAlignment="1">
      <alignment horizontal="center" vertical="center" wrapText="1"/>
      <protection/>
    </xf>
    <xf numFmtId="0" fontId="30" fillId="0" borderId="0" xfId="56" applyFont="1" applyAlignment="1">
      <alignment vertical="center"/>
      <protection/>
    </xf>
    <xf numFmtId="0" fontId="58" fillId="0" borderId="0" xfId="56" applyFont="1">
      <alignment/>
      <protection/>
    </xf>
    <xf numFmtId="0" fontId="25" fillId="0" borderId="0" xfId="56" applyFont="1" applyAlignment="1">
      <alignment vertical="center"/>
      <protection/>
    </xf>
    <xf numFmtId="0" fontId="31" fillId="0" borderId="10" xfId="56" applyFont="1" applyBorder="1" applyAlignment="1">
      <alignment horizontal="justify" vertical="center" wrapText="1"/>
      <protection/>
    </xf>
    <xf numFmtId="0" fontId="31" fillId="0" borderId="10" xfId="56" applyFont="1" applyBorder="1" applyAlignment="1">
      <alignment horizontal="center" vertical="center" wrapText="1"/>
      <protection/>
    </xf>
    <xf numFmtId="0" fontId="30" fillId="0" borderId="0" xfId="56" applyFont="1" applyAlignment="1">
      <alignment horizontal="justify" vertical="center"/>
      <protection/>
    </xf>
    <xf numFmtId="0" fontId="0" fillId="0" borderId="0" xfId="56" applyFont="1">
      <alignment/>
      <protection/>
    </xf>
    <xf numFmtId="0" fontId="30" fillId="0" borderId="0" xfId="57" applyFont="1" applyAlignment="1">
      <alignment horizontal="right"/>
      <protection/>
    </xf>
    <xf numFmtId="187" fontId="31" fillId="24" borderId="10" xfId="71" applyNumberFormat="1" applyFont="1" applyFill="1" applyBorder="1" applyAlignment="1">
      <alignment horizontal="right" vertical="center" wrapText="1"/>
      <protection/>
    </xf>
    <xf numFmtId="187" fontId="31" fillId="24" borderId="11" xfId="71" applyNumberFormat="1" applyFont="1" applyFill="1" applyBorder="1" applyAlignment="1">
      <alignment horizontal="right" vertical="center" wrapText="1"/>
      <protection/>
    </xf>
    <xf numFmtId="2" fontId="46" fillId="24" borderId="10" xfId="0" applyNumberFormat="1" applyFont="1" applyFill="1" applyBorder="1" applyAlignment="1">
      <alignment horizontal="right" vertical="center" wrapText="1"/>
    </xf>
    <xf numFmtId="2" fontId="31" fillId="24" borderId="10" xfId="0" applyNumberFormat="1" applyFont="1" applyFill="1" applyBorder="1" applyAlignment="1">
      <alignment horizontal="right" vertical="center" wrapText="1"/>
    </xf>
    <xf numFmtId="2" fontId="31" fillId="24" borderId="11" xfId="0" applyNumberFormat="1" applyFont="1" applyFill="1" applyBorder="1" applyAlignment="1">
      <alignment horizontal="right" vertical="center" wrapText="1"/>
    </xf>
    <xf numFmtId="49" fontId="22" fillId="26" borderId="28" xfId="71" applyNumberFormat="1" applyFont="1" applyFill="1" applyBorder="1" applyAlignment="1">
      <alignment horizontal="center" vertical="center" wrapText="1"/>
      <protection/>
    </xf>
    <xf numFmtId="49" fontId="24" fillId="26" borderId="28" xfId="71" applyNumberFormat="1" applyFont="1" applyFill="1" applyBorder="1" applyAlignment="1">
      <alignment horizontal="center" vertical="center" wrapText="1"/>
      <protection/>
    </xf>
    <xf numFmtId="0" fontId="20" fillId="0" borderId="10" xfId="0" applyFont="1" applyBorder="1" applyAlignment="1">
      <alignment/>
    </xf>
    <xf numFmtId="0" fontId="63" fillId="0" borderId="0" xfId="0" applyFont="1" applyAlignment="1">
      <alignment/>
    </xf>
    <xf numFmtId="0" fontId="20" fillId="24" borderId="12" xfId="0" applyFont="1" applyFill="1" applyBorder="1" applyAlignment="1">
      <alignment vertical="center" wrapText="1"/>
    </xf>
    <xf numFmtId="49" fontId="20" fillId="25" borderId="31" xfId="0" applyNumberFormat="1" applyFont="1" applyFill="1" applyBorder="1" applyAlignment="1">
      <alignment horizontal="center" vertical="center" wrapText="1"/>
    </xf>
    <xf numFmtId="186" fontId="36" fillId="0" borderId="10" xfId="54" applyNumberFormat="1" applyFont="1" applyBorder="1">
      <alignment/>
      <protection/>
    </xf>
    <xf numFmtId="0" fontId="68" fillId="0" borderId="10" xfId="0" applyFont="1" applyBorder="1" applyAlignment="1">
      <alignment wrapText="1"/>
    </xf>
    <xf numFmtId="49" fontId="20" fillId="26" borderId="10" xfId="0" applyNumberFormat="1" applyFont="1" applyFill="1" applyBorder="1" applyAlignment="1">
      <alignment horizontal="right" vertical="center" wrapText="1"/>
    </xf>
    <xf numFmtId="186" fontId="20" fillId="26" borderId="11" xfId="71" applyNumberFormat="1" applyFont="1" applyFill="1" applyBorder="1" applyAlignment="1">
      <alignment horizontal="right" vertical="center" wrapText="1"/>
      <protection/>
    </xf>
    <xf numFmtId="2" fontId="21" fillId="24" borderId="11" xfId="0" applyNumberFormat="1" applyFont="1" applyFill="1" applyBorder="1" applyAlignment="1">
      <alignment horizontal="right" vertical="center" wrapText="1"/>
    </xf>
    <xf numFmtId="0" fontId="46" fillId="24" borderId="12" xfId="0" applyFont="1" applyFill="1" applyBorder="1" applyAlignment="1">
      <alignment vertical="center" wrapText="1"/>
    </xf>
    <xf numFmtId="0" fontId="59" fillId="24" borderId="10" xfId="0" applyFont="1" applyFill="1" applyBorder="1" applyAlignment="1">
      <alignment vertical="center" wrapText="1"/>
    </xf>
    <xf numFmtId="2" fontId="9" fillId="24" borderId="10" xfId="0" applyNumberFormat="1" applyFont="1" applyFill="1" applyBorder="1" applyAlignment="1">
      <alignment vertical="center"/>
    </xf>
    <xf numFmtId="2" fontId="0" fillId="24" borderId="10" xfId="0" applyNumberFormat="1" applyFill="1" applyBorder="1" applyAlignment="1">
      <alignment vertical="center"/>
    </xf>
    <xf numFmtId="0" fontId="24" fillId="27" borderId="12" xfId="0" applyFont="1" applyFill="1" applyBorder="1" applyAlignment="1">
      <alignment horizontal="right" vertical="center" wrapText="1"/>
    </xf>
    <xf numFmtId="49" fontId="24" fillId="27" borderId="11" xfId="0" applyNumberFormat="1" applyFont="1" applyFill="1" applyBorder="1" applyAlignment="1">
      <alignment horizontal="left" vertical="center" wrapText="1"/>
    </xf>
    <xf numFmtId="2" fontId="22" fillId="26" borderId="10" xfId="0" applyNumberFormat="1" applyFont="1" applyFill="1" applyBorder="1" applyAlignment="1">
      <alignment vertical="center" wrapText="1"/>
    </xf>
    <xf numFmtId="2" fontId="23" fillId="26" borderId="10" xfId="0" applyNumberFormat="1" applyFont="1" applyFill="1" applyBorder="1" applyAlignment="1">
      <alignment vertical="center" wrapText="1"/>
    </xf>
    <xf numFmtId="186" fontId="59" fillId="25" borderId="10" xfId="0" applyNumberFormat="1" applyFont="1" applyFill="1" applyBorder="1" applyAlignment="1">
      <alignment horizontal="right" vertical="center" wrapText="1"/>
    </xf>
    <xf numFmtId="186" fontId="20" fillId="25" borderId="10" xfId="61" applyNumberFormat="1" applyFont="1" applyFill="1" applyBorder="1" applyAlignment="1">
      <alignment horizontal="right" vertical="center" wrapText="1"/>
      <protection/>
    </xf>
    <xf numFmtId="186" fontId="21" fillId="25" borderId="10" xfId="61" applyNumberFormat="1" applyFont="1" applyFill="1" applyBorder="1" applyAlignment="1">
      <alignment horizontal="right" vertical="center" wrapText="1"/>
      <protection/>
    </xf>
    <xf numFmtId="187" fontId="21" fillId="24" borderId="11" xfId="63" applyNumberFormat="1" applyFont="1" applyFill="1" applyBorder="1" applyAlignment="1">
      <alignment horizontal="right" vertical="center" wrapText="1"/>
      <protection/>
    </xf>
    <xf numFmtId="186" fontId="20" fillId="24" borderId="10" xfId="63" applyNumberFormat="1" applyFont="1" applyFill="1" applyBorder="1" applyAlignment="1">
      <alignment horizontal="right" vertical="center" wrapText="1"/>
      <protection/>
    </xf>
    <xf numFmtId="186" fontId="20" fillId="24" borderId="29" xfId="63" applyNumberFormat="1" applyFont="1" applyFill="1" applyBorder="1" applyAlignment="1">
      <alignment horizontal="right" vertical="center" wrapText="1"/>
      <protection/>
    </xf>
    <xf numFmtId="187" fontId="20" fillId="25" borderId="10" xfId="61" applyNumberFormat="1" applyFont="1" applyFill="1" applyBorder="1" applyAlignment="1">
      <alignment horizontal="right" vertical="center" wrapText="1"/>
      <protection/>
    </xf>
    <xf numFmtId="186" fontId="59" fillId="25" borderId="10" xfId="61" applyNumberFormat="1" applyFont="1" applyFill="1" applyBorder="1" applyAlignment="1">
      <alignment horizontal="right" vertical="center" wrapText="1"/>
      <protection/>
    </xf>
    <xf numFmtId="49" fontId="21" fillId="26" borderId="12" xfId="0" applyNumberFormat="1" applyFont="1" applyFill="1" applyBorder="1" applyAlignment="1">
      <alignment horizontal="center" vertical="center" wrapText="1"/>
    </xf>
    <xf numFmtId="0" fontId="21" fillId="26" borderId="10" xfId="0" applyFont="1" applyFill="1" applyBorder="1" applyAlignment="1">
      <alignment wrapText="1"/>
    </xf>
    <xf numFmtId="49" fontId="21" fillId="26" borderId="12" xfId="0" applyNumberFormat="1" applyFont="1" applyFill="1" applyBorder="1" applyAlignment="1">
      <alignment horizontal="center" vertical="center" wrapText="1"/>
    </xf>
    <xf numFmtId="0" fontId="21" fillId="26" borderId="11" xfId="0" applyFont="1" applyFill="1" applyBorder="1" applyAlignment="1">
      <alignment horizontal="left" vertical="center" wrapText="1"/>
    </xf>
    <xf numFmtId="187" fontId="46" fillId="24" borderId="10" xfId="0" applyNumberFormat="1" applyFont="1" applyFill="1" applyBorder="1" applyAlignment="1">
      <alignment horizontal="right" vertical="center" wrapText="1"/>
    </xf>
    <xf numFmtId="0" fontId="23" fillId="26" borderId="10" xfId="0" applyFont="1" applyFill="1" applyBorder="1" applyAlignment="1">
      <alignment horizontal="justify"/>
    </xf>
    <xf numFmtId="186" fontId="31" fillId="24" borderId="10" xfId="63" applyNumberFormat="1" applyFont="1" applyFill="1" applyBorder="1" applyAlignment="1">
      <alignment horizontal="right" vertical="center" wrapText="1"/>
      <protection/>
    </xf>
    <xf numFmtId="187" fontId="9" fillId="24" borderId="10" xfId="0" applyNumberFormat="1" applyFont="1" applyFill="1" applyBorder="1" applyAlignment="1">
      <alignment/>
    </xf>
    <xf numFmtId="187" fontId="0" fillId="24" borderId="10" xfId="0" applyNumberFormat="1" applyFill="1" applyBorder="1" applyAlignment="1">
      <alignment/>
    </xf>
    <xf numFmtId="0" fontId="0" fillId="24" borderId="10" xfId="0" applyFill="1" applyBorder="1" applyAlignment="1">
      <alignment horizontal="center" vertical="center"/>
    </xf>
    <xf numFmtId="2" fontId="46" fillId="25" borderId="10" xfId="0" applyNumberFormat="1" applyFont="1" applyFill="1" applyBorder="1" applyAlignment="1">
      <alignment horizontal="right" vertical="center" wrapText="1"/>
    </xf>
    <xf numFmtId="0" fontId="0" fillId="0" borderId="10" xfId="56" applyBorder="1">
      <alignment/>
      <protection/>
    </xf>
    <xf numFmtId="0" fontId="30" fillId="0" borderId="10" xfId="56" applyFont="1" applyBorder="1" applyAlignment="1">
      <alignment wrapText="1"/>
      <protection/>
    </xf>
    <xf numFmtId="49" fontId="32" fillId="0" borderId="10" xfId="0" applyNumberFormat="1" applyFont="1" applyFill="1" applyBorder="1" applyAlignment="1">
      <alignment horizontal="center" vertical="center"/>
    </xf>
    <xf numFmtId="0" fontId="32" fillId="0" borderId="10" xfId="0" applyNumberFormat="1" applyFont="1" applyFill="1" applyBorder="1" applyAlignment="1">
      <alignment horizontal="left" vertical="top" wrapText="1"/>
    </xf>
    <xf numFmtId="4" fontId="17" fillId="0" borderId="10" xfId="0" applyNumberFormat="1" applyFont="1" applyFill="1" applyBorder="1" applyAlignment="1">
      <alignment/>
    </xf>
    <xf numFmtId="0" fontId="17" fillId="0" borderId="0" xfId="0" applyFont="1" applyFill="1" applyAlignment="1">
      <alignment/>
    </xf>
    <xf numFmtId="49" fontId="33" fillId="0" borderId="10" xfId="0" applyNumberFormat="1" applyFont="1" applyFill="1" applyBorder="1" applyAlignment="1">
      <alignment horizontal="center" vertical="center"/>
    </xf>
    <xf numFmtId="186" fontId="20" fillId="0" borderId="11" xfId="71" applyNumberFormat="1" applyFont="1" applyFill="1" applyBorder="1" applyAlignment="1">
      <alignment horizontal="right" vertical="center" wrapText="1"/>
      <protection/>
    </xf>
    <xf numFmtId="49" fontId="20" fillId="0" borderId="11" xfId="71" applyNumberFormat="1" applyFont="1" applyFill="1" applyBorder="1" applyAlignment="1">
      <alignment horizontal="right" vertical="center" wrapText="1"/>
      <protection/>
    </xf>
    <xf numFmtId="187" fontId="31" fillId="0" borderId="10" xfId="0" applyNumberFormat="1" applyFont="1" applyFill="1" applyBorder="1" applyAlignment="1">
      <alignment/>
    </xf>
    <xf numFmtId="0" fontId="0" fillId="0" borderId="0" xfId="56" applyAlignment="1">
      <alignment vertical="center"/>
      <protection/>
    </xf>
    <xf numFmtId="0" fontId="17" fillId="24" borderId="0" xfId="0" applyFont="1" applyFill="1" applyBorder="1" applyAlignment="1">
      <alignment vertical="center"/>
    </xf>
    <xf numFmtId="0" fontId="0" fillId="24" borderId="0" xfId="0" applyFont="1" applyFill="1" applyBorder="1" applyAlignment="1">
      <alignment/>
    </xf>
    <xf numFmtId="0" fontId="59" fillId="25" borderId="10" xfId="0" applyFont="1" applyFill="1" applyBorder="1" applyAlignment="1">
      <alignment vertical="center" wrapText="1"/>
    </xf>
    <xf numFmtId="0" fontId="24" fillId="25" borderId="10" xfId="0" applyFont="1" applyFill="1" applyBorder="1" applyAlignment="1">
      <alignment vertical="top" wrapText="1"/>
    </xf>
    <xf numFmtId="0" fontId="21" fillId="27" borderId="10" xfId="0" applyFont="1" applyFill="1" applyBorder="1" applyAlignment="1">
      <alignment vertical="center" wrapText="1"/>
    </xf>
    <xf numFmtId="0" fontId="20" fillId="24" borderId="38" xfId="0" applyFont="1" applyFill="1" applyBorder="1" applyAlignment="1">
      <alignment horizontal="left" wrapText="1"/>
    </xf>
    <xf numFmtId="2" fontId="21" fillId="24" borderId="12" xfId="71" applyNumberFormat="1" applyFont="1" applyFill="1" applyBorder="1" applyAlignment="1">
      <alignment horizontal="left" wrapText="1"/>
      <protection/>
    </xf>
    <xf numFmtId="2" fontId="22" fillId="24" borderId="12" xfId="71" applyNumberFormat="1" applyFont="1" applyFill="1" applyBorder="1" applyAlignment="1">
      <alignment horizontal="left" wrapText="1"/>
      <protection/>
    </xf>
    <xf numFmtId="0" fontId="20" fillId="24" borderId="10" xfId="0" applyFont="1" applyFill="1" applyBorder="1" applyAlignment="1">
      <alignment horizontal="left" wrapText="1"/>
    </xf>
    <xf numFmtId="0" fontId="31" fillId="24" borderId="0" xfId="0" applyFont="1" applyFill="1" applyAlignment="1">
      <alignment horizontal="justify"/>
    </xf>
    <xf numFmtId="0" fontId="25" fillId="0" borderId="0" xfId="57" applyFont="1" applyAlignment="1">
      <alignment horizontal="center" vertical="center"/>
      <protection/>
    </xf>
    <xf numFmtId="0" fontId="26" fillId="0" borderId="0" xfId="0" applyFont="1" applyBorder="1" applyAlignment="1">
      <alignment horizontal="right" vertical="center" wrapText="1"/>
    </xf>
    <xf numFmtId="0" fontId="31" fillId="0" borderId="0" xfId="57" applyFont="1" applyAlignment="1">
      <alignment horizontal="right" vertical="center"/>
      <protection/>
    </xf>
    <xf numFmtId="49" fontId="26" fillId="0" borderId="0" xfId="0" applyNumberFormat="1" applyFont="1" applyFill="1" applyBorder="1" applyAlignment="1">
      <alignment horizontal="right" vertical="center" wrapText="1"/>
    </xf>
    <xf numFmtId="0" fontId="31" fillId="0" borderId="0" xfId="57" applyFont="1" applyAlignment="1">
      <alignment horizontal="right"/>
      <protection/>
    </xf>
    <xf numFmtId="0" fontId="32" fillId="0" borderId="0" xfId="0" applyFont="1" applyAlignment="1">
      <alignment horizontal="center"/>
    </xf>
    <xf numFmtId="0" fontId="39" fillId="0" borderId="0" xfId="0" applyFont="1" applyAlignment="1">
      <alignment horizontal="center" vertical="top" wrapText="1"/>
    </xf>
    <xf numFmtId="49" fontId="32" fillId="0" borderId="0" xfId="0" applyNumberFormat="1" applyFont="1" applyFill="1" applyBorder="1" applyAlignment="1">
      <alignment horizontal="right" vertical="center" wrapText="1"/>
    </xf>
    <xf numFmtId="0" fontId="32" fillId="0" borderId="0" xfId="0" applyFont="1" applyBorder="1" applyAlignment="1">
      <alignment horizontal="right" vertical="center" wrapText="1"/>
    </xf>
    <xf numFmtId="49" fontId="21" fillId="25" borderId="12" xfId="0" applyNumberFormat="1" applyFont="1" applyFill="1" applyBorder="1" applyAlignment="1">
      <alignment horizontal="center" vertical="center" wrapText="1"/>
    </xf>
    <xf numFmtId="49" fontId="21" fillId="27" borderId="11" xfId="0" applyNumberFormat="1" applyFont="1" applyFill="1" applyBorder="1" applyAlignment="1">
      <alignment horizontal="center" vertical="center" wrapText="1"/>
    </xf>
    <xf numFmtId="49" fontId="20" fillId="27" borderId="12" xfId="0" applyNumberFormat="1" applyFont="1" applyFill="1" applyBorder="1" applyAlignment="1">
      <alignment horizontal="center" vertical="center" wrapText="1"/>
    </xf>
    <xf numFmtId="49" fontId="20" fillId="27" borderId="11" xfId="0" applyNumberFormat="1" applyFont="1" applyFill="1" applyBorder="1" applyAlignment="1">
      <alignment horizontal="center" vertical="center" wrapText="1"/>
    </xf>
    <xf numFmtId="49" fontId="20" fillId="26" borderId="12" xfId="0" applyNumberFormat="1" applyFont="1" applyFill="1" applyBorder="1" applyAlignment="1">
      <alignment horizontal="center" vertical="center" wrapText="1"/>
    </xf>
    <xf numFmtId="49" fontId="20" fillId="26" borderId="11" xfId="0" applyNumberFormat="1" applyFont="1" applyFill="1" applyBorder="1" applyAlignment="1">
      <alignment horizontal="center" vertical="center" wrapText="1"/>
    </xf>
    <xf numFmtId="0" fontId="20" fillId="26" borderId="12" xfId="0" applyFont="1" applyFill="1" applyBorder="1" applyAlignment="1">
      <alignment horizontal="center" vertical="center" wrapText="1"/>
    </xf>
    <xf numFmtId="0" fontId="20" fillId="26" borderId="11" xfId="0" applyFont="1" applyFill="1" applyBorder="1" applyAlignment="1">
      <alignment horizontal="center" vertical="center" wrapText="1"/>
    </xf>
    <xf numFmtId="0" fontId="20" fillId="24" borderId="12" xfId="0" applyFont="1" applyFill="1" applyBorder="1" applyAlignment="1">
      <alignment horizontal="center" vertical="center"/>
    </xf>
    <xf numFmtId="0" fontId="20" fillId="24" borderId="11" xfId="0" applyFont="1" applyFill="1" applyBorder="1" applyAlignment="1">
      <alignment horizontal="center" vertical="center"/>
    </xf>
    <xf numFmtId="0" fontId="40" fillId="0" borderId="0" xfId="0" applyFont="1" applyBorder="1" applyAlignment="1">
      <alignment horizontal="right" vertical="center" wrapText="1"/>
    </xf>
    <xf numFmtId="0" fontId="21" fillId="0" borderId="0" xfId="0" applyFont="1" applyBorder="1" applyAlignment="1">
      <alignment horizontal="right" vertical="center" wrapText="1"/>
    </xf>
    <xf numFmtId="0" fontId="20" fillId="28" borderId="48" xfId="0" applyFont="1" applyFill="1" applyBorder="1" applyAlignment="1">
      <alignment horizontal="right" vertical="top" wrapText="1"/>
    </xf>
    <xf numFmtId="0" fontId="20" fillId="28" borderId="11" xfId="0" applyFont="1" applyFill="1" applyBorder="1" applyAlignment="1">
      <alignment horizontal="right" vertical="top" wrapText="1"/>
    </xf>
    <xf numFmtId="0" fontId="21" fillId="24" borderId="12" xfId="0" applyFont="1" applyFill="1" applyBorder="1" applyAlignment="1">
      <alignment horizontal="center" vertical="center"/>
    </xf>
    <xf numFmtId="0" fontId="21" fillId="24" borderId="11" xfId="0" applyFont="1" applyFill="1" applyBorder="1" applyAlignment="1">
      <alignment horizontal="center" vertical="center"/>
    </xf>
    <xf numFmtId="49" fontId="22" fillId="26" borderId="12" xfId="0" applyNumberFormat="1" applyFont="1" applyFill="1" applyBorder="1" applyAlignment="1">
      <alignment horizontal="center" vertical="center" wrapText="1"/>
    </xf>
    <xf numFmtId="49" fontId="22" fillId="26" borderId="11" xfId="0" applyNumberFormat="1" applyFont="1" applyFill="1" applyBorder="1" applyAlignment="1">
      <alignment horizontal="center" vertical="center" wrapText="1"/>
    </xf>
    <xf numFmtId="0" fontId="20" fillId="25" borderId="48" xfId="0" applyFont="1" applyFill="1" applyBorder="1" applyAlignment="1">
      <alignment horizontal="center" vertical="top" wrapText="1"/>
    </xf>
    <xf numFmtId="0" fontId="20" fillId="25" borderId="11" xfId="0" applyFont="1" applyFill="1" applyBorder="1" applyAlignment="1">
      <alignment horizontal="center" vertical="top" wrapText="1"/>
    </xf>
    <xf numFmtId="0" fontId="20" fillId="24" borderId="12" xfId="63" applyFont="1" applyFill="1" applyBorder="1" applyAlignment="1">
      <alignment horizontal="center" vertical="center" wrapText="1"/>
      <protection/>
    </xf>
    <xf numFmtId="0" fontId="20" fillId="24" borderId="11" xfId="63" applyFont="1" applyFill="1" applyBorder="1" applyAlignment="1">
      <alignment horizontal="center" vertical="center" wrapText="1"/>
      <protection/>
    </xf>
    <xf numFmtId="49" fontId="21" fillId="26" borderId="12" xfId="0" applyNumberFormat="1" applyFont="1" applyFill="1" applyBorder="1" applyAlignment="1">
      <alignment horizontal="center" vertical="center" wrapText="1"/>
    </xf>
    <xf numFmtId="49" fontId="21" fillId="24" borderId="11" xfId="0" applyNumberFormat="1" applyFont="1" applyFill="1" applyBorder="1" applyAlignment="1">
      <alignment horizontal="center" vertical="center" wrapText="1"/>
    </xf>
    <xf numFmtId="0" fontId="20" fillId="24" borderId="12" xfId="0" applyFont="1" applyFill="1" applyBorder="1" applyAlignment="1">
      <alignment horizontal="right" vertical="center" wrapText="1"/>
    </xf>
    <xf numFmtId="0" fontId="20" fillId="24" borderId="11" xfId="0" applyFont="1" applyFill="1" applyBorder="1" applyAlignment="1">
      <alignment horizontal="right" vertical="center" wrapText="1"/>
    </xf>
    <xf numFmtId="0" fontId="21" fillId="26" borderId="12" xfId="0" applyFont="1" applyFill="1" applyBorder="1" applyAlignment="1">
      <alignment horizontal="center" vertical="center" wrapText="1"/>
    </xf>
    <xf numFmtId="0" fontId="21" fillId="26" borderId="11" xfId="0" applyFont="1" applyFill="1" applyBorder="1" applyAlignment="1">
      <alignment horizontal="center" vertical="center" wrapText="1"/>
    </xf>
    <xf numFmtId="0" fontId="45" fillId="24" borderId="0" xfId="0" applyFont="1" applyFill="1" applyBorder="1" applyAlignment="1">
      <alignment horizontal="right" vertical="center" wrapText="1"/>
    </xf>
    <xf numFmtId="49" fontId="20" fillId="0" borderId="12" xfId="0" applyNumberFormat="1" applyFont="1" applyBorder="1" applyAlignment="1">
      <alignment horizontal="center" vertical="center" wrapText="1"/>
    </xf>
    <xf numFmtId="49" fontId="20" fillId="0" borderId="11" xfId="0" applyNumberFormat="1" applyFont="1" applyBorder="1" applyAlignment="1">
      <alignment horizontal="center" vertical="center" wrapText="1"/>
    </xf>
    <xf numFmtId="49" fontId="30" fillId="24" borderId="0" xfId="0" applyNumberFormat="1" applyFont="1" applyFill="1" applyBorder="1" applyAlignment="1">
      <alignment horizontal="right" vertical="center" wrapText="1"/>
    </xf>
    <xf numFmtId="0" fontId="30" fillId="24" borderId="0" xfId="0" applyFont="1" applyFill="1" applyBorder="1" applyAlignment="1">
      <alignment horizontal="right" vertical="center" wrapText="1"/>
    </xf>
    <xf numFmtId="0" fontId="21" fillId="24" borderId="0" xfId="0" applyFont="1" applyFill="1" applyBorder="1" applyAlignment="1">
      <alignment horizontal="center" vertical="center" wrapText="1"/>
    </xf>
    <xf numFmtId="49" fontId="31" fillId="27" borderId="12" xfId="0" applyNumberFormat="1" applyFont="1" applyFill="1" applyBorder="1" applyAlignment="1">
      <alignment horizontal="center" vertical="center" wrapText="1"/>
    </xf>
    <xf numFmtId="49" fontId="31" fillId="27" borderId="11" xfId="0" applyNumberFormat="1" applyFont="1" applyFill="1" applyBorder="1" applyAlignment="1">
      <alignment horizontal="center" vertical="center" wrapText="1"/>
    </xf>
    <xf numFmtId="0" fontId="31" fillId="24" borderId="48" xfId="0" applyFont="1" applyFill="1" applyBorder="1" applyAlignment="1">
      <alignment horizontal="center" vertical="center" wrapText="1"/>
    </xf>
    <xf numFmtId="0" fontId="31" fillId="24" borderId="11" xfId="0" applyFont="1" applyFill="1" applyBorder="1" applyAlignment="1">
      <alignment horizontal="center" vertical="center" wrapText="1"/>
    </xf>
    <xf numFmtId="0" fontId="31" fillId="26" borderId="12" xfId="0" applyFont="1" applyFill="1" applyBorder="1" applyAlignment="1">
      <alignment horizontal="center" vertical="center" wrapText="1"/>
    </xf>
    <xf numFmtId="0" fontId="31" fillId="26" borderId="11" xfId="0" applyFont="1" applyFill="1" applyBorder="1" applyAlignment="1">
      <alignment horizontal="center" vertical="center" wrapText="1"/>
    </xf>
    <xf numFmtId="0" fontId="46" fillId="24" borderId="12" xfId="0" applyFont="1" applyFill="1" applyBorder="1" applyAlignment="1">
      <alignment horizontal="center" vertical="center" wrapText="1"/>
    </xf>
    <xf numFmtId="0" fontId="46" fillId="24" borderId="11" xfId="0" applyFont="1" applyFill="1" applyBorder="1" applyAlignment="1">
      <alignment horizontal="center" vertical="center" wrapText="1"/>
    </xf>
    <xf numFmtId="49" fontId="31" fillId="26" borderId="12" xfId="0" applyNumberFormat="1" applyFont="1" applyFill="1" applyBorder="1" applyAlignment="1">
      <alignment horizontal="center" vertical="center" wrapText="1"/>
    </xf>
    <xf numFmtId="49" fontId="31" fillId="26" borderId="11" xfId="0" applyNumberFormat="1" applyFont="1" applyFill="1" applyBorder="1" applyAlignment="1">
      <alignment horizontal="center" vertical="center" wrapText="1"/>
    </xf>
    <xf numFmtId="0" fontId="31" fillId="24" borderId="12" xfId="0" applyFont="1" applyFill="1" applyBorder="1" applyAlignment="1">
      <alignment horizontal="center"/>
    </xf>
    <xf numFmtId="0" fontId="31" fillId="24" borderId="11" xfId="0" applyFont="1" applyFill="1" applyBorder="1" applyAlignment="1">
      <alignment horizontal="center"/>
    </xf>
    <xf numFmtId="49" fontId="46" fillId="27" borderId="12" xfId="0" applyNumberFormat="1" applyFont="1" applyFill="1" applyBorder="1" applyAlignment="1">
      <alignment horizontal="center" vertical="center" wrapText="1"/>
    </xf>
    <xf numFmtId="49" fontId="46" fillId="27" borderId="11" xfId="0" applyNumberFormat="1" applyFont="1" applyFill="1" applyBorder="1" applyAlignment="1">
      <alignment horizontal="center" vertical="center" wrapText="1"/>
    </xf>
    <xf numFmtId="0" fontId="46" fillId="24" borderId="12" xfId="0" applyFont="1" applyFill="1" applyBorder="1" applyAlignment="1">
      <alignment horizontal="center"/>
    </xf>
    <xf numFmtId="0" fontId="46" fillId="24" borderId="11" xfId="0" applyFont="1" applyFill="1" applyBorder="1" applyAlignment="1">
      <alignment horizontal="center"/>
    </xf>
    <xf numFmtId="0" fontId="31" fillId="24" borderId="12" xfId="63" applyFont="1" applyFill="1" applyBorder="1" applyAlignment="1">
      <alignment horizontal="center" vertical="center" wrapText="1"/>
      <protection/>
    </xf>
    <xf numFmtId="0" fontId="31" fillId="24" borderId="11" xfId="63" applyFont="1" applyFill="1" applyBorder="1" applyAlignment="1">
      <alignment horizontal="center" vertical="center" wrapText="1"/>
      <protection/>
    </xf>
    <xf numFmtId="49" fontId="46" fillId="24" borderId="12" xfId="0" applyNumberFormat="1" applyFont="1" applyFill="1" applyBorder="1" applyAlignment="1">
      <alignment horizontal="center" vertical="center" wrapText="1"/>
    </xf>
    <xf numFmtId="49" fontId="46" fillId="24" borderId="11" xfId="0" applyNumberFormat="1" applyFont="1" applyFill="1" applyBorder="1" applyAlignment="1">
      <alignment horizontal="center" vertical="center" wrapText="1"/>
    </xf>
    <xf numFmtId="0" fontId="31" fillId="24" borderId="0" xfId="0" applyFont="1" applyFill="1" applyAlignment="1">
      <alignment horizontal="right"/>
    </xf>
    <xf numFmtId="49" fontId="23" fillId="0" borderId="0" xfId="0" applyNumberFormat="1" applyFont="1" applyFill="1" applyBorder="1" applyAlignment="1">
      <alignment horizontal="right" vertical="center" wrapText="1"/>
    </xf>
    <xf numFmtId="0" fontId="23" fillId="0" borderId="0" xfId="0" applyFont="1" applyBorder="1" applyAlignment="1">
      <alignment horizontal="right" vertical="center" wrapText="1"/>
    </xf>
    <xf numFmtId="0" fontId="46" fillId="24" borderId="0" xfId="0" applyFont="1" applyFill="1" applyAlignment="1">
      <alignment horizontal="center" vertical="center" wrapText="1"/>
    </xf>
    <xf numFmtId="49" fontId="46" fillId="27" borderId="12" xfId="0" applyNumberFormat="1" applyFont="1" applyFill="1" applyBorder="1" applyAlignment="1">
      <alignment horizontal="center" wrapText="1"/>
    </xf>
    <xf numFmtId="49" fontId="46" fillId="27" borderId="11" xfId="0" applyNumberFormat="1" applyFont="1" applyFill="1" applyBorder="1" applyAlignment="1">
      <alignment horizontal="center" wrapText="1"/>
    </xf>
    <xf numFmtId="49" fontId="31" fillId="27" borderId="12" xfId="0" applyNumberFormat="1" applyFont="1" applyFill="1" applyBorder="1" applyAlignment="1">
      <alignment horizontal="center" wrapText="1"/>
    </xf>
    <xf numFmtId="49" fontId="31" fillId="27" borderId="11" xfId="0" applyNumberFormat="1" applyFont="1" applyFill="1" applyBorder="1" applyAlignment="1">
      <alignment horizontal="center" wrapText="1"/>
    </xf>
    <xf numFmtId="0" fontId="52" fillId="24" borderId="0" xfId="0" applyFont="1" applyFill="1" applyAlignment="1">
      <alignment horizontal="right" vertical="center" wrapText="1"/>
    </xf>
    <xf numFmtId="0" fontId="32" fillId="0" borderId="0" xfId="0" applyFont="1" applyBorder="1" applyAlignment="1">
      <alignment horizontal="center" vertical="center" wrapText="1"/>
    </xf>
    <xf numFmtId="181" fontId="30" fillId="0" borderId="12" xfId="56" applyNumberFormat="1" applyFont="1" applyBorder="1" applyAlignment="1">
      <alignment horizontal="center" vertical="center" wrapText="1"/>
      <protection/>
    </xf>
    <xf numFmtId="181" fontId="30" fillId="0" borderId="28" xfId="56" applyNumberFormat="1" applyFont="1" applyBorder="1" applyAlignment="1">
      <alignment horizontal="center" vertical="center" wrapText="1"/>
      <protection/>
    </xf>
    <xf numFmtId="181" fontId="30" fillId="0" borderId="11" xfId="56" applyNumberFormat="1" applyFont="1" applyBorder="1" applyAlignment="1">
      <alignment horizontal="center" vertical="center" wrapText="1"/>
      <protection/>
    </xf>
    <xf numFmtId="0" fontId="30" fillId="0" borderId="12" xfId="56" applyFont="1" applyBorder="1" applyAlignment="1">
      <alignment horizontal="center" vertical="center" wrapText="1"/>
      <protection/>
    </xf>
    <xf numFmtId="0" fontId="30" fillId="0" borderId="28" xfId="56" applyFont="1" applyBorder="1" applyAlignment="1">
      <alignment horizontal="center" vertical="center" wrapText="1"/>
      <protection/>
    </xf>
    <xf numFmtId="0" fontId="30" fillId="0" borderId="11" xfId="56" applyFont="1" applyBorder="1" applyAlignment="1">
      <alignment horizontal="center" vertical="center" wrapText="1"/>
      <protection/>
    </xf>
    <xf numFmtId="181" fontId="30" fillId="26" borderId="12" xfId="56" applyNumberFormat="1" applyFont="1" applyFill="1" applyBorder="1" applyAlignment="1">
      <alignment horizontal="center" vertical="center" wrapText="1"/>
      <protection/>
    </xf>
    <xf numFmtId="181" fontId="30" fillId="26" borderId="28" xfId="56" applyNumberFormat="1" applyFont="1" applyFill="1" applyBorder="1" applyAlignment="1">
      <alignment horizontal="center" vertical="center" wrapText="1"/>
      <protection/>
    </xf>
    <xf numFmtId="181" fontId="30" fillId="26" borderId="11" xfId="56" applyNumberFormat="1" applyFont="1" applyFill="1" applyBorder="1" applyAlignment="1">
      <alignment horizontal="center" vertical="center" wrapText="1"/>
      <protection/>
    </xf>
    <xf numFmtId="0" fontId="21" fillId="0" borderId="0" xfId="56" applyFont="1" applyAlignment="1">
      <alignment horizontal="center" vertical="center"/>
      <protection/>
    </xf>
    <xf numFmtId="0" fontId="21" fillId="0" borderId="0" xfId="56" applyFont="1" applyAlignment="1">
      <alignment horizontal="center"/>
      <protection/>
    </xf>
    <xf numFmtId="181" fontId="30" fillId="0" borderId="15" xfId="56" applyNumberFormat="1" applyFont="1" applyBorder="1" applyAlignment="1">
      <alignment horizontal="center" vertical="center" wrapText="1"/>
      <protection/>
    </xf>
    <xf numFmtId="181" fontId="30" fillId="0" borderId="50" xfId="56" applyNumberFormat="1" applyFont="1" applyBorder="1" applyAlignment="1">
      <alignment horizontal="center" vertical="center" wrapText="1"/>
      <protection/>
    </xf>
    <xf numFmtId="181" fontId="30" fillId="0" borderId="14" xfId="56" applyNumberFormat="1" applyFont="1" applyBorder="1" applyAlignment="1">
      <alignment horizontal="center" vertical="center" wrapText="1"/>
      <protection/>
    </xf>
    <xf numFmtId="181" fontId="30" fillId="0" borderId="12" xfId="56" applyNumberFormat="1" applyFont="1" applyFill="1" applyBorder="1" applyAlignment="1">
      <alignment horizontal="center" vertical="center" wrapText="1"/>
      <protection/>
    </xf>
    <xf numFmtId="181" fontId="30" fillId="0" borderId="11" xfId="56" applyNumberFormat="1" applyFont="1" applyFill="1" applyBorder="1" applyAlignment="1">
      <alignment horizontal="center" vertical="center" wrapText="1"/>
      <protection/>
    </xf>
    <xf numFmtId="0" fontId="30" fillId="0" borderId="27" xfId="56" applyFont="1" applyBorder="1" applyAlignment="1">
      <alignment horizontal="center" vertical="center" wrapText="1"/>
      <protection/>
    </xf>
    <xf numFmtId="0" fontId="30" fillId="0" borderId="0" xfId="56" applyFont="1" applyBorder="1" applyAlignment="1">
      <alignment horizontal="center" vertical="center" wrapText="1"/>
      <protection/>
    </xf>
    <xf numFmtId="0" fontId="30" fillId="0" borderId="26" xfId="56" applyFont="1" applyBorder="1" applyAlignment="1">
      <alignment horizontal="center" vertical="center" wrapText="1"/>
      <protection/>
    </xf>
    <xf numFmtId="181" fontId="30" fillId="0" borderId="28" xfId="56" applyNumberFormat="1" applyFont="1" applyFill="1" applyBorder="1" applyAlignment="1">
      <alignment horizontal="center" vertical="center" wrapText="1"/>
      <protection/>
    </xf>
    <xf numFmtId="0" fontId="31" fillId="0" borderId="12" xfId="56" applyFont="1" applyBorder="1" applyAlignment="1">
      <alignment horizontal="center" vertical="center" wrapText="1"/>
      <protection/>
    </xf>
    <xf numFmtId="0" fontId="31" fillId="0" borderId="28" xfId="56" applyFont="1" applyBorder="1" applyAlignment="1">
      <alignment horizontal="center" vertical="center" wrapText="1"/>
      <protection/>
    </xf>
    <xf numFmtId="0" fontId="31" fillId="0" borderId="11" xfId="56" applyFont="1" applyBorder="1" applyAlignment="1">
      <alignment horizontal="center" vertical="center" wrapText="1"/>
      <protection/>
    </xf>
    <xf numFmtId="0" fontId="31" fillId="0" borderId="12" xfId="56" applyFont="1" applyBorder="1" applyAlignment="1">
      <alignment horizontal="center" vertical="center"/>
      <protection/>
    </xf>
    <xf numFmtId="0" fontId="31" fillId="0" borderId="28" xfId="56" applyFont="1" applyBorder="1" applyAlignment="1">
      <alignment horizontal="center" vertical="center"/>
      <protection/>
    </xf>
    <xf numFmtId="0" fontId="31" fillId="0" borderId="11" xfId="56" applyFont="1" applyBorder="1" applyAlignment="1">
      <alignment horizontal="center" vertical="center"/>
      <protection/>
    </xf>
    <xf numFmtId="0" fontId="0" fillId="0" borderId="12" xfId="56" applyBorder="1" applyAlignment="1">
      <alignment horizontal="center" vertical="center"/>
      <protection/>
    </xf>
    <xf numFmtId="0" fontId="0" fillId="0" borderId="28" xfId="56" applyBorder="1" applyAlignment="1">
      <alignment horizontal="center" vertical="center"/>
      <protection/>
    </xf>
    <xf numFmtId="0" fontId="0" fillId="0" borderId="11" xfId="56" applyBorder="1" applyAlignment="1">
      <alignment horizontal="center" vertical="center"/>
      <protection/>
    </xf>
    <xf numFmtId="0" fontId="31" fillId="0" borderId="10" xfId="56" applyFont="1" applyBorder="1" applyAlignment="1">
      <alignment horizontal="center" vertical="center" wrapText="1"/>
      <protection/>
    </xf>
    <xf numFmtId="0" fontId="25" fillId="0" borderId="0" xfId="56" applyFont="1" applyAlignment="1">
      <alignment horizontal="center"/>
      <protection/>
    </xf>
    <xf numFmtId="0" fontId="25" fillId="0" borderId="0" xfId="56" applyFont="1" applyAlignment="1">
      <alignment horizontal="center" vertical="center"/>
      <protection/>
    </xf>
    <xf numFmtId="0" fontId="30" fillId="0" borderId="0" xfId="56" applyFont="1" applyAlignment="1">
      <alignment horizontal="left" vertical="center" wrapText="1"/>
      <protection/>
    </xf>
    <xf numFmtId="0" fontId="30" fillId="0" borderId="0" xfId="56" applyFont="1" applyAlignment="1">
      <alignment horizontal="left" vertical="center"/>
      <protection/>
    </xf>
    <xf numFmtId="0" fontId="30" fillId="0" borderId="0" xfId="56" applyFont="1" applyAlignment="1">
      <alignment horizontal="center" vertical="center" wrapText="1"/>
      <protection/>
    </xf>
    <xf numFmtId="0" fontId="31" fillId="0" borderId="12" xfId="56" applyFont="1" applyBorder="1" applyAlignment="1">
      <alignment horizontal="left" vertical="center"/>
      <protection/>
    </xf>
    <xf numFmtId="0" fontId="31" fillId="0" borderId="28" xfId="56" applyFont="1" applyBorder="1" applyAlignment="1">
      <alignment horizontal="left" vertical="center"/>
      <protection/>
    </xf>
    <xf numFmtId="0" fontId="31" fillId="0" borderId="11" xfId="56" applyFont="1" applyBorder="1" applyAlignment="1">
      <alignment horizontal="left" vertical="center"/>
      <protection/>
    </xf>
    <xf numFmtId="0" fontId="31" fillId="0" borderId="12" xfId="56" applyFont="1" applyBorder="1" applyAlignment="1">
      <alignment horizontal="left" vertical="center" wrapText="1"/>
      <protection/>
    </xf>
    <xf numFmtId="0" fontId="31" fillId="0" borderId="28" xfId="56" applyFont="1" applyBorder="1" applyAlignment="1">
      <alignment horizontal="left" vertical="center" wrapText="1"/>
      <protection/>
    </xf>
    <xf numFmtId="0" fontId="31" fillId="0" borderId="11" xfId="56" applyFont="1" applyBorder="1" applyAlignment="1">
      <alignment horizontal="left" vertical="center" wrapText="1"/>
      <protection/>
    </xf>
  </cellXfs>
  <cellStyles count="6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2 2" xfId="55"/>
    <cellStyle name="Обычный_Бюджет2014_Поныри" xfId="56"/>
    <cellStyle name="Обычный_Бюджет2014_Рыльск(уточнение 8)" xfId="57"/>
    <cellStyle name="Обычный_Лист1" xfId="58"/>
    <cellStyle name="Обычный_прил (1 23 12 2008)" xfId="59"/>
    <cellStyle name="Обычный_прил 1 по новой БК" xfId="60"/>
    <cellStyle name="Обычный_Прил.1,2,3-2009" xfId="61"/>
    <cellStyle name="Обычный_Прил.1,2,3-2009_Бюджет2014_Рыльск(уточнение 8)" xfId="62"/>
    <cellStyle name="Обычный_Прил.7,8 Расходы_2009" xfId="63"/>
    <cellStyle name="Обычный_Приложение 4." xfId="64"/>
    <cellStyle name="Followed Hyperlink" xfId="65"/>
    <cellStyle name="Плохой" xfId="66"/>
    <cellStyle name="Пояснение" xfId="67"/>
    <cellStyle name="Примечание" xfId="68"/>
    <cellStyle name="Percent" xfId="69"/>
    <cellStyle name="Связанная ячейка" xfId="70"/>
    <cellStyle name="Стиль 1" xfId="71"/>
    <cellStyle name="Текст предупреждения" xfId="72"/>
    <cellStyle name="Comma" xfId="73"/>
    <cellStyle name="Comma [0]" xfId="74"/>
    <cellStyle name="Хороший"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F34"/>
  <sheetViews>
    <sheetView tabSelected="1" view="pageBreakPreview" zoomScaleNormal="75" zoomScaleSheetLayoutView="100" zoomScalePageLayoutView="0" workbookViewId="0" topLeftCell="A1">
      <selection activeCell="B8" sqref="B8"/>
    </sheetView>
  </sheetViews>
  <sheetFormatPr defaultColWidth="9.140625" defaultRowHeight="15"/>
  <cols>
    <col min="1" max="1" width="48.00390625" style="592" customWidth="1"/>
    <col min="2" max="2" width="73.8515625" style="593" customWidth="1"/>
    <col min="3" max="3" width="28.00390625" style="593" customWidth="1"/>
    <col min="4" max="16384" width="9.140625" style="594" customWidth="1"/>
  </cols>
  <sheetData>
    <row r="1" spans="2:3" s="579" customFormat="1" ht="15">
      <c r="B1" s="734" t="s">
        <v>614</v>
      </c>
      <c r="C1" s="734"/>
    </row>
    <row r="2" spans="1:6" s="1" customFormat="1" ht="15.75" customHeight="1">
      <c r="A2" s="735" t="s">
        <v>2</v>
      </c>
      <c r="B2" s="735"/>
      <c r="C2" s="735"/>
      <c r="D2" s="3"/>
      <c r="E2" s="3"/>
      <c r="F2" s="3"/>
    </row>
    <row r="3" spans="1:6" s="1" customFormat="1" ht="15.75" customHeight="1">
      <c r="A3" s="735" t="s">
        <v>838</v>
      </c>
      <c r="B3" s="735"/>
      <c r="C3" s="735"/>
      <c r="D3" s="3"/>
      <c r="E3" s="3"/>
      <c r="F3" s="3"/>
    </row>
    <row r="4" spans="1:6" s="2" customFormat="1" ht="16.5" customHeight="1">
      <c r="A4" s="733" t="s">
        <v>839</v>
      </c>
      <c r="B4" s="733"/>
      <c r="C4" s="733"/>
      <c r="D4" s="4"/>
      <c r="E4" s="4"/>
      <c r="F4" s="4"/>
    </row>
    <row r="5" spans="1:6" s="2" customFormat="1" ht="16.5" customHeight="1">
      <c r="A5" s="5"/>
      <c r="B5" s="733" t="s">
        <v>3</v>
      </c>
      <c r="C5" s="733"/>
      <c r="D5" s="4"/>
      <c r="E5" s="4"/>
      <c r="F5" s="4"/>
    </row>
    <row r="6" spans="1:6" s="2" customFormat="1" ht="16.5" customHeight="1">
      <c r="A6" s="733" t="s">
        <v>644</v>
      </c>
      <c r="B6" s="733"/>
      <c r="C6" s="733"/>
      <c r="D6" s="4"/>
      <c r="E6" s="4"/>
      <c r="F6" s="4"/>
    </row>
    <row r="7" spans="1:3" s="581" customFormat="1" ht="15.75">
      <c r="A7" s="580"/>
      <c r="B7" s="733"/>
      <c r="C7" s="733"/>
    </row>
    <row r="8" spans="1:3" s="581" customFormat="1" ht="15.75">
      <c r="A8" s="580"/>
      <c r="B8" s="582"/>
      <c r="C8" s="582"/>
    </row>
    <row r="9" spans="1:3" s="581" customFormat="1" ht="15.75">
      <c r="A9" s="732" t="s">
        <v>533</v>
      </c>
      <c r="B9" s="732"/>
      <c r="C9" s="732"/>
    </row>
    <row r="10" spans="1:3" s="581" customFormat="1" ht="15.75">
      <c r="A10" s="732" t="s">
        <v>765</v>
      </c>
      <c r="B10" s="732"/>
      <c r="C10" s="732"/>
    </row>
    <row r="11" spans="1:3" s="581" customFormat="1" ht="15.75">
      <c r="A11" s="580"/>
      <c r="B11" s="583"/>
      <c r="C11" s="583"/>
    </row>
    <row r="12" spans="1:3" s="581" customFormat="1" ht="15.75">
      <c r="A12" s="580"/>
      <c r="C12" s="667" t="s">
        <v>552</v>
      </c>
    </row>
    <row r="13" spans="1:3" s="586" customFormat="1" ht="42" customHeight="1">
      <c r="A13" s="584" t="s">
        <v>534</v>
      </c>
      <c r="B13" s="584" t="s">
        <v>1</v>
      </c>
      <c r="C13" s="585" t="s">
        <v>604</v>
      </c>
    </row>
    <row r="14" spans="1:3" s="586" customFormat="1" ht="18.75">
      <c r="A14" s="587" t="s">
        <v>535</v>
      </c>
      <c r="B14" s="588" t="s">
        <v>536</v>
      </c>
      <c r="C14" s="589">
        <f>C15</f>
        <v>-78864.929</v>
      </c>
    </row>
    <row r="15" spans="1:3" s="586" customFormat="1" ht="18.75">
      <c r="A15" s="587" t="s">
        <v>537</v>
      </c>
      <c r="B15" s="588" t="s">
        <v>538</v>
      </c>
      <c r="C15" s="589">
        <f>C16</f>
        <v>-78864.929</v>
      </c>
    </row>
    <row r="16" spans="1:3" s="586" customFormat="1" ht="18.75">
      <c r="A16" s="587" t="s">
        <v>539</v>
      </c>
      <c r="B16" s="588" t="s">
        <v>540</v>
      </c>
      <c r="C16" s="589">
        <f>C17</f>
        <v>-78864.929</v>
      </c>
    </row>
    <row r="17" spans="1:3" s="586" customFormat="1" ht="37.5">
      <c r="A17" s="587" t="s">
        <v>541</v>
      </c>
      <c r="B17" s="588" t="s">
        <v>542</v>
      </c>
      <c r="C17" s="589">
        <v>-78864.929</v>
      </c>
    </row>
    <row r="18" spans="1:3" s="586" customFormat="1" ht="18.75">
      <c r="A18" s="587" t="s">
        <v>543</v>
      </c>
      <c r="B18" s="588" t="s">
        <v>544</v>
      </c>
      <c r="C18" s="589">
        <f>C19</f>
        <v>78864.929</v>
      </c>
    </row>
    <row r="19" spans="1:3" s="586" customFormat="1" ht="18.75">
      <c r="A19" s="587" t="s">
        <v>545</v>
      </c>
      <c r="B19" s="588" t="s">
        <v>546</v>
      </c>
      <c r="C19" s="589">
        <f>C20</f>
        <v>78864.929</v>
      </c>
    </row>
    <row r="20" spans="1:3" s="586" customFormat="1" ht="18.75">
      <c r="A20" s="587" t="s">
        <v>547</v>
      </c>
      <c r="B20" s="588" t="s">
        <v>548</v>
      </c>
      <c r="C20" s="589">
        <f>C21</f>
        <v>78864.929</v>
      </c>
    </row>
    <row r="21" spans="1:3" s="586" customFormat="1" ht="37.5">
      <c r="A21" s="587" t="s">
        <v>549</v>
      </c>
      <c r="B21" s="588" t="s">
        <v>550</v>
      </c>
      <c r="C21" s="589">
        <v>78864.929</v>
      </c>
    </row>
    <row r="22" spans="1:3" s="586" customFormat="1" ht="18.75">
      <c r="A22" s="590"/>
      <c r="B22" s="591"/>
      <c r="C22" s="591"/>
    </row>
    <row r="23" spans="1:3" s="586" customFormat="1" ht="18.75">
      <c r="A23" s="590"/>
      <c r="B23" s="591"/>
      <c r="C23" s="591"/>
    </row>
    <row r="24" spans="1:3" s="586" customFormat="1" ht="18.75">
      <c r="A24" s="590"/>
      <c r="B24" s="591"/>
      <c r="C24" s="591"/>
    </row>
    <row r="25" spans="1:3" s="586" customFormat="1" ht="18.75">
      <c r="A25" s="590"/>
      <c r="B25" s="591"/>
      <c r="C25" s="591"/>
    </row>
    <row r="26" spans="1:3" s="586" customFormat="1" ht="18.75">
      <c r="A26" s="590"/>
      <c r="B26" s="591"/>
      <c r="C26" s="591"/>
    </row>
    <row r="27" spans="1:3" s="586" customFormat="1" ht="18.75">
      <c r="A27" s="590"/>
      <c r="B27" s="591"/>
      <c r="C27" s="591"/>
    </row>
    <row r="28" spans="1:3" s="586" customFormat="1" ht="18.75">
      <c r="A28" s="590"/>
      <c r="B28" s="591"/>
      <c r="C28" s="591"/>
    </row>
    <row r="29" spans="1:3" s="586" customFormat="1" ht="18.75">
      <c r="A29" s="590"/>
      <c r="B29" s="591"/>
      <c r="C29" s="591"/>
    </row>
    <row r="30" spans="1:3" s="586" customFormat="1" ht="18.75">
      <c r="A30" s="590"/>
      <c r="B30" s="591"/>
      <c r="C30" s="591"/>
    </row>
    <row r="31" spans="1:3" s="586" customFormat="1" ht="18.75">
      <c r="A31" s="590"/>
      <c r="B31" s="591"/>
      <c r="C31" s="591"/>
    </row>
    <row r="32" spans="1:3" s="586" customFormat="1" ht="18.75">
      <c r="A32" s="590"/>
      <c r="B32" s="591"/>
      <c r="C32" s="591"/>
    </row>
    <row r="33" spans="1:3" s="586" customFormat="1" ht="18.75">
      <c r="A33" s="590"/>
      <c r="B33" s="591"/>
      <c r="C33" s="591"/>
    </row>
    <row r="34" spans="1:3" s="586" customFormat="1" ht="18.75">
      <c r="A34" s="590"/>
      <c r="B34" s="591"/>
      <c r="C34" s="591"/>
    </row>
  </sheetData>
  <sheetProtection formatRows="0" autoFilter="0"/>
  <mergeCells count="9">
    <mergeCell ref="A9:C9"/>
    <mergeCell ref="A10:C10"/>
    <mergeCell ref="B7:C7"/>
    <mergeCell ref="B1:C1"/>
    <mergeCell ref="A2:C2"/>
    <mergeCell ref="A3:C3"/>
    <mergeCell ref="A4:C4"/>
    <mergeCell ref="B5:C5"/>
    <mergeCell ref="A6:C6"/>
  </mergeCells>
  <printOptions horizontalCentered="1"/>
  <pageMargins left="0.5511811023622047" right="0.2755905511811024" top="0.41" bottom="0.24" header="0.26" footer="0.35"/>
  <pageSetup blackAndWhite="1" fitToHeight="1" fitToWidth="1" horizontalDpi="600" verticalDpi="600" orientation="portrait" paperSize="9" scale="63" r:id="rId1"/>
</worksheet>
</file>

<file path=xl/worksheets/sheet10.xml><?xml version="1.0" encoding="utf-8"?>
<worksheet xmlns="http://schemas.openxmlformats.org/spreadsheetml/2006/main" xmlns:r="http://schemas.openxmlformats.org/officeDocument/2006/relationships">
  <dimension ref="A1:J117"/>
  <sheetViews>
    <sheetView zoomScale="130" zoomScaleNormal="130" zoomScalePageLayoutView="0" workbookViewId="0" topLeftCell="A1">
      <selection activeCell="I8" sqref="I8"/>
    </sheetView>
  </sheetViews>
  <sheetFormatPr defaultColWidth="9.140625" defaultRowHeight="15"/>
  <cols>
    <col min="1" max="1" width="54.140625" style="330" customWidth="1"/>
    <col min="2" max="2" width="7.421875" style="330" customWidth="1"/>
    <col min="3" max="3" width="10.140625" style="330" customWidth="1"/>
    <col min="4" max="4" width="6.8515625" style="330" customWidth="1"/>
    <col min="5" max="5" width="12.421875" style="330" customWidth="1"/>
    <col min="6" max="6" width="13.140625" style="330" customWidth="1"/>
    <col min="7" max="7" width="8.57421875" style="329" hidden="1" customWidth="1"/>
    <col min="8" max="8" width="9.140625" style="329" hidden="1" customWidth="1"/>
    <col min="9" max="16384" width="9.140625" style="329" customWidth="1"/>
  </cols>
  <sheetData>
    <row r="1" spans="2:8" ht="15">
      <c r="B1" s="795" t="s">
        <v>762</v>
      </c>
      <c r="C1" s="795"/>
      <c r="D1" s="795"/>
      <c r="E1" s="795"/>
      <c r="F1" s="795"/>
      <c r="G1" s="723"/>
      <c r="H1" s="723"/>
    </row>
    <row r="2" spans="2:8" ht="15">
      <c r="B2" s="796" t="s">
        <v>2</v>
      </c>
      <c r="C2" s="796"/>
      <c r="D2" s="796"/>
      <c r="E2" s="796"/>
      <c r="F2" s="796"/>
      <c r="G2" s="796"/>
      <c r="H2" s="796"/>
    </row>
    <row r="3" spans="1:8" ht="15" customHeight="1">
      <c r="A3" s="796" t="s">
        <v>841</v>
      </c>
      <c r="B3" s="796"/>
      <c r="C3" s="796"/>
      <c r="D3" s="796"/>
      <c r="E3" s="796"/>
      <c r="F3" s="796"/>
      <c r="G3" s="796"/>
      <c r="H3" s="796"/>
    </row>
    <row r="4" spans="2:8" ht="15">
      <c r="B4" s="797" t="s">
        <v>840</v>
      </c>
      <c r="C4" s="797"/>
      <c r="D4" s="797"/>
      <c r="E4" s="797"/>
      <c r="F4" s="797"/>
      <c r="G4" s="797"/>
      <c r="H4" s="797"/>
    </row>
    <row r="5" spans="1:8" ht="15" customHeight="1">
      <c r="A5" s="797" t="s">
        <v>3</v>
      </c>
      <c r="B5" s="797"/>
      <c r="C5" s="797"/>
      <c r="D5" s="797"/>
      <c r="E5" s="797"/>
      <c r="F5" s="797"/>
      <c r="G5" s="797"/>
      <c r="H5" s="797"/>
    </row>
    <row r="6" spans="2:8" ht="15">
      <c r="B6" s="797" t="s">
        <v>645</v>
      </c>
      <c r="C6" s="797"/>
      <c r="D6" s="797"/>
      <c r="E6" s="797"/>
      <c r="F6" s="797"/>
      <c r="G6" s="797"/>
      <c r="H6" s="797"/>
    </row>
    <row r="7" spans="2:10" ht="15">
      <c r="B7" s="804"/>
      <c r="C7" s="804"/>
      <c r="D7" s="804"/>
      <c r="E7" s="804"/>
      <c r="F7" s="804"/>
      <c r="G7" s="804"/>
      <c r="H7" s="804"/>
      <c r="I7" s="804"/>
      <c r="J7" s="804"/>
    </row>
    <row r="8" spans="1:6" s="428" customFormat="1" ht="47.25" customHeight="1">
      <c r="A8" s="798" t="s">
        <v>745</v>
      </c>
      <c r="B8" s="798"/>
      <c r="C8" s="798"/>
      <c r="D8" s="798"/>
      <c r="E8" s="798"/>
      <c r="F8" s="798"/>
    </row>
    <row r="9" spans="1:6" s="428" customFormat="1" ht="14.25" customHeight="1">
      <c r="A9" s="803"/>
      <c r="B9" s="803"/>
      <c r="C9" s="803"/>
      <c r="D9" s="803"/>
      <c r="E9" s="622" t="s">
        <v>579</v>
      </c>
      <c r="F9" s="622" t="s">
        <v>579</v>
      </c>
    </row>
    <row r="10" spans="1:6" s="426" customFormat="1" ht="23.25" customHeight="1">
      <c r="A10" s="427" t="s">
        <v>338</v>
      </c>
      <c r="B10" s="364"/>
      <c r="C10" s="364"/>
      <c r="D10" s="364"/>
      <c r="E10" s="387">
        <f>E19+E27+E30+E50+E55+E59+E62+E67+E71+E78+E81+E86+E90+E97+E103+E106++E108+E110+E61+E115+E113+E60</f>
        <v>20111.523999999998</v>
      </c>
      <c r="F10" s="387">
        <f>F19+F27+F30+F50+F55+F59+F62+F67+F71+F78+F81+F86+F90+F97+F103+F106++F108+F110+F61+F115+F113+F60</f>
        <v>20495.36</v>
      </c>
    </row>
    <row r="11" spans="1:6" s="390" customFormat="1" ht="18.75">
      <c r="A11" s="600" t="s">
        <v>555</v>
      </c>
      <c r="B11" s="601"/>
      <c r="C11" s="602"/>
      <c r="D11" s="365"/>
      <c r="E11" s="387">
        <v>502.788</v>
      </c>
      <c r="F11" s="387">
        <v>1024.768</v>
      </c>
    </row>
    <row r="12" spans="1:6" s="390" customFormat="1" ht="57" hidden="1">
      <c r="A12" s="333" t="s">
        <v>556</v>
      </c>
      <c r="B12" s="381" t="s">
        <v>557</v>
      </c>
      <c r="C12" s="380" t="s">
        <v>367</v>
      </c>
      <c r="D12" s="364"/>
      <c r="E12" s="387">
        <f>+E13</f>
        <v>0</v>
      </c>
      <c r="F12" s="387">
        <f>+F13</f>
        <v>0</v>
      </c>
    </row>
    <row r="13" spans="1:6" s="334" customFormat="1" ht="64.5" customHeight="1" hidden="1">
      <c r="A13" s="346" t="s">
        <v>558</v>
      </c>
      <c r="B13" s="383" t="s">
        <v>559</v>
      </c>
      <c r="C13" s="345" t="s">
        <v>367</v>
      </c>
      <c r="D13" s="371"/>
      <c r="E13" s="341">
        <f>E14+E18</f>
        <v>0</v>
      </c>
      <c r="F13" s="341">
        <f>F14+F18</f>
        <v>0</v>
      </c>
    </row>
    <row r="14" spans="1:6" s="334" customFormat="1" ht="16.5" customHeight="1" hidden="1">
      <c r="A14" s="603" t="s">
        <v>560</v>
      </c>
      <c r="B14" s="372" t="s">
        <v>559</v>
      </c>
      <c r="C14" s="604" t="s">
        <v>561</v>
      </c>
      <c r="D14" s="393"/>
      <c r="E14" s="341">
        <f>E15+E16+E17</f>
        <v>0</v>
      </c>
      <c r="F14" s="341">
        <f>F15+F16+F17</f>
        <v>0</v>
      </c>
    </row>
    <row r="15" spans="1:6" s="334" customFormat="1" ht="94.5" customHeight="1" hidden="1">
      <c r="A15" s="346" t="s">
        <v>184</v>
      </c>
      <c r="B15" s="372" t="s">
        <v>559</v>
      </c>
      <c r="C15" s="604" t="s">
        <v>561</v>
      </c>
      <c r="D15" s="371" t="s">
        <v>151</v>
      </c>
      <c r="E15" s="335" t="s">
        <v>325</v>
      </c>
      <c r="F15" s="335" t="s">
        <v>325</v>
      </c>
    </row>
    <row r="16" spans="1:6" s="334" customFormat="1" ht="35.25" customHeight="1" hidden="1">
      <c r="A16" s="397" t="s">
        <v>159</v>
      </c>
      <c r="B16" s="372" t="s">
        <v>559</v>
      </c>
      <c r="C16" s="604" t="s">
        <v>561</v>
      </c>
      <c r="D16" s="371" t="s">
        <v>145</v>
      </c>
      <c r="E16" s="425">
        <v>0</v>
      </c>
      <c r="F16" s="425">
        <v>0</v>
      </c>
    </row>
    <row r="17" spans="1:6" s="334" customFormat="1" ht="20.25" customHeight="1" hidden="1">
      <c r="A17" s="397" t="s">
        <v>187</v>
      </c>
      <c r="B17" s="372" t="s">
        <v>559</v>
      </c>
      <c r="C17" s="604" t="s">
        <v>561</v>
      </c>
      <c r="D17" s="371" t="s">
        <v>186</v>
      </c>
      <c r="E17" s="335" t="s">
        <v>325</v>
      </c>
      <c r="F17" s="335" t="s">
        <v>325</v>
      </c>
    </row>
    <row r="18" spans="1:6" s="334" customFormat="1" ht="92.25" customHeight="1" hidden="1">
      <c r="A18" s="346" t="s">
        <v>184</v>
      </c>
      <c r="B18" s="372" t="s">
        <v>559</v>
      </c>
      <c r="C18" s="604" t="s">
        <v>562</v>
      </c>
      <c r="D18" s="371" t="s">
        <v>151</v>
      </c>
      <c r="E18" s="335" t="s">
        <v>325</v>
      </c>
      <c r="F18" s="335" t="s">
        <v>325</v>
      </c>
    </row>
    <row r="19" spans="1:6" s="334" customFormat="1" ht="78.75" customHeight="1">
      <c r="A19" s="382" t="s">
        <v>824</v>
      </c>
      <c r="B19" s="395" t="s">
        <v>405</v>
      </c>
      <c r="C19" s="380" t="s">
        <v>367</v>
      </c>
      <c r="D19" s="371"/>
      <c r="E19" s="417">
        <f>E20</f>
        <v>250</v>
      </c>
      <c r="F19" s="417">
        <f>F20</f>
        <v>250</v>
      </c>
    </row>
    <row r="20" spans="1:6" s="334" customFormat="1" ht="35.25" customHeight="1">
      <c r="A20" s="346" t="s">
        <v>404</v>
      </c>
      <c r="B20" s="420" t="s">
        <v>405</v>
      </c>
      <c r="C20" s="423" t="s">
        <v>367</v>
      </c>
      <c r="D20" s="371"/>
      <c r="E20" s="424">
        <f>E25+E21+E23</f>
        <v>250</v>
      </c>
      <c r="F20" s="424">
        <f>F25+F21+F23</f>
        <v>250</v>
      </c>
    </row>
    <row r="21" spans="1:6" s="334" customFormat="1" ht="53.25" customHeight="1">
      <c r="A21" s="346" t="s">
        <v>221</v>
      </c>
      <c r="B21" s="421" t="s">
        <v>405</v>
      </c>
      <c r="C21" s="419" t="s">
        <v>403</v>
      </c>
      <c r="D21" s="371"/>
      <c r="E21" s="424">
        <f>E22</f>
        <v>50</v>
      </c>
      <c r="F21" s="424">
        <f>F22</f>
        <v>50</v>
      </c>
    </row>
    <row r="22" spans="1:6" s="334" customFormat="1" ht="33" customHeight="1">
      <c r="A22" s="575" t="s">
        <v>364</v>
      </c>
      <c r="B22" s="421" t="s">
        <v>405</v>
      </c>
      <c r="C22" s="419" t="s">
        <v>403</v>
      </c>
      <c r="D22" s="371" t="s">
        <v>145</v>
      </c>
      <c r="E22" s="424">
        <v>50</v>
      </c>
      <c r="F22" s="424">
        <v>50</v>
      </c>
    </row>
    <row r="23" spans="1:6" s="334" customFormat="1" ht="30.75" customHeight="1">
      <c r="A23" s="517" t="s">
        <v>428</v>
      </c>
      <c r="B23" s="421" t="s">
        <v>405</v>
      </c>
      <c r="C23" s="419" t="s">
        <v>460</v>
      </c>
      <c r="D23" s="371"/>
      <c r="E23" s="424">
        <f>E24</f>
        <v>100</v>
      </c>
      <c r="F23" s="424">
        <f>F24</f>
        <v>100</v>
      </c>
    </row>
    <row r="24" spans="1:6" s="334" customFormat="1" ht="32.25" customHeight="1">
      <c r="A24" s="575" t="s">
        <v>364</v>
      </c>
      <c r="B24" s="421" t="s">
        <v>405</v>
      </c>
      <c r="C24" s="419" t="s">
        <v>460</v>
      </c>
      <c r="D24" s="371" t="s">
        <v>145</v>
      </c>
      <c r="E24" s="424">
        <v>100</v>
      </c>
      <c r="F24" s="424">
        <v>100</v>
      </c>
    </row>
    <row r="25" spans="1:6" s="334" customFormat="1" ht="34.5" customHeight="1">
      <c r="A25" s="346" t="s">
        <v>461</v>
      </c>
      <c r="B25" s="421" t="s">
        <v>405</v>
      </c>
      <c r="C25" s="419" t="s">
        <v>402</v>
      </c>
      <c r="D25" s="371"/>
      <c r="E25" s="373" t="str">
        <f>E26</f>
        <v>100,00</v>
      </c>
      <c r="F25" s="373" t="str">
        <f>F26</f>
        <v>100,00</v>
      </c>
    </row>
    <row r="26" spans="1:6" s="334" customFormat="1" ht="36" customHeight="1">
      <c r="A26" s="575" t="s">
        <v>364</v>
      </c>
      <c r="B26" s="421" t="s">
        <v>405</v>
      </c>
      <c r="C26" s="419" t="s">
        <v>402</v>
      </c>
      <c r="D26" s="371" t="s">
        <v>145</v>
      </c>
      <c r="E26" s="335" t="s">
        <v>607</v>
      </c>
      <c r="F26" s="335" t="s">
        <v>607</v>
      </c>
    </row>
    <row r="27" spans="1:6" s="334" customFormat="1" ht="105" customHeight="1">
      <c r="A27" s="382" t="s">
        <v>794</v>
      </c>
      <c r="B27" s="395" t="s">
        <v>401</v>
      </c>
      <c r="C27" s="380" t="s">
        <v>367</v>
      </c>
      <c r="D27" s="394"/>
      <c r="E27" s="670">
        <f>E28</f>
        <v>250</v>
      </c>
      <c r="F27" s="670">
        <f>F28</f>
        <v>250</v>
      </c>
    </row>
    <row r="28" spans="1:6" s="334" customFormat="1" ht="27" customHeight="1">
      <c r="A28" s="422" t="s">
        <v>235</v>
      </c>
      <c r="B28" s="779" t="s">
        <v>737</v>
      </c>
      <c r="C28" s="778"/>
      <c r="D28" s="394"/>
      <c r="E28" s="671">
        <f>E29</f>
        <v>250</v>
      </c>
      <c r="F28" s="671">
        <f>F29</f>
        <v>250</v>
      </c>
    </row>
    <row r="29" spans="1:6" s="334" customFormat="1" ht="37.5" customHeight="1">
      <c r="A29" s="575" t="s">
        <v>364</v>
      </c>
      <c r="B29" s="779" t="s">
        <v>737</v>
      </c>
      <c r="C29" s="778"/>
      <c r="D29" s="393" t="s">
        <v>145</v>
      </c>
      <c r="E29" s="672">
        <v>250</v>
      </c>
      <c r="F29" s="672">
        <v>250</v>
      </c>
    </row>
    <row r="30" spans="1:6" s="353" customFormat="1" ht="85.5">
      <c r="A30" s="550" t="s">
        <v>796</v>
      </c>
      <c r="B30" s="605" t="s">
        <v>400</v>
      </c>
      <c r="C30" s="606" t="s">
        <v>367</v>
      </c>
      <c r="D30" s="418"/>
      <c r="E30" s="417">
        <f>E31</f>
        <v>6162.924</v>
      </c>
      <c r="F30" s="417">
        <f>F31</f>
        <v>6346.76</v>
      </c>
    </row>
    <row r="31" spans="1:6" s="353" customFormat="1" ht="123.75" customHeight="1">
      <c r="A31" s="405" t="s">
        <v>797</v>
      </c>
      <c r="B31" s="409" t="s">
        <v>396</v>
      </c>
      <c r="C31" s="408" t="s">
        <v>367</v>
      </c>
      <c r="D31" s="416"/>
      <c r="E31" s="411">
        <f>E32+E36+E38+E40+E42+E44+E48+E47+E34</f>
        <v>6162.924</v>
      </c>
      <c r="F31" s="411">
        <f>F32+F36+F38+F40+F42+F44+F48+F47+F34</f>
        <v>6346.76</v>
      </c>
    </row>
    <row r="32" spans="1:6" s="353" customFormat="1" ht="15">
      <c r="A32" s="414" t="s">
        <v>202</v>
      </c>
      <c r="B32" s="409" t="s">
        <v>396</v>
      </c>
      <c r="C32" s="408" t="s">
        <v>738</v>
      </c>
      <c r="D32" s="416"/>
      <c r="E32" s="411">
        <f>E33</f>
        <v>4062.924</v>
      </c>
      <c r="F32" s="411">
        <f>F33</f>
        <v>4233.76</v>
      </c>
    </row>
    <row r="33" spans="1:6" s="353" customFormat="1" ht="33.75" customHeight="1">
      <c r="A33" s="575" t="s">
        <v>364</v>
      </c>
      <c r="B33" s="409" t="s">
        <v>396</v>
      </c>
      <c r="C33" s="408" t="s">
        <v>738</v>
      </c>
      <c r="D33" s="355" t="s">
        <v>145</v>
      </c>
      <c r="E33" s="415">
        <v>4062.924</v>
      </c>
      <c r="F33" s="415">
        <v>4233.76</v>
      </c>
    </row>
    <row r="34" spans="1:6" s="353" customFormat="1" ht="18" customHeight="1">
      <c r="A34" s="414" t="s">
        <v>202</v>
      </c>
      <c r="B34" s="783" t="s">
        <v>660</v>
      </c>
      <c r="C34" s="784"/>
      <c r="D34" s="355"/>
      <c r="E34" s="415">
        <f>E35</f>
        <v>1430</v>
      </c>
      <c r="F34" s="415">
        <f>F35</f>
        <v>1440</v>
      </c>
    </row>
    <row r="35" spans="1:6" s="353" customFormat="1" ht="33.75" customHeight="1">
      <c r="A35" s="575" t="s">
        <v>364</v>
      </c>
      <c r="B35" s="783" t="s">
        <v>660</v>
      </c>
      <c r="C35" s="784"/>
      <c r="D35" s="355" t="s">
        <v>145</v>
      </c>
      <c r="E35" s="415">
        <v>1430</v>
      </c>
      <c r="F35" s="415">
        <v>1440</v>
      </c>
    </row>
    <row r="36" spans="1:6" s="353" customFormat="1" ht="15">
      <c r="A36" s="414" t="s">
        <v>201</v>
      </c>
      <c r="B36" s="389" t="s">
        <v>396</v>
      </c>
      <c r="C36" s="388" t="s">
        <v>399</v>
      </c>
      <c r="D36" s="355"/>
      <c r="E36" s="413" t="str">
        <f>E37</f>
        <v>200,00</v>
      </c>
      <c r="F36" s="413" t="str">
        <f>F37</f>
        <v>200,00</v>
      </c>
    </row>
    <row r="37" spans="1:6" s="353" customFormat="1" ht="30">
      <c r="A37" s="575" t="s">
        <v>364</v>
      </c>
      <c r="B37" s="409" t="s">
        <v>396</v>
      </c>
      <c r="C37" s="388" t="s">
        <v>399</v>
      </c>
      <c r="D37" s="355" t="s">
        <v>145</v>
      </c>
      <c r="E37" s="354" t="s">
        <v>451</v>
      </c>
      <c r="F37" s="354" t="s">
        <v>451</v>
      </c>
    </row>
    <row r="38" spans="1:6" s="353" customFormat="1" ht="30">
      <c r="A38" s="412" t="s">
        <v>398</v>
      </c>
      <c r="B38" s="409" t="s">
        <v>396</v>
      </c>
      <c r="C38" s="408" t="s">
        <v>397</v>
      </c>
      <c r="D38" s="355"/>
      <c r="E38" s="668">
        <f>E39</f>
        <v>55</v>
      </c>
      <c r="F38" s="668">
        <f>F39</f>
        <v>55</v>
      </c>
    </row>
    <row r="39" spans="1:6" s="353" customFormat="1" ht="42" customHeight="1">
      <c r="A39" s="575" t="s">
        <v>364</v>
      </c>
      <c r="B39" s="409" t="s">
        <v>392</v>
      </c>
      <c r="C39" s="408" t="s">
        <v>397</v>
      </c>
      <c r="D39" s="355" t="s">
        <v>145</v>
      </c>
      <c r="E39" s="668">
        <v>55</v>
      </c>
      <c r="F39" s="668">
        <v>55</v>
      </c>
    </row>
    <row r="40" spans="1:6" s="353" customFormat="1" ht="30">
      <c r="A40" s="412" t="s">
        <v>197</v>
      </c>
      <c r="B40" s="409" t="s">
        <v>396</v>
      </c>
      <c r="C40" s="408" t="s">
        <v>395</v>
      </c>
      <c r="D40" s="355"/>
      <c r="E40" s="411">
        <f>E41</f>
        <v>50</v>
      </c>
      <c r="F40" s="411">
        <f>F41</f>
        <v>50</v>
      </c>
    </row>
    <row r="41" spans="1:6" s="353" customFormat="1" ht="31.5" customHeight="1">
      <c r="A41" s="575" t="s">
        <v>364</v>
      </c>
      <c r="B41" s="409" t="s">
        <v>392</v>
      </c>
      <c r="C41" s="408" t="s">
        <v>395</v>
      </c>
      <c r="D41" s="355" t="s">
        <v>145</v>
      </c>
      <c r="E41" s="518">
        <v>50</v>
      </c>
      <c r="F41" s="518">
        <v>50</v>
      </c>
    </row>
    <row r="42" spans="1:6" s="353" customFormat="1" ht="34.5" customHeight="1">
      <c r="A42" s="410" t="s">
        <v>361</v>
      </c>
      <c r="B42" s="409" t="s">
        <v>392</v>
      </c>
      <c r="C42" s="408" t="s">
        <v>394</v>
      </c>
      <c r="D42" s="364"/>
      <c r="E42" s="376" t="str">
        <f>E43</f>
        <v>45,0</v>
      </c>
      <c r="F42" s="376" t="str">
        <f>F43</f>
        <v>48,000</v>
      </c>
    </row>
    <row r="43" spans="1:6" s="353" customFormat="1" ht="30.75" customHeight="1">
      <c r="A43" s="575" t="s">
        <v>364</v>
      </c>
      <c r="B43" s="389" t="s">
        <v>392</v>
      </c>
      <c r="C43" s="408" t="s">
        <v>394</v>
      </c>
      <c r="D43" s="406" t="s">
        <v>145</v>
      </c>
      <c r="E43" s="404" t="s">
        <v>613</v>
      </c>
      <c r="F43" s="404" t="s">
        <v>747</v>
      </c>
    </row>
    <row r="44" spans="1:6" s="347" customFormat="1" ht="30" customHeight="1">
      <c r="A44" s="339" t="s">
        <v>393</v>
      </c>
      <c r="B44" s="389" t="s">
        <v>392</v>
      </c>
      <c r="C44" s="388" t="s">
        <v>391</v>
      </c>
      <c r="D44" s="406"/>
      <c r="E44" s="404" t="s">
        <v>455</v>
      </c>
      <c r="F44" s="404" t="s">
        <v>455</v>
      </c>
    </row>
    <row r="45" spans="1:6" s="347" customFormat="1" ht="33" customHeight="1">
      <c r="A45" s="575" t="s">
        <v>364</v>
      </c>
      <c r="B45" s="389" t="s">
        <v>392</v>
      </c>
      <c r="C45" s="388" t="s">
        <v>391</v>
      </c>
      <c r="D45" s="406" t="s">
        <v>145</v>
      </c>
      <c r="E45" s="404" t="s">
        <v>455</v>
      </c>
      <c r="F45" s="404" t="s">
        <v>455</v>
      </c>
    </row>
    <row r="46" spans="1:6" s="347" customFormat="1" ht="20.25" customHeight="1" hidden="1">
      <c r="A46" s="519" t="s">
        <v>181</v>
      </c>
      <c r="B46" s="520" t="s">
        <v>390</v>
      </c>
      <c r="C46" s="521" t="s">
        <v>367</v>
      </c>
      <c r="D46" s="522"/>
      <c r="E46" s="348" t="e">
        <f>#REF!+#REF!</f>
        <v>#REF!</v>
      </c>
      <c r="F46" s="348" t="e">
        <f>#REF!+#REF!</f>
        <v>#REF!</v>
      </c>
    </row>
    <row r="47" spans="1:6" s="347" customFormat="1" ht="33" customHeight="1">
      <c r="A47" s="339" t="s">
        <v>463</v>
      </c>
      <c r="B47" s="383" t="s">
        <v>389</v>
      </c>
      <c r="C47" s="340" t="s">
        <v>563</v>
      </c>
      <c r="D47" s="406" t="s">
        <v>165</v>
      </c>
      <c r="E47" s="404" t="s">
        <v>746</v>
      </c>
      <c r="F47" s="404" t="s">
        <v>746</v>
      </c>
    </row>
    <row r="48" spans="1:6" s="347" customFormat="1" ht="42.75" customHeight="1" hidden="1">
      <c r="A48" s="358" t="s">
        <v>553</v>
      </c>
      <c r="B48" s="605" t="s">
        <v>390</v>
      </c>
      <c r="C48" s="606" t="s">
        <v>367</v>
      </c>
      <c r="D48" s="416"/>
      <c r="E48" s="429" t="s">
        <v>325</v>
      </c>
      <c r="F48" s="429" t="s">
        <v>325</v>
      </c>
    </row>
    <row r="49" spans="1:6" s="347" customFormat="1" ht="36.75" customHeight="1" hidden="1">
      <c r="A49" s="410" t="s">
        <v>564</v>
      </c>
      <c r="B49" s="389" t="s">
        <v>389</v>
      </c>
      <c r="C49" s="388" t="s">
        <v>565</v>
      </c>
      <c r="D49" s="385"/>
      <c r="E49" s="404" t="s">
        <v>325</v>
      </c>
      <c r="F49" s="404" t="s">
        <v>325</v>
      </c>
    </row>
    <row r="50" spans="1:6" s="347" customFormat="1" ht="0.75" customHeight="1">
      <c r="A50" s="552" t="s">
        <v>630</v>
      </c>
      <c r="B50" s="775" t="s">
        <v>639</v>
      </c>
      <c r="C50" s="776"/>
      <c r="D50" s="385"/>
      <c r="E50" s="710" t="str">
        <f>E51</f>
        <v>0</v>
      </c>
      <c r="F50" s="710" t="str">
        <f>F51</f>
        <v>0</v>
      </c>
    </row>
    <row r="51" spans="1:6" s="347" customFormat="1" ht="105" customHeight="1" hidden="1">
      <c r="A51" s="536" t="s">
        <v>632</v>
      </c>
      <c r="B51" s="775" t="s">
        <v>640</v>
      </c>
      <c r="C51" s="776"/>
      <c r="D51" s="385"/>
      <c r="E51" s="404" t="s">
        <v>325</v>
      </c>
      <c r="F51" s="404" t="s">
        <v>325</v>
      </c>
    </row>
    <row r="52" spans="1:6" s="347" customFormat="1" ht="33.75" customHeight="1" hidden="1">
      <c r="A52" s="536" t="s">
        <v>634</v>
      </c>
      <c r="B52" s="775" t="s">
        <v>641</v>
      </c>
      <c r="C52" s="776"/>
      <c r="D52" s="385"/>
      <c r="E52" s="404" t="s">
        <v>325</v>
      </c>
      <c r="F52" s="404" t="s">
        <v>325</v>
      </c>
    </row>
    <row r="53" spans="1:6" s="347" customFormat="1" ht="49.5" customHeight="1" hidden="1">
      <c r="A53" s="536" t="s">
        <v>636</v>
      </c>
      <c r="B53" s="775" t="s">
        <v>642</v>
      </c>
      <c r="C53" s="776"/>
      <c r="D53" s="385"/>
      <c r="E53" s="404" t="s">
        <v>325</v>
      </c>
      <c r="F53" s="404" t="s">
        <v>325</v>
      </c>
    </row>
    <row r="54" spans="1:6" s="390" customFormat="1" ht="48" customHeight="1" hidden="1">
      <c r="A54" s="691" t="s">
        <v>431</v>
      </c>
      <c r="B54" s="775" t="s">
        <v>642</v>
      </c>
      <c r="C54" s="776"/>
      <c r="D54" s="385" t="s">
        <v>210</v>
      </c>
      <c r="E54" s="404" t="s">
        <v>325</v>
      </c>
      <c r="F54" s="404" t="s">
        <v>325</v>
      </c>
    </row>
    <row r="55" spans="1:6" s="353" customFormat="1" ht="30" customHeight="1">
      <c r="A55" s="333" t="s">
        <v>276</v>
      </c>
      <c r="B55" s="370" t="s">
        <v>279</v>
      </c>
      <c r="C55" s="369" t="s">
        <v>367</v>
      </c>
      <c r="D55" s="394"/>
      <c r="E55" s="704">
        <f>E56+E57+E58</f>
        <v>3380</v>
      </c>
      <c r="F55" s="704">
        <f>F56+F57+F58</f>
        <v>3380</v>
      </c>
    </row>
    <row r="56" spans="1:6" s="353" customFormat="1" ht="23.25" customHeight="1">
      <c r="A56" s="339" t="s">
        <v>386</v>
      </c>
      <c r="B56" s="370" t="s">
        <v>279</v>
      </c>
      <c r="C56" s="369" t="s">
        <v>383</v>
      </c>
      <c r="D56" s="393" t="s">
        <v>151</v>
      </c>
      <c r="E56" s="335" t="s">
        <v>709</v>
      </c>
      <c r="F56" s="335" t="s">
        <v>709</v>
      </c>
    </row>
    <row r="57" spans="1:6" s="353" customFormat="1" ht="21" customHeight="1">
      <c r="A57" s="339" t="s">
        <v>385</v>
      </c>
      <c r="B57" s="370" t="s">
        <v>279</v>
      </c>
      <c r="C57" s="369" t="s">
        <v>383</v>
      </c>
      <c r="D57" s="393" t="s">
        <v>145</v>
      </c>
      <c r="E57" s="335" t="s">
        <v>710</v>
      </c>
      <c r="F57" s="335" t="s">
        <v>710</v>
      </c>
    </row>
    <row r="58" spans="1:6" s="353" customFormat="1" ht="21" customHeight="1">
      <c r="A58" s="339" t="s">
        <v>384</v>
      </c>
      <c r="B58" s="370" t="s">
        <v>279</v>
      </c>
      <c r="C58" s="369" t="s">
        <v>383</v>
      </c>
      <c r="D58" s="393" t="s">
        <v>186</v>
      </c>
      <c r="E58" s="425">
        <v>6</v>
      </c>
      <c r="F58" s="425">
        <v>6</v>
      </c>
    </row>
    <row r="59" spans="1:6" s="390" customFormat="1" ht="32.25" customHeight="1">
      <c r="A59" s="399" t="s">
        <v>382</v>
      </c>
      <c r="B59" s="370" t="s">
        <v>279</v>
      </c>
      <c r="C59" s="369" t="s">
        <v>381</v>
      </c>
      <c r="D59" s="394" t="s">
        <v>145</v>
      </c>
      <c r="E59" s="398" t="s">
        <v>739</v>
      </c>
      <c r="F59" s="398" t="s">
        <v>739</v>
      </c>
    </row>
    <row r="60" spans="1:6" s="390" customFormat="1" ht="61.5" customHeight="1">
      <c r="A60" s="705" t="s">
        <v>717</v>
      </c>
      <c r="B60" s="793" t="s">
        <v>740</v>
      </c>
      <c r="C60" s="794"/>
      <c r="D60" s="394" t="s">
        <v>309</v>
      </c>
      <c r="E60" s="398" t="s">
        <v>652</v>
      </c>
      <c r="F60" s="398" t="s">
        <v>652</v>
      </c>
    </row>
    <row r="61" spans="1:6" s="390" customFormat="1" ht="45.75" customHeight="1">
      <c r="A61" s="566" t="s">
        <v>518</v>
      </c>
      <c r="B61" s="370" t="s">
        <v>370</v>
      </c>
      <c r="C61" s="369" t="s">
        <v>523</v>
      </c>
      <c r="D61" s="394" t="s">
        <v>309</v>
      </c>
      <c r="E61" s="398" t="s">
        <v>625</v>
      </c>
      <c r="F61" s="398" t="s">
        <v>625</v>
      </c>
    </row>
    <row r="62" spans="1:6" s="390" customFormat="1" ht="79.5" customHeight="1">
      <c r="A62" s="382" t="s">
        <v>799</v>
      </c>
      <c r="B62" s="370" t="s">
        <v>380</v>
      </c>
      <c r="C62" s="369" t="s">
        <v>374</v>
      </c>
      <c r="D62" s="394"/>
      <c r="E62" s="378">
        <f>E64+E65</f>
        <v>160</v>
      </c>
      <c r="F62" s="378">
        <f>F64+F65</f>
        <v>160</v>
      </c>
    </row>
    <row r="63" spans="1:6" s="347" customFormat="1" ht="31.5" customHeight="1">
      <c r="A63" s="339" t="s">
        <v>188</v>
      </c>
      <c r="B63" s="421" t="s">
        <v>566</v>
      </c>
      <c r="C63" s="388" t="s">
        <v>567</v>
      </c>
      <c r="D63" s="393"/>
      <c r="E63" s="373" t="str">
        <f>+E64</f>
        <v>10,0</v>
      </c>
      <c r="F63" s="373" t="str">
        <f>+F64</f>
        <v>10,0</v>
      </c>
    </row>
    <row r="64" spans="1:6" s="334" customFormat="1" ht="34.5" customHeight="1">
      <c r="A64" s="575" t="s">
        <v>364</v>
      </c>
      <c r="B64" s="607" t="s">
        <v>566</v>
      </c>
      <c r="C64" s="356" t="s">
        <v>567</v>
      </c>
      <c r="D64" s="393" t="s">
        <v>145</v>
      </c>
      <c r="E64" s="396" t="s">
        <v>161</v>
      </c>
      <c r="F64" s="396" t="s">
        <v>161</v>
      </c>
    </row>
    <row r="65" spans="1:6" s="334" customFormat="1" ht="58.5" customHeight="1">
      <c r="A65" s="339" t="s">
        <v>174</v>
      </c>
      <c r="B65" s="607" t="s">
        <v>352</v>
      </c>
      <c r="C65" s="356" t="s">
        <v>568</v>
      </c>
      <c r="D65" s="393"/>
      <c r="E65" s="373" t="str">
        <f>+E66</f>
        <v>150,00</v>
      </c>
      <c r="F65" s="373" t="str">
        <f>+F66</f>
        <v>150,00</v>
      </c>
    </row>
    <row r="66" spans="1:6" s="334" customFormat="1" ht="30">
      <c r="A66" s="575" t="s">
        <v>364</v>
      </c>
      <c r="B66" s="607" t="s">
        <v>352</v>
      </c>
      <c r="C66" s="356" t="s">
        <v>568</v>
      </c>
      <c r="D66" s="393" t="s">
        <v>145</v>
      </c>
      <c r="E66" s="396" t="s">
        <v>611</v>
      </c>
      <c r="F66" s="396" t="s">
        <v>611</v>
      </c>
    </row>
    <row r="67" spans="1:6" s="334" customFormat="1" ht="87.75" customHeight="1">
      <c r="A67" s="382" t="s">
        <v>477</v>
      </c>
      <c r="B67" s="395" t="s">
        <v>379</v>
      </c>
      <c r="C67" s="380" t="s">
        <v>367</v>
      </c>
      <c r="D67" s="394"/>
      <c r="E67" s="363">
        <f>E68</f>
        <v>70</v>
      </c>
      <c r="F67" s="363">
        <f>F68</f>
        <v>70</v>
      </c>
    </row>
    <row r="68" spans="1:6" s="334" customFormat="1" ht="30" customHeight="1">
      <c r="A68" s="358" t="s">
        <v>293</v>
      </c>
      <c r="B68" s="389" t="s">
        <v>569</v>
      </c>
      <c r="C68" s="388" t="s">
        <v>570</v>
      </c>
      <c r="D68" s="392"/>
      <c r="E68" s="391">
        <f>+E70+E69</f>
        <v>70</v>
      </c>
      <c r="F68" s="391">
        <f>+F70+F69</f>
        <v>70</v>
      </c>
    </row>
    <row r="69" spans="1:6" s="334" customFormat="1" ht="0.75" customHeight="1">
      <c r="A69" s="525" t="s">
        <v>184</v>
      </c>
      <c r="B69" s="389" t="s">
        <v>569</v>
      </c>
      <c r="C69" s="388" t="s">
        <v>570</v>
      </c>
      <c r="D69" s="371" t="s">
        <v>151</v>
      </c>
      <c r="E69" s="391">
        <v>0</v>
      </c>
      <c r="F69" s="391">
        <v>0</v>
      </c>
    </row>
    <row r="70" spans="1:6" s="347" customFormat="1" ht="30">
      <c r="A70" s="575" t="s">
        <v>364</v>
      </c>
      <c r="B70" s="389" t="s">
        <v>569</v>
      </c>
      <c r="C70" s="388" t="s">
        <v>570</v>
      </c>
      <c r="D70" s="371" t="s">
        <v>145</v>
      </c>
      <c r="E70" s="335" t="s">
        <v>739</v>
      </c>
      <c r="F70" s="335" t="s">
        <v>739</v>
      </c>
    </row>
    <row r="71" spans="1:6" s="334" customFormat="1" ht="87" customHeight="1">
      <c r="A71" s="551" t="s">
        <v>805</v>
      </c>
      <c r="B71" s="381" t="s">
        <v>419</v>
      </c>
      <c r="C71" s="380" t="s">
        <v>367</v>
      </c>
      <c r="D71" s="385"/>
      <c r="E71" s="387">
        <f>+E75++E77+E73</f>
        <v>2050</v>
      </c>
      <c r="F71" s="387">
        <f>+F75++F77+F73</f>
        <v>2050</v>
      </c>
    </row>
    <row r="72" spans="1:6" s="334" customFormat="1" ht="48" customHeight="1">
      <c r="A72" s="374" t="s">
        <v>247</v>
      </c>
      <c r="B72" s="372" t="s">
        <v>419</v>
      </c>
      <c r="C72" s="345" t="s">
        <v>378</v>
      </c>
      <c r="D72" s="385"/>
      <c r="E72" s="608">
        <f>E73</f>
        <v>600</v>
      </c>
      <c r="F72" s="341">
        <f>F73</f>
        <v>0</v>
      </c>
    </row>
    <row r="73" spans="1:6" s="334" customFormat="1" ht="37.5" customHeight="1">
      <c r="A73" s="575" t="s">
        <v>364</v>
      </c>
      <c r="B73" s="372" t="s">
        <v>419</v>
      </c>
      <c r="C73" s="345" t="s">
        <v>741</v>
      </c>
      <c r="D73" s="385" t="s">
        <v>145</v>
      </c>
      <c r="E73" s="608">
        <v>600</v>
      </c>
      <c r="F73" s="341">
        <v>0</v>
      </c>
    </row>
    <row r="74" spans="1:6" s="377" customFormat="1" ht="45.75" customHeight="1">
      <c r="A74" s="374" t="s">
        <v>247</v>
      </c>
      <c r="B74" s="372" t="s">
        <v>419</v>
      </c>
      <c r="C74" s="345" t="s">
        <v>378</v>
      </c>
      <c r="D74" s="385"/>
      <c r="E74" s="526">
        <f>E75</f>
        <v>600</v>
      </c>
      <c r="F74" s="608">
        <f>F75</f>
        <v>1200</v>
      </c>
    </row>
    <row r="75" spans="1:6" s="610" customFormat="1" ht="35.25" customHeight="1">
      <c r="A75" s="575" t="s">
        <v>364</v>
      </c>
      <c r="B75" s="372" t="s">
        <v>419</v>
      </c>
      <c r="C75" s="345" t="s">
        <v>378</v>
      </c>
      <c r="D75" s="385" t="s">
        <v>145</v>
      </c>
      <c r="E75" s="527">
        <v>600</v>
      </c>
      <c r="F75" s="609">
        <v>1200</v>
      </c>
    </row>
    <row r="76" spans="1:6" s="334" customFormat="1" ht="33" customHeight="1">
      <c r="A76" s="386" t="s">
        <v>239</v>
      </c>
      <c r="B76" s="372" t="s">
        <v>419</v>
      </c>
      <c r="C76" s="345" t="s">
        <v>377</v>
      </c>
      <c r="D76" s="385"/>
      <c r="E76" s="376">
        <f>E77</f>
        <v>850</v>
      </c>
      <c r="F76" s="376">
        <f>F77</f>
        <v>850</v>
      </c>
    </row>
    <row r="77" spans="1:6" s="334" customFormat="1" ht="36.75" customHeight="1">
      <c r="A77" s="575" t="s">
        <v>364</v>
      </c>
      <c r="B77" s="372" t="s">
        <v>419</v>
      </c>
      <c r="C77" s="345" t="s">
        <v>377</v>
      </c>
      <c r="D77" s="385" t="s">
        <v>145</v>
      </c>
      <c r="E77" s="376">
        <v>850</v>
      </c>
      <c r="F77" s="376">
        <v>850</v>
      </c>
    </row>
    <row r="78" spans="1:6" s="334" customFormat="1" ht="75.75" customHeight="1">
      <c r="A78" s="611" t="s">
        <v>804</v>
      </c>
      <c r="B78" s="381" t="s">
        <v>376</v>
      </c>
      <c r="C78" s="380" t="s">
        <v>367</v>
      </c>
      <c r="D78" s="384"/>
      <c r="E78" s="363" t="str">
        <f>E80</f>
        <v>150,0</v>
      </c>
      <c r="F78" s="363" t="str">
        <f>F80</f>
        <v>150,0</v>
      </c>
    </row>
    <row r="79" spans="1:6" s="334" customFormat="1" ht="40.5" customHeight="1">
      <c r="A79" s="346" t="s">
        <v>259</v>
      </c>
      <c r="B79" s="372" t="s">
        <v>376</v>
      </c>
      <c r="C79" s="345" t="s">
        <v>571</v>
      </c>
      <c r="D79" s="371"/>
      <c r="E79" s="376" t="str">
        <f>E80</f>
        <v>150,0</v>
      </c>
      <c r="F79" s="376" t="str">
        <f>F80</f>
        <v>150,0</v>
      </c>
    </row>
    <row r="80" spans="1:6" s="368" customFormat="1" ht="32.25" customHeight="1">
      <c r="A80" s="575" t="s">
        <v>364</v>
      </c>
      <c r="B80" s="383" t="s">
        <v>376</v>
      </c>
      <c r="C80" s="345" t="s">
        <v>572</v>
      </c>
      <c r="D80" s="371" t="s">
        <v>145</v>
      </c>
      <c r="E80" s="335" t="s">
        <v>454</v>
      </c>
      <c r="F80" s="335" t="s">
        <v>454</v>
      </c>
    </row>
    <row r="81" spans="1:6" s="353" customFormat="1" ht="86.25" customHeight="1">
      <c r="A81" s="382" t="s">
        <v>802</v>
      </c>
      <c r="B81" s="381" t="s">
        <v>375</v>
      </c>
      <c r="C81" s="380" t="s">
        <v>374</v>
      </c>
      <c r="D81" s="379"/>
      <c r="E81" s="378">
        <f>E82+E84</f>
        <v>180</v>
      </c>
      <c r="F81" s="378">
        <f>F82+F84</f>
        <v>180</v>
      </c>
    </row>
    <row r="82" spans="1:6" s="353" customFormat="1" ht="45" customHeight="1">
      <c r="A82" s="528" t="s">
        <v>452</v>
      </c>
      <c r="B82" s="612" t="s">
        <v>573</v>
      </c>
      <c r="C82" s="345" t="s">
        <v>574</v>
      </c>
      <c r="D82" s="371"/>
      <c r="E82" s="376">
        <v>30</v>
      </c>
      <c r="F82" s="376">
        <v>30</v>
      </c>
    </row>
    <row r="83" spans="1:6" s="353" customFormat="1" ht="30">
      <c r="A83" s="339" t="s">
        <v>159</v>
      </c>
      <c r="B83" s="372" t="s">
        <v>573</v>
      </c>
      <c r="C83" s="345" t="s">
        <v>574</v>
      </c>
      <c r="D83" s="371" t="s">
        <v>145</v>
      </c>
      <c r="E83" s="335" t="s">
        <v>444</v>
      </c>
      <c r="F83" s="335" t="s">
        <v>444</v>
      </c>
    </row>
    <row r="84" spans="1:6" s="353" customFormat="1" ht="47.25" customHeight="1">
      <c r="A84" s="374" t="s">
        <v>264</v>
      </c>
      <c r="B84" s="372" t="s">
        <v>575</v>
      </c>
      <c r="C84" s="345" t="s">
        <v>576</v>
      </c>
      <c r="D84" s="371"/>
      <c r="E84" s="373" t="str">
        <f>E85</f>
        <v>150</v>
      </c>
      <c r="F84" s="373" t="str">
        <f>F85</f>
        <v>150</v>
      </c>
    </row>
    <row r="85" spans="1:6" s="353" customFormat="1" ht="30">
      <c r="A85" s="575" t="s">
        <v>364</v>
      </c>
      <c r="B85" s="372" t="s">
        <v>575</v>
      </c>
      <c r="C85" s="345" t="s">
        <v>576</v>
      </c>
      <c r="D85" s="371" t="s">
        <v>145</v>
      </c>
      <c r="E85" s="335" t="s">
        <v>360</v>
      </c>
      <c r="F85" s="335" t="s">
        <v>360</v>
      </c>
    </row>
    <row r="86" spans="1:6" s="353" customFormat="1" ht="36.75" customHeight="1">
      <c r="A86" s="362" t="s">
        <v>334</v>
      </c>
      <c r="B86" s="370" t="s">
        <v>373</v>
      </c>
      <c r="C86" s="369" t="s">
        <v>367</v>
      </c>
      <c r="D86" s="359"/>
      <c r="E86" s="431">
        <f aca="true" t="shared" si="0" ref="E86:F88">+E87</f>
        <v>655.96</v>
      </c>
      <c r="F86" s="431">
        <f t="shared" si="0"/>
        <v>655.96</v>
      </c>
    </row>
    <row r="87" spans="1:6" s="353" customFormat="1" ht="18.75" customHeight="1">
      <c r="A87" s="358" t="s">
        <v>332</v>
      </c>
      <c r="B87" s="357" t="s">
        <v>372</v>
      </c>
      <c r="C87" s="356" t="s">
        <v>367</v>
      </c>
      <c r="D87" s="355"/>
      <c r="E87" s="430">
        <f t="shared" si="0"/>
        <v>655.96</v>
      </c>
      <c r="F87" s="430">
        <f t="shared" si="0"/>
        <v>655.96</v>
      </c>
    </row>
    <row r="88" spans="1:6" s="353" customFormat="1" ht="36" customHeight="1">
      <c r="A88" s="358" t="s">
        <v>316</v>
      </c>
      <c r="B88" s="357" t="s">
        <v>372</v>
      </c>
      <c r="C88" s="356" t="s">
        <v>369</v>
      </c>
      <c r="D88" s="355"/>
      <c r="E88" s="430">
        <f t="shared" si="0"/>
        <v>655.96</v>
      </c>
      <c r="F88" s="430">
        <f t="shared" si="0"/>
        <v>655.96</v>
      </c>
    </row>
    <row r="89" spans="1:6" s="347" customFormat="1" ht="67.5" customHeight="1">
      <c r="A89" s="346" t="s">
        <v>184</v>
      </c>
      <c r="B89" s="357" t="s">
        <v>372</v>
      </c>
      <c r="C89" s="356" t="s">
        <v>369</v>
      </c>
      <c r="D89" s="355" t="s">
        <v>151</v>
      </c>
      <c r="E89" s="415">
        <v>655.96</v>
      </c>
      <c r="F89" s="415">
        <v>655.96</v>
      </c>
    </row>
    <row r="90" spans="1:6" s="334" customFormat="1" ht="67.5" customHeight="1">
      <c r="A90" s="367" t="s">
        <v>330</v>
      </c>
      <c r="B90" s="366"/>
      <c r="C90" s="365"/>
      <c r="D90" s="364"/>
      <c r="E90" s="387">
        <f aca="true" t="shared" si="1" ref="E90:F92">+E91</f>
        <v>2686.051</v>
      </c>
      <c r="F90" s="387">
        <f t="shared" si="1"/>
        <v>2686.051</v>
      </c>
    </row>
    <row r="91" spans="1:6" s="334" customFormat="1" ht="28.5">
      <c r="A91" s="362" t="s">
        <v>329</v>
      </c>
      <c r="B91" s="361" t="s">
        <v>371</v>
      </c>
      <c r="C91" s="360" t="s">
        <v>367</v>
      </c>
      <c r="D91" s="359"/>
      <c r="E91" s="431">
        <f t="shared" si="1"/>
        <v>2686.051</v>
      </c>
      <c r="F91" s="431">
        <f t="shared" si="1"/>
        <v>2686.051</v>
      </c>
    </row>
    <row r="92" spans="1:6" s="334" customFormat="1" ht="33.75" customHeight="1">
      <c r="A92" s="358" t="s">
        <v>327</v>
      </c>
      <c r="B92" s="357" t="s">
        <v>370</v>
      </c>
      <c r="C92" s="356" t="s">
        <v>367</v>
      </c>
      <c r="D92" s="355"/>
      <c r="E92" s="430">
        <f t="shared" si="1"/>
        <v>2686.051</v>
      </c>
      <c r="F92" s="430">
        <f t="shared" si="1"/>
        <v>2686.051</v>
      </c>
    </row>
    <row r="93" spans="1:6" s="334" customFormat="1" ht="38.25" customHeight="1">
      <c r="A93" s="358" t="s">
        <v>316</v>
      </c>
      <c r="B93" s="357" t="s">
        <v>370</v>
      </c>
      <c r="C93" s="356" t="s">
        <v>369</v>
      </c>
      <c r="D93" s="355"/>
      <c r="E93" s="430">
        <f>E94+E95+E96</f>
        <v>2686.051</v>
      </c>
      <c r="F93" s="430">
        <f>F94+F95+F96</f>
        <v>2686.051</v>
      </c>
    </row>
    <row r="94" spans="1:6" ht="67.5" customHeight="1">
      <c r="A94" s="346" t="s">
        <v>184</v>
      </c>
      <c r="B94" s="357" t="s">
        <v>370</v>
      </c>
      <c r="C94" s="356" t="s">
        <v>369</v>
      </c>
      <c r="D94" s="355" t="s">
        <v>151</v>
      </c>
      <c r="E94" s="354" t="s">
        <v>650</v>
      </c>
      <c r="F94" s="354" t="s">
        <v>650</v>
      </c>
    </row>
    <row r="95" spans="1:6" ht="30" customHeight="1" hidden="1">
      <c r="A95" s="339" t="s">
        <v>159</v>
      </c>
      <c r="B95" s="357" t="s">
        <v>370</v>
      </c>
      <c r="C95" s="356" t="s">
        <v>369</v>
      </c>
      <c r="D95" s="355" t="s">
        <v>145</v>
      </c>
      <c r="E95" s="354" t="s">
        <v>325</v>
      </c>
      <c r="F95" s="354" t="s">
        <v>325</v>
      </c>
    </row>
    <row r="96" spans="1:6" ht="21.75" customHeight="1" hidden="1">
      <c r="A96" s="339" t="s">
        <v>187</v>
      </c>
      <c r="B96" s="357" t="s">
        <v>370</v>
      </c>
      <c r="C96" s="356" t="s">
        <v>369</v>
      </c>
      <c r="D96" s="355" t="s">
        <v>186</v>
      </c>
      <c r="E96" s="354" t="s">
        <v>325</v>
      </c>
      <c r="F96" s="354" t="s">
        <v>325</v>
      </c>
    </row>
    <row r="97" spans="1:6" ht="38.25" customHeight="1">
      <c r="A97" s="352" t="s">
        <v>291</v>
      </c>
      <c r="B97" s="351" t="s">
        <v>368</v>
      </c>
      <c r="C97" s="350" t="s">
        <v>367</v>
      </c>
      <c r="D97" s="349"/>
      <c r="E97" s="348">
        <f>+E98</f>
        <v>1522</v>
      </c>
      <c r="F97" s="348">
        <f>+F98</f>
        <v>1522</v>
      </c>
    </row>
    <row r="98" spans="1:6" ht="30.75" customHeight="1">
      <c r="A98" s="346" t="s">
        <v>289</v>
      </c>
      <c r="B98" s="338" t="s">
        <v>366</v>
      </c>
      <c r="C98" s="345" t="s">
        <v>367</v>
      </c>
      <c r="D98" s="344"/>
      <c r="E98" s="341">
        <f>E99</f>
        <v>1522</v>
      </c>
      <c r="F98" s="341">
        <f>F99</f>
        <v>1522</v>
      </c>
    </row>
    <row r="99" spans="1:6" ht="29.25" customHeight="1">
      <c r="A99" s="575" t="s">
        <v>364</v>
      </c>
      <c r="B99" s="613" t="s">
        <v>366</v>
      </c>
      <c r="C99" s="340" t="s">
        <v>365</v>
      </c>
      <c r="D99" s="342"/>
      <c r="E99" s="341">
        <f>E100+E102+E101</f>
        <v>1522</v>
      </c>
      <c r="F99" s="341">
        <f>F100+F102+F101</f>
        <v>1522</v>
      </c>
    </row>
    <row r="100" spans="1:6" ht="35.25" customHeight="1">
      <c r="A100" s="343" t="s">
        <v>288</v>
      </c>
      <c r="B100" s="338" t="s">
        <v>366</v>
      </c>
      <c r="C100" s="340" t="s">
        <v>365</v>
      </c>
      <c r="D100" s="336" t="s">
        <v>145</v>
      </c>
      <c r="E100" s="335" t="s">
        <v>651</v>
      </c>
      <c r="F100" s="335" t="s">
        <v>651</v>
      </c>
    </row>
    <row r="101" spans="1:6" ht="35.25" customHeight="1">
      <c r="A101" s="339" t="s">
        <v>168</v>
      </c>
      <c r="B101" s="338" t="s">
        <v>366</v>
      </c>
      <c r="C101" s="340" t="s">
        <v>365</v>
      </c>
      <c r="D101" s="342" t="s">
        <v>165</v>
      </c>
      <c r="E101" s="425">
        <v>22</v>
      </c>
      <c r="F101" s="335" t="s">
        <v>610</v>
      </c>
    </row>
    <row r="102" spans="1:6" ht="15">
      <c r="A102" s="339" t="s">
        <v>187</v>
      </c>
      <c r="B102" s="338" t="s">
        <v>366</v>
      </c>
      <c r="C102" s="337" t="s">
        <v>365</v>
      </c>
      <c r="D102" s="336" t="s">
        <v>186</v>
      </c>
      <c r="E102" s="335" t="s">
        <v>742</v>
      </c>
      <c r="F102" s="335" t="s">
        <v>742</v>
      </c>
    </row>
    <row r="103" spans="1:6" ht="57.75">
      <c r="A103" s="432" t="s">
        <v>612</v>
      </c>
      <c r="B103" s="789" t="s">
        <v>466</v>
      </c>
      <c r="C103" s="790"/>
      <c r="D103" s="332"/>
      <c r="E103" s="529">
        <f>E104</f>
        <v>1500</v>
      </c>
      <c r="F103" s="529">
        <f>F104</f>
        <v>1500</v>
      </c>
    </row>
    <row r="104" spans="1:6" ht="31.5" customHeight="1">
      <c r="A104" s="565" t="s">
        <v>441</v>
      </c>
      <c r="B104" s="785" t="s">
        <v>524</v>
      </c>
      <c r="C104" s="786"/>
      <c r="D104" s="331"/>
      <c r="E104" s="530">
        <v>1500</v>
      </c>
      <c r="F104" s="530">
        <v>1500</v>
      </c>
    </row>
    <row r="105" spans="1:6" ht="29.25" customHeight="1">
      <c r="A105" s="575" t="s">
        <v>364</v>
      </c>
      <c r="B105" s="785" t="s">
        <v>524</v>
      </c>
      <c r="C105" s="786"/>
      <c r="D105" s="331">
        <v>200</v>
      </c>
      <c r="E105" s="530">
        <v>1500</v>
      </c>
      <c r="F105" s="530">
        <v>1500</v>
      </c>
    </row>
    <row r="106" spans="1:6" ht="85.5" hidden="1">
      <c r="A106" s="611" t="s">
        <v>577</v>
      </c>
      <c r="B106" s="789" t="s">
        <v>420</v>
      </c>
      <c r="C106" s="790"/>
      <c r="D106" s="332"/>
      <c r="E106" s="532">
        <f>+E107</f>
        <v>0</v>
      </c>
      <c r="F106" s="532">
        <f>+F107</f>
        <v>0</v>
      </c>
    </row>
    <row r="107" spans="1:6" ht="15" hidden="1">
      <c r="A107" s="419" t="s">
        <v>413</v>
      </c>
      <c r="B107" s="785" t="s">
        <v>421</v>
      </c>
      <c r="C107" s="786"/>
      <c r="D107" s="531">
        <v>200</v>
      </c>
      <c r="E107" s="533">
        <v>0</v>
      </c>
      <c r="F107" s="533">
        <v>0</v>
      </c>
    </row>
    <row r="108" spans="1:6" ht="15">
      <c r="A108" s="332" t="s">
        <v>422</v>
      </c>
      <c r="B108" s="789" t="s">
        <v>423</v>
      </c>
      <c r="C108" s="790"/>
      <c r="D108" s="534">
        <v>800</v>
      </c>
      <c r="E108" s="532">
        <v>50</v>
      </c>
      <c r="F108" s="532">
        <v>50</v>
      </c>
    </row>
    <row r="109" spans="1:6" ht="15.75">
      <c r="A109" s="496" t="s">
        <v>298</v>
      </c>
      <c r="B109" s="785" t="s">
        <v>423</v>
      </c>
      <c r="C109" s="786"/>
      <c r="D109" s="531">
        <v>800</v>
      </c>
      <c r="E109" s="533">
        <v>50</v>
      </c>
      <c r="F109" s="533">
        <v>50</v>
      </c>
    </row>
    <row r="110" spans="1:6" ht="28.5">
      <c r="A110" s="382" t="s">
        <v>274</v>
      </c>
      <c r="B110" s="787" t="s">
        <v>448</v>
      </c>
      <c r="C110" s="788"/>
      <c r="D110" s="535">
        <v>300</v>
      </c>
      <c r="E110" s="532">
        <f>E111</f>
        <v>40</v>
      </c>
      <c r="F110" s="532">
        <f>F111</f>
        <v>40</v>
      </c>
    </row>
    <row r="111" spans="1:6" ht="30">
      <c r="A111" s="536" t="s">
        <v>169</v>
      </c>
      <c r="B111" s="775" t="s">
        <v>447</v>
      </c>
      <c r="C111" s="776"/>
      <c r="D111" s="537">
        <v>300</v>
      </c>
      <c r="E111" s="533">
        <f>E112</f>
        <v>40</v>
      </c>
      <c r="F111" s="533">
        <f>F112</f>
        <v>40</v>
      </c>
    </row>
    <row r="112" spans="1:6" ht="15">
      <c r="A112" s="538" t="s">
        <v>168</v>
      </c>
      <c r="B112" s="775" t="s">
        <v>447</v>
      </c>
      <c r="C112" s="776"/>
      <c r="D112" s="537">
        <v>300</v>
      </c>
      <c r="E112" s="533">
        <v>40</v>
      </c>
      <c r="F112" s="533">
        <v>40</v>
      </c>
    </row>
    <row r="113" spans="1:6" ht="28.5">
      <c r="A113" s="382" t="s">
        <v>274</v>
      </c>
      <c r="B113" s="787" t="s">
        <v>448</v>
      </c>
      <c r="C113" s="788"/>
      <c r="D113" s="556"/>
      <c r="E113" s="559">
        <f>E114</f>
        <v>800</v>
      </c>
      <c r="F113" s="559">
        <f>F114</f>
        <v>1000</v>
      </c>
    </row>
    <row r="114" spans="1:6" ht="18" customHeight="1">
      <c r="A114" s="517" t="s">
        <v>504</v>
      </c>
      <c r="B114" s="775" t="s">
        <v>506</v>
      </c>
      <c r="C114" s="776"/>
      <c r="D114" s="557" t="s">
        <v>145</v>
      </c>
      <c r="E114" s="558">
        <v>800</v>
      </c>
      <c r="F114" s="558">
        <v>1000</v>
      </c>
    </row>
    <row r="115" spans="1:6" ht="77.25" customHeight="1">
      <c r="A115" s="684" t="s">
        <v>820</v>
      </c>
      <c r="B115" s="799" t="s">
        <v>638</v>
      </c>
      <c r="C115" s="800"/>
      <c r="D115" s="557"/>
      <c r="E115" s="559">
        <f>E116</f>
        <v>10</v>
      </c>
      <c r="F115" s="559">
        <f>F116</f>
        <v>10</v>
      </c>
    </row>
    <row r="116" spans="1:6" ht="68.25" customHeight="1">
      <c r="A116" s="339" t="s">
        <v>626</v>
      </c>
      <c r="B116" s="801" t="s">
        <v>627</v>
      </c>
      <c r="C116" s="802"/>
      <c r="D116" s="557"/>
      <c r="E116" s="558">
        <v>10</v>
      </c>
      <c r="F116" s="558">
        <v>10</v>
      </c>
    </row>
    <row r="117" spans="1:6" ht="15">
      <c r="A117" s="339" t="s">
        <v>168</v>
      </c>
      <c r="B117" s="775" t="s">
        <v>627</v>
      </c>
      <c r="C117" s="776"/>
      <c r="D117" s="557" t="s">
        <v>165</v>
      </c>
      <c r="E117" s="558">
        <v>10</v>
      </c>
      <c r="F117" s="558">
        <v>10</v>
      </c>
    </row>
  </sheetData>
  <sheetProtection/>
  <mergeCells count="34">
    <mergeCell ref="A3:H3"/>
    <mergeCell ref="A5:H5"/>
    <mergeCell ref="B4:H4"/>
    <mergeCell ref="B6:H6"/>
    <mergeCell ref="B7:J7"/>
    <mergeCell ref="B105:C105"/>
    <mergeCell ref="B106:C106"/>
    <mergeCell ref="B107:C107"/>
    <mergeCell ref="A8:F8"/>
    <mergeCell ref="A9:D9"/>
    <mergeCell ref="B50:C50"/>
    <mergeCell ref="B54:C54"/>
    <mergeCell ref="B103:C103"/>
    <mergeCell ref="B104:C104"/>
    <mergeCell ref="B51:C51"/>
    <mergeCell ref="B113:C113"/>
    <mergeCell ref="B117:C117"/>
    <mergeCell ref="B108:C108"/>
    <mergeCell ref="B109:C109"/>
    <mergeCell ref="B110:C110"/>
    <mergeCell ref="B111:C111"/>
    <mergeCell ref="B112:C112"/>
    <mergeCell ref="B114:C114"/>
    <mergeCell ref="B115:C115"/>
    <mergeCell ref="B116:C116"/>
    <mergeCell ref="B1:F1"/>
    <mergeCell ref="B28:C28"/>
    <mergeCell ref="B29:C29"/>
    <mergeCell ref="B60:C60"/>
    <mergeCell ref="B34:C34"/>
    <mergeCell ref="B35:C35"/>
    <mergeCell ref="B52:C52"/>
    <mergeCell ref="B53:C53"/>
    <mergeCell ref="B2:H2"/>
  </mergeCells>
  <printOptions/>
  <pageMargins left="0.3937007874015748" right="0.3937007874015748" top="0.3937007874015748" bottom="0.3937007874015748" header="0.5118110236220472" footer="0.5118110236220472"/>
  <pageSetup horizontalDpi="600" verticalDpi="600" orientation="portrait" paperSize="9" scale="91" r:id="rId1"/>
</worksheet>
</file>

<file path=xl/worksheets/sheet11.xml><?xml version="1.0" encoding="utf-8"?>
<worksheet xmlns="http://schemas.openxmlformats.org/spreadsheetml/2006/main" xmlns:r="http://schemas.openxmlformats.org/officeDocument/2006/relationships">
  <dimension ref="A1:G28"/>
  <sheetViews>
    <sheetView zoomScalePageLayoutView="0" workbookViewId="0" topLeftCell="A1">
      <selection activeCell="E10" sqref="E10"/>
    </sheetView>
  </sheetViews>
  <sheetFormatPr defaultColWidth="9.140625" defaultRowHeight="15"/>
  <cols>
    <col min="1" max="1" width="6.7109375" style="649" customWidth="1"/>
    <col min="2" max="2" width="87.7109375" style="649" customWidth="1"/>
    <col min="3" max="3" width="29.28125" style="649" customWidth="1"/>
    <col min="4" max="4" width="9.140625" style="649" hidden="1" customWidth="1"/>
    <col min="5" max="5" width="22.140625" style="649" customWidth="1"/>
    <col min="6" max="16384" width="9.140625" style="649" customWidth="1"/>
  </cols>
  <sheetData>
    <row r="1" spans="1:7" s="1" customFormat="1" ht="15.75" customHeight="1">
      <c r="A1" s="735" t="s">
        <v>763</v>
      </c>
      <c r="B1" s="735"/>
      <c r="C1" s="735"/>
      <c r="D1" s="3"/>
      <c r="E1" s="3"/>
      <c r="F1" s="3"/>
      <c r="G1" s="3"/>
    </row>
    <row r="2" spans="1:7" s="1" customFormat="1" ht="15.75" customHeight="1">
      <c r="A2" s="735" t="s">
        <v>2</v>
      </c>
      <c r="B2" s="735"/>
      <c r="C2" s="735"/>
      <c r="D2" s="735"/>
      <c r="E2" s="735"/>
      <c r="F2" s="3"/>
      <c r="G2" s="3"/>
    </row>
    <row r="3" spans="1:7" s="1" customFormat="1" ht="15.75" customHeight="1">
      <c r="A3" s="735" t="s">
        <v>838</v>
      </c>
      <c r="B3" s="735"/>
      <c r="C3" s="735"/>
      <c r="D3" s="735"/>
      <c r="E3" s="735"/>
      <c r="F3" s="3"/>
      <c r="G3" s="3"/>
    </row>
    <row r="4" spans="1:7" s="2" customFormat="1" ht="16.5" customHeight="1">
      <c r="A4" s="733" t="s">
        <v>839</v>
      </c>
      <c r="B4" s="733"/>
      <c r="C4" s="733"/>
      <c r="D4" s="733"/>
      <c r="E4" s="733"/>
      <c r="F4" s="4"/>
      <c r="G4" s="4"/>
    </row>
    <row r="5" spans="1:7" s="2" customFormat="1" ht="16.5" customHeight="1">
      <c r="A5" s="5"/>
      <c r="B5" s="733" t="s">
        <v>3</v>
      </c>
      <c r="C5" s="733"/>
      <c r="D5" s="733"/>
      <c r="E5" s="733"/>
      <c r="F5" s="4"/>
      <c r="G5" s="4"/>
    </row>
    <row r="6" spans="1:7" s="2" customFormat="1" ht="16.5" customHeight="1">
      <c r="A6" s="733" t="s">
        <v>644</v>
      </c>
      <c r="B6" s="733"/>
      <c r="C6" s="733"/>
      <c r="D6" s="733"/>
      <c r="E6" s="733"/>
      <c r="F6" s="4"/>
      <c r="G6" s="4"/>
    </row>
    <row r="7" spans="2:3" ht="15">
      <c r="B7" s="650"/>
      <c r="C7" s="650"/>
    </row>
    <row r="8" spans="1:3" ht="27" customHeight="1">
      <c r="A8" s="814" t="s">
        <v>585</v>
      </c>
      <c r="B8" s="814"/>
      <c r="C8" s="814"/>
    </row>
    <row r="9" spans="1:3" ht="18.75" customHeight="1">
      <c r="A9" s="815" t="s">
        <v>748</v>
      </c>
      <c r="B9" s="815"/>
      <c r="C9" s="815"/>
    </row>
    <row r="10" spans="1:3" ht="18.75">
      <c r="A10" s="652"/>
      <c r="B10" s="651"/>
      <c r="C10" s="651"/>
    </row>
    <row r="11" spans="1:3" ht="15.75">
      <c r="A11" s="652"/>
      <c r="B11" s="653"/>
      <c r="C11" s="653"/>
    </row>
    <row r="12" spans="2:3" ht="18.75">
      <c r="B12" s="654" t="s">
        <v>586</v>
      </c>
      <c r="C12" s="654"/>
    </row>
    <row r="13" ht="15.75">
      <c r="A13" s="655"/>
    </row>
    <row r="14" spans="1:5" ht="63" customHeight="1">
      <c r="A14" s="656" t="s">
        <v>587</v>
      </c>
      <c r="B14" s="656" t="s">
        <v>588</v>
      </c>
      <c r="C14" s="657" t="s">
        <v>769</v>
      </c>
      <c r="E14" s="712" t="s">
        <v>768</v>
      </c>
    </row>
    <row r="15" spans="1:5" ht="15.75">
      <c r="A15" s="656">
        <v>1</v>
      </c>
      <c r="B15" s="658" t="s">
        <v>589</v>
      </c>
      <c r="C15" s="656">
        <v>0</v>
      </c>
      <c r="E15" s="711"/>
    </row>
    <row r="16" spans="1:5" ht="31.5">
      <c r="A16" s="656">
        <v>2</v>
      </c>
      <c r="B16" s="658" t="s">
        <v>767</v>
      </c>
      <c r="C16" s="656">
        <v>0</v>
      </c>
      <c r="E16" s="711"/>
    </row>
    <row r="17" spans="1:5" ht="15.75">
      <c r="A17" s="656">
        <v>3</v>
      </c>
      <c r="B17" s="658" t="s">
        <v>591</v>
      </c>
      <c r="C17" s="656">
        <v>0</v>
      </c>
      <c r="E17" s="711"/>
    </row>
    <row r="18" spans="1:5" ht="15.75">
      <c r="A18" s="656"/>
      <c r="B18" s="658" t="s">
        <v>592</v>
      </c>
      <c r="C18" s="659">
        <f>+C16+C17</f>
        <v>0</v>
      </c>
      <c r="E18" s="711"/>
    </row>
    <row r="19" ht="15.75">
      <c r="A19" s="655"/>
    </row>
    <row r="20" ht="15.75">
      <c r="A20" s="655"/>
    </row>
    <row r="21" spans="1:3" ht="18.75">
      <c r="A21" s="655"/>
      <c r="B21" s="654" t="s">
        <v>593</v>
      </c>
      <c r="C21" s="654"/>
    </row>
    <row r="22" ht="18.75">
      <c r="A22" s="654"/>
    </row>
    <row r="23" spans="1:5" ht="63" customHeight="1">
      <c r="A23" s="656" t="s">
        <v>587</v>
      </c>
      <c r="B23" s="656" t="s">
        <v>588</v>
      </c>
      <c r="C23" s="805" t="s">
        <v>770</v>
      </c>
      <c r="D23" s="806"/>
      <c r="E23" s="807"/>
    </row>
    <row r="24" spans="1:5" ht="15.75">
      <c r="A24" s="656">
        <v>1</v>
      </c>
      <c r="B24" s="658" t="s">
        <v>589</v>
      </c>
      <c r="C24" s="808">
        <v>0</v>
      </c>
      <c r="D24" s="809"/>
      <c r="E24" s="810"/>
    </row>
    <row r="25" spans="1:5" ht="31.5">
      <c r="A25" s="656">
        <v>2</v>
      </c>
      <c r="B25" s="658" t="s">
        <v>767</v>
      </c>
      <c r="C25" s="808">
        <v>0</v>
      </c>
      <c r="D25" s="809"/>
      <c r="E25" s="810"/>
    </row>
    <row r="26" spans="1:5" ht="15.75">
      <c r="A26" s="656">
        <v>3</v>
      </c>
      <c r="B26" s="658" t="s">
        <v>591</v>
      </c>
      <c r="C26" s="808">
        <v>0</v>
      </c>
      <c r="D26" s="809"/>
      <c r="E26" s="810"/>
    </row>
    <row r="27" spans="1:5" ht="15.75">
      <c r="A27" s="656"/>
      <c r="B27" s="658" t="s">
        <v>592</v>
      </c>
      <c r="C27" s="811">
        <f>+C25</f>
        <v>0</v>
      </c>
      <c r="D27" s="812"/>
      <c r="E27" s="813"/>
    </row>
    <row r="28" ht="15.75">
      <c r="A28" s="660"/>
    </row>
  </sheetData>
  <sheetProtection/>
  <mergeCells count="13">
    <mergeCell ref="A1:C1"/>
    <mergeCell ref="A2:E2"/>
    <mergeCell ref="A3:E3"/>
    <mergeCell ref="A4:E4"/>
    <mergeCell ref="B5:E5"/>
    <mergeCell ref="A6:E6"/>
    <mergeCell ref="C23:E23"/>
    <mergeCell ref="C24:E24"/>
    <mergeCell ref="C25:E25"/>
    <mergeCell ref="C26:E26"/>
    <mergeCell ref="C27:E27"/>
    <mergeCell ref="A8:C8"/>
    <mergeCell ref="A9:C9"/>
  </mergeCells>
  <printOptions/>
  <pageMargins left="0.7086614173228347" right="0.7086614173228347" top="0.7480314960629921" bottom="0.7480314960629921" header="0.31496062992125984" footer="0.31496062992125984"/>
  <pageSetup horizontalDpi="600" verticalDpi="600" orientation="landscape" paperSize="9" scale="83" r:id="rId1"/>
</worksheet>
</file>

<file path=xl/worksheets/sheet12.xml><?xml version="1.0" encoding="utf-8"?>
<worksheet xmlns="http://schemas.openxmlformats.org/spreadsheetml/2006/main" xmlns:r="http://schemas.openxmlformats.org/officeDocument/2006/relationships">
  <dimension ref="A1:J28"/>
  <sheetViews>
    <sheetView zoomScalePageLayoutView="0" workbookViewId="0" topLeftCell="A1">
      <selection activeCell="G9" sqref="G9"/>
    </sheetView>
  </sheetViews>
  <sheetFormatPr defaultColWidth="9.140625" defaultRowHeight="15"/>
  <cols>
    <col min="1" max="1" width="6.7109375" style="649" customWidth="1"/>
    <col min="2" max="2" width="69.57421875" style="649" customWidth="1"/>
    <col min="3" max="3" width="18.28125" style="649" customWidth="1"/>
    <col min="4" max="4" width="16.57421875" style="649" customWidth="1"/>
    <col min="5" max="5" width="17.8515625" style="649" customWidth="1"/>
    <col min="6" max="6" width="9.140625" style="649" hidden="1" customWidth="1"/>
    <col min="7" max="7" width="17.00390625" style="649" customWidth="1"/>
    <col min="8" max="8" width="2.28125" style="649" customWidth="1"/>
    <col min="9" max="16384" width="9.140625" style="649" customWidth="1"/>
  </cols>
  <sheetData>
    <row r="1" spans="1:10" s="1" customFormat="1" ht="15.75" customHeight="1">
      <c r="A1" s="735" t="s">
        <v>764</v>
      </c>
      <c r="B1" s="735"/>
      <c r="C1" s="735"/>
      <c r="D1" s="735"/>
      <c r="E1" s="735"/>
      <c r="F1" s="735"/>
      <c r="G1" s="735"/>
      <c r="H1" s="735"/>
      <c r="I1" s="3"/>
      <c r="J1" s="3"/>
    </row>
    <row r="2" spans="1:10" s="1" customFormat="1" ht="15.75" customHeight="1">
      <c r="A2" s="735" t="s">
        <v>2</v>
      </c>
      <c r="B2" s="735"/>
      <c r="C2" s="735"/>
      <c r="D2" s="735"/>
      <c r="E2" s="735"/>
      <c r="F2" s="735"/>
      <c r="G2" s="735"/>
      <c r="H2" s="735"/>
      <c r="I2" s="3"/>
      <c r="J2" s="3"/>
    </row>
    <row r="3" spans="1:10" s="1" customFormat="1" ht="15.75" customHeight="1">
      <c r="A3" s="735" t="s">
        <v>838</v>
      </c>
      <c r="B3" s="735"/>
      <c r="C3" s="735"/>
      <c r="D3" s="735"/>
      <c r="E3" s="735"/>
      <c r="F3" s="735"/>
      <c r="G3" s="735"/>
      <c r="H3" s="735"/>
      <c r="I3" s="3"/>
      <c r="J3" s="3"/>
    </row>
    <row r="4" spans="1:10" s="2" customFormat="1" ht="16.5" customHeight="1">
      <c r="A4" s="733" t="s">
        <v>839</v>
      </c>
      <c r="B4" s="733"/>
      <c r="C4" s="733"/>
      <c r="D4" s="733"/>
      <c r="E4" s="733"/>
      <c r="F4" s="733"/>
      <c r="G4" s="733"/>
      <c r="H4" s="733"/>
      <c r="I4" s="4"/>
      <c r="J4" s="4"/>
    </row>
    <row r="5" spans="1:10" s="2" customFormat="1" ht="16.5" customHeight="1">
      <c r="A5" s="5"/>
      <c r="B5" s="733" t="s">
        <v>3</v>
      </c>
      <c r="C5" s="733"/>
      <c r="D5" s="733"/>
      <c r="E5" s="733"/>
      <c r="F5" s="733"/>
      <c r="G5" s="733"/>
      <c r="H5" s="733"/>
      <c r="I5" s="4"/>
      <c r="J5" s="4"/>
    </row>
    <row r="6" spans="1:10" s="2" customFormat="1" ht="16.5" customHeight="1">
      <c r="A6" s="733" t="s">
        <v>644</v>
      </c>
      <c r="B6" s="733"/>
      <c r="C6" s="733"/>
      <c r="D6" s="733"/>
      <c r="E6" s="733"/>
      <c r="F6" s="733"/>
      <c r="G6" s="733"/>
      <c r="H6" s="733"/>
      <c r="I6" s="4"/>
      <c r="J6" s="4"/>
    </row>
    <row r="7" spans="2:5" ht="15">
      <c r="B7" s="650"/>
      <c r="C7" s="650"/>
      <c r="D7" s="650"/>
      <c r="E7" s="650"/>
    </row>
    <row r="8" spans="1:5" ht="27" customHeight="1">
      <c r="A8" s="814" t="s">
        <v>585</v>
      </c>
      <c r="B8" s="814"/>
      <c r="C8" s="814"/>
      <c r="D8" s="814"/>
      <c r="E8" s="814"/>
    </row>
    <row r="9" spans="1:5" ht="18.75" customHeight="1">
      <c r="A9" s="815" t="s">
        <v>749</v>
      </c>
      <c r="B9" s="815"/>
      <c r="C9" s="815"/>
      <c r="D9" s="815"/>
      <c r="E9" s="815"/>
    </row>
    <row r="10" spans="1:5" ht="18.75">
      <c r="A10" s="652"/>
      <c r="B10" s="651"/>
      <c r="C10" s="651"/>
      <c r="D10" s="651"/>
      <c r="E10" s="651"/>
    </row>
    <row r="11" spans="1:10" ht="15.75">
      <c r="A11" s="652"/>
      <c r="B11" s="653"/>
      <c r="C11" s="653"/>
      <c r="D11" s="653"/>
      <c r="E11" s="653"/>
      <c r="J11" s="721"/>
    </row>
    <row r="12" spans="2:5" ht="18.75">
      <c r="B12" s="654" t="s">
        <v>586</v>
      </c>
      <c r="C12" s="654"/>
      <c r="D12" s="654"/>
      <c r="E12" s="654"/>
    </row>
    <row r="13" ht="15.75">
      <c r="A13" s="655"/>
    </row>
    <row r="14" spans="1:7" ht="81" customHeight="1">
      <c r="A14" s="656" t="s">
        <v>587</v>
      </c>
      <c r="B14" s="656" t="s">
        <v>588</v>
      </c>
      <c r="C14" s="657" t="s">
        <v>780</v>
      </c>
      <c r="D14" s="657" t="s">
        <v>768</v>
      </c>
      <c r="E14" s="657" t="s">
        <v>781</v>
      </c>
      <c r="G14" s="657" t="s">
        <v>768</v>
      </c>
    </row>
    <row r="15" spans="1:7" ht="15.75">
      <c r="A15" s="656">
        <v>1</v>
      </c>
      <c r="B15" s="658" t="s">
        <v>589</v>
      </c>
      <c r="C15" s="656">
        <v>0</v>
      </c>
      <c r="D15" s="656"/>
      <c r="E15" s="656">
        <v>0</v>
      </c>
      <c r="G15" s="711"/>
    </row>
    <row r="16" spans="1:7" ht="31.5">
      <c r="A16" s="656">
        <v>2</v>
      </c>
      <c r="B16" s="658" t="s">
        <v>590</v>
      </c>
      <c r="C16" s="656">
        <v>0</v>
      </c>
      <c r="D16" s="656"/>
      <c r="E16" s="656">
        <v>0</v>
      </c>
      <c r="G16" s="711"/>
    </row>
    <row r="17" spans="1:7" ht="15.75">
      <c r="A17" s="656">
        <v>3</v>
      </c>
      <c r="B17" s="658" t="s">
        <v>591</v>
      </c>
      <c r="C17" s="656">
        <v>0</v>
      </c>
      <c r="D17" s="656"/>
      <c r="E17" s="656">
        <v>0</v>
      </c>
      <c r="G17" s="711"/>
    </row>
    <row r="18" spans="1:7" ht="15.75">
      <c r="A18" s="656"/>
      <c r="B18" s="658" t="s">
        <v>592</v>
      </c>
      <c r="C18" s="659">
        <f>+C16+C17</f>
        <v>0</v>
      </c>
      <c r="D18" s="659"/>
      <c r="E18" s="659">
        <f>+E16+E17</f>
        <v>0</v>
      </c>
      <c r="G18" s="711"/>
    </row>
    <row r="19" ht="15.75">
      <c r="A19" s="655"/>
    </row>
    <row r="20" ht="15.75">
      <c r="A20" s="655"/>
    </row>
    <row r="21" spans="1:5" ht="18.75">
      <c r="A21" s="655"/>
      <c r="B21" s="654" t="s">
        <v>593</v>
      </c>
      <c r="C21" s="654"/>
      <c r="D21" s="654"/>
      <c r="E21" s="654"/>
    </row>
    <row r="22" ht="18.75">
      <c r="A22" s="654"/>
    </row>
    <row r="23" spans="1:7" ht="78.75" customHeight="1">
      <c r="A23" s="656" t="s">
        <v>587</v>
      </c>
      <c r="B23" s="656" t="s">
        <v>588</v>
      </c>
      <c r="C23" s="805" t="s">
        <v>782</v>
      </c>
      <c r="D23" s="807"/>
      <c r="E23" s="816" t="s">
        <v>783</v>
      </c>
      <c r="F23" s="817"/>
      <c r="G23" s="818"/>
    </row>
    <row r="24" spans="1:7" ht="15.75">
      <c r="A24" s="656">
        <v>1</v>
      </c>
      <c r="B24" s="658" t="s">
        <v>589</v>
      </c>
      <c r="C24" s="808">
        <v>0</v>
      </c>
      <c r="D24" s="810"/>
      <c r="E24" s="808">
        <v>0</v>
      </c>
      <c r="F24" s="809"/>
      <c r="G24" s="810"/>
    </row>
    <row r="25" spans="1:7" ht="31.5">
      <c r="A25" s="656">
        <v>2</v>
      </c>
      <c r="B25" s="658" t="s">
        <v>590</v>
      </c>
      <c r="C25" s="808">
        <v>0</v>
      </c>
      <c r="D25" s="810"/>
      <c r="E25" s="821">
        <v>0</v>
      </c>
      <c r="F25" s="822"/>
      <c r="G25" s="823"/>
    </row>
    <row r="26" spans="1:7" ht="15.75">
      <c r="A26" s="656">
        <v>3</v>
      </c>
      <c r="B26" s="658" t="s">
        <v>591</v>
      </c>
      <c r="C26" s="808">
        <v>0</v>
      </c>
      <c r="D26" s="810"/>
      <c r="E26" s="808">
        <v>0</v>
      </c>
      <c r="F26" s="809"/>
      <c r="G26" s="810"/>
    </row>
    <row r="27" spans="1:7" ht="15.75">
      <c r="A27" s="656"/>
      <c r="B27" s="658" t="s">
        <v>592</v>
      </c>
      <c r="C27" s="819">
        <f>+C25</f>
        <v>0</v>
      </c>
      <c r="D27" s="820"/>
      <c r="E27" s="819">
        <f>+E25</f>
        <v>0</v>
      </c>
      <c r="F27" s="824"/>
      <c r="G27" s="820"/>
    </row>
    <row r="28" ht="15.75">
      <c r="A28" s="660"/>
    </row>
  </sheetData>
  <sheetProtection/>
  <mergeCells count="18">
    <mergeCell ref="C23:D23"/>
    <mergeCell ref="E23:G23"/>
    <mergeCell ref="C24:D24"/>
    <mergeCell ref="C25:D25"/>
    <mergeCell ref="C26:D26"/>
    <mergeCell ref="C27:D27"/>
    <mergeCell ref="E24:G24"/>
    <mergeCell ref="E25:G25"/>
    <mergeCell ref="E26:G26"/>
    <mergeCell ref="E27:G27"/>
    <mergeCell ref="A1:H1"/>
    <mergeCell ref="A8:E8"/>
    <mergeCell ref="A9:E9"/>
    <mergeCell ref="A2:H2"/>
    <mergeCell ref="A3:H3"/>
    <mergeCell ref="A4:H4"/>
    <mergeCell ref="B5:H5"/>
    <mergeCell ref="A6:H6"/>
  </mergeCells>
  <printOptions/>
  <pageMargins left="0.7086614173228347" right="0.7086614173228347" top="0.7480314960629921" bottom="0.1968503937007874" header="0.31496062992125984" footer="0.31496062992125984"/>
  <pageSetup horizontalDpi="600" verticalDpi="600" orientation="landscape" paperSize="9" scale="83" r:id="rId1"/>
</worksheet>
</file>

<file path=xl/worksheets/sheet13.xml><?xml version="1.0" encoding="utf-8"?>
<worksheet xmlns="http://schemas.openxmlformats.org/spreadsheetml/2006/main" xmlns:r="http://schemas.openxmlformats.org/officeDocument/2006/relationships">
  <dimension ref="A1:H28"/>
  <sheetViews>
    <sheetView zoomScalePageLayoutView="0" workbookViewId="0" topLeftCell="A1">
      <selection activeCell="I12" sqref="I12"/>
    </sheetView>
  </sheetViews>
  <sheetFormatPr defaultColWidth="9.140625" defaultRowHeight="15"/>
  <cols>
    <col min="1" max="1" width="14.140625" style="649" customWidth="1"/>
    <col min="2" max="2" width="16.00390625" style="649" customWidth="1"/>
    <col min="3" max="3" width="16.7109375" style="649" customWidth="1"/>
    <col min="4" max="4" width="16.140625" style="649" customWidth="1"/>
    <col min="5" max="5" width="17.00390625" style="649" customWidth="1"/>
    <col min="6" max="6" width="16.421875" style="649" customWidth="1"/>
    <col min="7" max="7" width="17.7109375" style="649" customWidth="1"/>
    <col min="8" max="16384" width="9.140625" style="649" customWidth="1"/>
  </cols>
  <sheetData>
    <row r="1" spans="1:8" s="1" customFormat="1" ht="15.75" customHeight="1">
      <c r="A1" s="735" t="s">
        <v>584</v>
      </c>
      <c r="B1" s="735"/>
      <c r="C1" s="735"/>
      <c r="D1" s="735"/>
      <c r="E1" s="735"/>
      <c r="F1" s="735"/>
      <c r="G1" s="735"/>
      <c r="H1" s="3"/>
    </row>
    <row r="2" spans="1:8" s="1" customFormat="1" ht="15.75" customHeight="1">
      <c r="A2" s="735" t="s">
        <v>4</v>
      </c>
      <c r="B2" s="735"/>
      <c r="C2" s="735"/>
      <c r="D2" s="735"/>
      <c r="E2" s="735"/>
      <c r="F2" s="735"/>
      <c r="G2" s="735"/>
      <c r="H2" s="3"/>
    </row>
    <row r="3" spans="1:8" s="1" customFormat="1" ht="15.75" customHeight="1">
      <c r="A3" s="735" t="s">
        <v>838</v>
      </c>
      <c r="B3" s="735"/>
      <c r="C3" s="735"/>
      <c r="D3" s="735"/>
      <c r="E3" s="735"/>
      <c r="F3" s="735"/>
      <c r="G3" s="735"/>
      <c r="H3" s="3"/>
    </row>
    <row r="4" spans="1:8" s="2" customFormat="1" ht="16.5" customHeight="1">
      <c r="A4" s="733" t="s">
        <v>839</v>
      </c>
      <c r="B4" s="733"/>
      <c r="C4" s="733"/>
      <c r="D4" s="733"/>
      <c r="E4" s="733"/>
      <c r="F4" s="733"/>
      <c r="G4" s="733"/>
      <c r="H4" s="4"/>
    </row>
    <row r="5" spans="1:8" s="2" customFormat="1" ht="16.5" customHeight="1">
      <c r="A5" s="733" t="s">
        <v>3</v>
      </c>
      <c r="B5" s="733"/>
      <c r="C5" s="733"/>
      <c r="D5" s="733"/>
      <c r="E5" s="733"/>
      <c r="F5" s="733"/>
      <c r="G5" s="733"/>
      <c r="H5" s="4"/>
    </row>
    <row r="6" spans="1:8" s="2" customFormat="1" ht="16.5" customHeight="1">
      <c r="A6" s="733" t="s">
        <v>644</v>
      </c>
      <c r="B6" s="733"/>
      <c r="C6" s="733"/>
      <c r="D6" s="733"/>
      <c r="E6" s="733"/>
      <c r="F6" s="733"/>
      <c r="G6" s="733"/>
      <c r="H6" s="4"/>
    </row>
    <row r="9" spans="1:7" ht="15.75">
      <c r="A9" s="652"/>
      <c r="B9" s="835" t="s">
        <v>595</v>
      </c>
      <c r="C9" s="835"/>
      <c r="D9" s="835"/>
      <c r="E9" s="835"/>
      <c r="F9" s="835"/>
      <c r="G9" s="661"/>
    </row>
    <row r="10" spans="1:7" ht="15.75">
      <c r="A10" s="836" t="s">
        <v>750</v>
      </c>
      <c r="B10" s="836"/>
      <c r="C10" s="836"/>
      <c r="D10" s="836"/>
      <c r="E10" s="836"/>
      <c r="F10" s="836"/>
      <c r="G10" s="836"/>
    </row>
    <row r="11" ht="15.75">
      <c r="A11" s="662"/>
    </row>
    <row r="12" spans="1:7" ht="33" customHeight="1">
      <c r="A12" s="837" t="s">
        <v>751</v>
      </c>
      <c r="B12" s="837"/>
      <c r="C12" s="837"/>
      <c r="D12" s="837"/>
      <c r="E12" s="837"/>
      <c r="F12" s="837"/>
      <c r="G12" s="837"/>
    </row>
    <row r="13" ht="15.75">
      <c r="A13" s="660"/>
    </row>
    <row r="14" spans="1:7" ht="75">
      <c r="A14" s="663"/>
      <c r="B14" s="664" t="s">
        <v>784</v>
      </c>
      <c r="C14" s="664" t="s">
        <v>785</v>
      </c>
      <c r="D14" s="664" t="s">
        <v>596</v>
      </c>
      <c r="E14" s="664" t="s">
        <v>786</v>
      </c>
      <c r="F14" s="664" t="s">
        <v>597</v>
      </c>
      <c r="G14" s="664" t="s">
        <v>598</v>
      </c>
    </row>
    <row r="15" spans="1:7" ht="15">
      <c r="A15" s="664">
        <v>1</v>
      </c>
      <c r="B15" s="664">
        <v>2</v>
      </c>
      <c r="C15" s="664">
        <v>3</v>
      </c>
      <c r="D15" s="664">
        <v>4</v>
      </c>
      <c r="E15" s="664">
        <v>5</v>
      </c>
      <c r="F15" s="664">
        <v>6</v>
      </c>
      <c r="G15" s="664">
        <v>7</v>
      </c>
    </row>
    <row r="16" spans="1:7" ht="15">
      <c r="A16" s="664"/>
      <c r="B16" s="664" t="s">
        <v>599</v>
      </c>
      <c r="C16" s="664">
        <v>0</v>
      </c>
      <c r="D16" s="664" t="s">
        <v>599</v>
      </c>
      <c r="E16" s="664" t="s">
        <v>599</v>
      </c>
      <c r="F16" s="664" t="s">
        <v>599</v>
      </c>
      <c r="G16" s="664" t="s">
        <v>599</v>
      </c>
    </row>
    <row r="17" ht="15.75">
      <c r="A17" s="660"/>
    </row>
    <row r="18" spans="1:7" ht="15.75">
      <c r="A18" s="838" t="s">
        <v>600</v>
      </c>
      <c r="B18" s="838"/>
      <c r="C18" s="838"/>
      <c r="D18" s="838"/>
      <c r="E18" s="838"/>
      <c r="F18" s="838"/>
      <c r="G18" s="838"/>
    </row>
    <row r="19" spans="1:7" ht="35.25" customHeight="1">
      <c r="A19" s="839" t="s">
        <v>752</v>
      </c>
      <c r="B19" s="839"/>
      <c r="C19" s="839"/>
      <c r="D19" s="839"/>
      <c r="E19" s="839"/>
      <c r="F19" s="839"/>
      <c r="G19" s="839"/>
    </row>
    <row r="20" ht="15.75">
      <c r="A20" s="665" t="s">
        <v>601</v>
      </c>
    </row>
    <row r="21" spans="1:7" ht="48" customHeight="1">
      <c r="A21" s="834" t="s">
        <v>602</v>
      </c>
      <c r="B21" s="834"/>
      <c r="C21" s="834"/>
      <c r="D21" s="825" t="s">
        <v>787</v>
      </c>
      <c r="E21" s="826"/>
      <c r="F21" s="826"/>
      <c r="G21" s="827"/>
    </row>
    <row r="22" spans="1:7" ht="33" customHeight="1">
      <c r="A22" s="834" t="s">
        <v>603</v>
      </c>
      <c r="B22" s="834"/>
      <c r="C22" s="834"/>
      <c r="D22" s="828">
        <v>0</v>
      </c>
      <c r="E22" s="829"/>
      <c r="F22" s="829"/>
      <c r="G22" s="830"/>
    </row>
    <row r="23" spans="1:7" ht="15">
      <c r="A23" s="828" t="s">
        <v>788</v>
      </c>
      <c r="B23" s="829"/>
      <c r="C23" s="830"/>
      <c r="D23" s="831">
        <v>0</v>
      </c>
      <c r="E23" s="832"/>
      <c r="F23" s="832"/>
      <c r="G23" s="833"/>
    </row>
    <row r="28" ht="15">
      <c r="D28" s="666" t="s">
        <v>601</v>
      </c>
    </row>
  </sheetData>
  <sheetProtection/>
  <mergeCells count="17">
    <mergeCell ref="A23:C23"/>
    <mergeCell ref="D23:G23"/>
    <mergeCell ref="A22:C22"/>
    <mergeCell ref="D22:G22"/>
    <mergeCell ref="B9:F9"/>
    <mergeCell ref="A10:G10"/>
    <mergeCell ref="A12:G12"/>
    <mergeCell ref="A18:G18"/>
    <mergeCell ref="A19:G19"/>
    <mergeCell ref="A21:C21"/>
    <mergeCell ref="D21:G21"/>
    <mergeCell ref="A1:G1"/>
    <mergeCell ref="A2:G2"/>
    <mergeCell ref="A3:G3"/>
    <mergeCell ref="A4:G4"/>
    <mergeCell ref="A5:G5"/>
    <mergeCell ref="A6:G6"/>
  </mergeCells>
  <printOptions/>
  <pageMargins left="0.5118110236220472" right="0.31496062992125984" top="0.7480314960629921" bottom="0.7480314960629921" header="0.31496062992125984" footer="0.31496062992125984"/>
  <pageSetup horizontalDpi="600" verticalDpi="600" orientation="portrait" paperSize="9" scale="79" r:id="rId1"/>
</worksheet>
</file>

<file path=xl/worksheets/sheet14.xml><?xml version="1.0" encoding="utf-8"?>
<worksheet xmlns="http://schemas.openxmlformats.org/spreadsheetml/2006/main" xmlns:r="http://schemas.openxmlformats.org/officeDocument/2006/relationships">
  <dimension ref="A1:H28"/>
  <sheetViews>
    <sheetView zoomScalePageLayoutView="0" workbookViewId="0" topLeftCell="A1">
      <selection activeCell="J21" sqref="J21"/>
    </sheetView>
  </sheetViews>
  <sheetFormatPr defaultColWidth="9.140625" defaultRowHeight="15"/>
  <cols>
    <col min="1" max="1" width="14.140625" style="649" customWidth="1"/>
    <col min="2" max="2" width="16.00390625" style="649" customWidth="1"/>
    <col min="3" max="3" width="16.7109375" style="649" customWidth="1"/>
    <col min="4" max="4" width="16.140625" style="649" customWidth="1"/>
    <col min="5" max="5" width="17.00390625" style="649" customWidth="1"/>
    <col min="6" max="6" width="16.421875" style="649" customWidth="1"/>
    <col min="7" max="7" width="17.7109375" style="649" customWidth="1"/>
    <col min="8" max="16384" width="9.140625" style="649" customWidth="1"/>
  </cols>
  <sheetData>
    <row r="1" spans="1:8" s="1" customFormat="1" ht="15.75" customHeight="1">
      <c r="A1" s="735" t="s">
        <v>594</v>
      </c>
      <c r="B1" s="735"/>
      <c r="C1" s="735"/>
      <c r="D1" s="735"/>
      <c r="E1" s="735"/>
      <c r="F1" s="735"/>
      <c r="G1" s="735"/>
      <c r="H1" s="3"/>
    </row>
    <row r="2" spans="1:8" s="1" customFormat="1" ht="15.75" customHeight="1">
      <c r="A2" s="735" t="s">
        <v>4</v>
      </c>
      <c r="B2" s="735"/>
      <c r="C2" s="735"/>
      <c r="D2" s="735"/>
      <c r="E2" s="735"/>
      <c r="F2" s="735"/>
      <c r="G2" s="735"/>
      <c r="H2" s="3"/>
    </row>
    <row r="3" spans="1:8" s="1" customFormat="1" ht="15.75" customHeight="1">
      <c r="A3" s="735" t="s">
        <v>838</v>
      </c>
      <c r="B3" s="735"/>
      <c r="C3" s="735"/>
      <c r="D3" s="735"/>
      <c r="E3" s="735"/>
      <c r="F3" s="735"/>
      <c r="G3" s="735"/>
      <c r="H3" s="3"/>
    </row>
    <row r="4" spans="1:8" s="2" customFormat="1" ht="16.5" customHeight="1">
      <c r="A4" s="733" t="s">
        <v>839</v>
      </c>
      <c r="B4" s="733"/>
      <c r="C4" s="733"/>
      <c r="D4" s="733"/>
      <c r="E4" s="733"/>
      <c r="F4" s="733"/>
      <c r="G4" s="733"/>
      <c r="H4" s="4"/>
    </row>
    <row r="5" spans="1:8" s="2" customFormat="1" ht="16.5" customHeight="1">
      <c r="A5" s="733" t="s">
        <v>3</v>
      </c>
      <c r="B5" s="733"/>
      <c r="C5" s="733"/>
      <c r="D5" s="733"/>
      <c r="E5" s="733"/>
      <c r="F5" s="733"/>
      <c r="G5" s="733"/>
      <c r="H5" s="4"/>
    </row>
    <row r="6" spans="1:8" s="2" customFormat="1" ht="16.5" customHeight="1">
      <c r="A6" s="733" t="s">
        <v>644</v>
      </c>
      <c r="B6" s="733"/>
      <c r="C6" s="733"/>
      <c r="D6" s="733"/>
      <c r="E6" s="733"/>
      <c r="F6" s="733"/>
      <c r="G6" s="733"/>
      <c r="H6" s="4"/>
    </row>
    <row r="9" spans="1:7" ht="15.75">
      <c r="A9" s="652"/>
      <c r="B9" s="835" t="s">
        <v>595</v>
      </c>
      <c r="C9" s="835"/>
      <c r="D9" s="835"/>
      <c r="E9" s="835"/>
      <c r="F9" s="835"/>
      <c r="G9" s="661"/>
    </row>
    <row r="10" spans="1:7" ht="15.75">
      <c r="A10" s="836" t="s">
        <v>753</v>
      </c>
      <c r="B10" s="836"/>
      <c r="C10" s="836"/>
      <c r="D10" s="836"/>
      <c r="E10" s="836"/>
      <c r="F10" s="836"/>
      <c r="G10" s="836"/>
    </row>
    <row r="11" ht="15.75">
      <c r="A11" s="662"/>
    </row>
    <row r="12" spans="1:7" ht="33" customHeight="1">
      <c r="A12" s="837" t="s">
        <v>754</v>
      </c>
      <c r="B12" s="837"/>
      <c r="C12" s="837"/>
      <c r="D12" s="837"/>
      <c r="E12" s="837"/>
      <c r="F12" s="837"/>
      <c r="G12" s="837"/>
    </row>
    <row r="13" ht="15.75">
      <c r="A13" s="660"/>
    </row>
    <row r="14" spans="1:7" ht="75">
      <c r="A14" s="663"/>
      <c r="B14" s="664" t="s">
        <v>784</v>
      </c>
      <c r="C14" s="664" t="s">
        <v>785</v>
      </c>
      <c r="D14" s="664" t="s">
        <v>596</v>
      </c>
      <c r="E14" s="664" t="s">
        <v>786</v>
      </c>
      <c r="F14" s="664" t="s">
        <v>597</v>
      </c>
      <c r="G14" s="664" t="s">
        <v>598</v>
      </c>
    </row>
    <row r="15" spans="1:7" ht="15">
      <c r="A15" s="664">
        <v>1</v>
      </c>
      <c r="B15" s="664">
        <v>2</v>
      </c>
      <c r="C15" s="664">
        <v>3</v>
      </c>
      <c r="D15" s="664">
        <v>4</v>
      </c>
      <c r="E15" s="664">
        <v>5</v>
      </c>
      <c r="F15" s="664">
        <v>6</v>
      </c>
      <c r="G15" s="664">
        <v>7</v>
      </c>
    </row>
    <row r="16" spans="1:7" ht="15">
      <c r="A16" s="664"/>
      <c r="B16" s="664" t="s">
        <v>599</v>
      </c>
      <c r="C16" s="664">
        <v>0</v>
      </c>
      <c r="D16" s="664" t="s">
        <v>599</v>
      </c>
      <c r="E16" s="664" t="s">
        <v>599</v>
      </c>
      <c r="F16" s="664" t="s">
        <v>599</v>
      </c>
      <c r="G16" s="664" t="s">
        <v>599</v>
      </c>
    </row>
    <row r="17" ht="15.75">
      <c r="A17" s="660"/>
    </row>
    <row r="18" spans="1:7" ht="15.75">
      <c r="A18" s="838" t="s">
        <v>600</v>
      </c>
      <c r="B18" s="838"/>
      <c r="C18" s="838"/>
      <c r="D18" s="838"/>
      <c r="E18" s="838"/>
      <c r="F18" s="838"/>
      <c r="G18" s="838"/>
    </row>
    <row r="19" spans="1:7" ht="35.25" customHeight="1">
      <c r="A19" s="839" t="s">
        <v>755</v>
      </c>
      <c r="B19" s="839"/>
      <c r="C19" s="839"/>
      <c r="D19" s="839"/>
      <c r="E19" s="839"/>
      <c r="F19" s="839"/>
      <c r="G19" s="839"/>
    </row>
    <row r="20" ht="15.75">
      <c r="A20" s="665" t="s">
        <v>601</v>
      </c>
    </row>
    <row r="21" spans="1:7" ht="48" customHeight="1">
      <c r="A21" s="834" t="s">
        <v>602</v>
      </c>
      <c r="B21" s="834"/>
      <c r="C21" s="834"/>
      <c r="D21" s="825" t="s">
        <v>789</v>
      </c>
      <c r="E21" s="826"/>
      <c r="F21" s="826"/>
      <c r="G21" s="827"/>
    </row>
    <row r="22" spans="1:7" ht="33" customHeight="1">
      <c r="A22" s="843" t="s">
        <v>603</v>
      </c>
      <c r="B22" s="844"/>
      <c r="C22" s="845"/>
      <c r="D22" s="828">
        <v>0</v>
      </c>
      <c r="E22" s="829"/>
      <c r="F22" s="829"/>
      <c r="G22" s="830"/>
    </row>
    <row r="23" spans="1:7" ht="15">
      <c r="A23" s="840" t="s">
        <v>788</v>
      </c>
      <c r="B23" s="841"/>
      <c r="C23" s="842"/>
      <c r="D23" s="831">
        <v>0</v>
      </c>
      <c r="E23" s="832"/>
      <c r="F23" s="832"/>
      <c r="G23" s="833"/>
    </row>
    <row r="28" ht="15">
      <c r="D28" s="666" t="s">
        <v>601</v>
      </c>
    </row>
  </sheetData>
  <sheetProtection/>
  <mergeCells count="17">
    <mergeCell ref="A23:C23"/>
    <mergeCell ref="D23:G23"/>
    <mergeCell ref="A22:C22"/>
    <mergeCell ref="D22:G22"/>
    <mergeCell ref="B9:F9"/>
    <mergeCell ref="A10:G10"/>
    <mergeCell ref="A12:G12"/>
    <mergeCell ref="A18:G18"/>
    <mergeCell ref="A19:G19"/>
    <mergeCell ref="A21:C21"/>
    <mergeCell ref="D21:G21"/>
    <mergeCell ref="A1:G1"/>
    <mergeCell ref="A2:G2"/>
    <mergeCell ref="A3:G3"/>
    <mergeCell ref="A4:G4"/>
    <mergeCell ref="A5:G5"/>
    <mergeCell ref="A6:G6"/>
  </mergeCells>
  <printOptions/>
  <pageMargins left="0.5118110236220472" right="0.31496062992125984" top="0.7480314960629921" bottom="0.7480314960629921" header="0.31496062992125984" footer="0.31496062992125984"/>
  <pageSetup horizontalDpi="600" verticalDpi="600" orientation="portrait" paperSize="9" scale="79" r:id="rId1"/>
</worksheet>
</file>

<file path=xl/worksheets/sheet2.xml><?xml version="1.0" encoding="utf-8"?>
<worksheet xmlns="http://schemas.openxmlformats.org/spreadsheetml/2006/main" xmlns:r="http://schemas.openxmlformats.org/officeDocument/2006/relationships">
  <sheetPr>
    <pageSetUpPr fitToPage="1"/>
  </sheetPr>
  <dimension ref="A1:G34"/>
  <sheetViews>
    <sheetView view="pageBreakPreview" zoomScaleNormal="75" zoomScaleSheetLayoutView="100" zoomScalePageLayoutView="0" workbookViewId="0" topLeftCell="A1">
      <selection activeCell="C8" sqref="C8"/>
    </sheetView>
  </sheetViews>
  <sheetFormatPr defaultColWidth="9.140625" defaultRowHeight="15"/>
  <cols>
    <col min="1" max="1" width="41.7109375" style="592" customWidth="1"/>
    <col min="2" max="2" width="71.00390625" style="593" customWidth="1"/>
    <col min="3" max="3" width="18.421875" style="593" customWidth="1"/>
    <col min="4" max="4" width="17.140625" style="593" customWidth="1"/>
    <col min="5" max="16384" width="9.140625" style="594" customWidth="1"/>
  </cols>
  <sheetData>
    <row r="1" spans="2:4" s="579" customFormat="1" ht="15">
      <c r="B1" s="734" t="s">
        <v>551</v>
      </c>
      <c r="C1" s="734"/>
      <c r="D1" s="734"/>
    </row>
    <row r="2" spans="1:7" s="1" customFormat="1" ht="15.75" customHeight="1">
      <c r="A2" s="735" t="s">
        <v>2</v>
      </c>
      <c r="B2" s="735"/>
      <c r="C2" s="735"/>
      <c r="D2" s="735"/>
      <c r="E2" s="3"/>
      <c r="F2" s="3"/>
      <c r="G2" s="3"/>
    </row>
    <row r="3" spans="1:7" s="1" customFormat="1" ht="15.75" customHeight="1">
      <c r="A3" s="735" t="s">
        <v>838</v>
      </c>
      <c r="B3" s="735"/>
      <c r="C3" s="735"/>
      <c r="D3" s="735"/>
      <c r="E3" s="3"/>
      <c r="F3" s="3"/>
      <c r="G3" s="3"/>
    </row>
    <row r="4" spans="1:7" s="2" customFormat="1" ht="16.5" customHeight="1">
      <c r="A4" s="733" t="s">
        <v>839</v>
      </c>
      <c r="B4" s="733"/>
      <c r="C4" s="733"/>
      <c r="D4" s="733"/>
      <c r="E4" s="4"/>
      <c r="F4" s="4"/>
      <c r="G4" s="4"/>
    </row>
    <row r="5" spans="1:7" s="2" customFormat="1" ht="16.5" customHeight="1">
      <c r="A5" s="5"/>
      <c r="B5" s="733" t="s">
        <v>3</v>
      </c>
      <c r="C5" s="733"/>
      <c r="D5" s="733"/>
      <c r="E5" s="4"/>
      <c r="F5" s="4"/>
      <c r="G5" s="4"/>
    </row>
    <row r="6" spans="1:7" s="2" customFormat="1" ht="16.5" customHeight="1">
      <c r="A6" s="733" t="s">
        <v>644</v>
      </c>
      <c r="B6" s="733"/>
      <c r="C6" s="733"/>
      <c r="D6" s="733"/>
      <c r="E6" s="4"/>
      <c r="F6" s="4"/>
      <c r="G6" s="4"/>
    </row>
    <row r="7" spans="1:4" s="581" customFormat="1" ht="15.75">
      <c r="A7" s="580"/>
      <c r="B7" s="736"/>
      <c r="C7" s="736"/>
      <c r="D7" s="736"/>
    </row>
    <row r="8" spans="1:4" s="581" customFormat="1" ht="15.75">
      <c r="A8" s="580"/>
      <c r="B8" s="582"/>
      <c r="C8" s="582"/>
      <c r="D8" s="582"/>
    </row>
    <row r="9" spans="1:4" s="581" customFormat="1" ht="15.75">
      <c r="A9" s="732" t="s">
        <v>533</v>
      </c>
      <c r="B9" s="732"/>
      <c r="C9" s="732"/>
      <c r="D9" s="732"/>
    </row>
    <row r="10" spans="1:4" s="581" customFormat="1" ht="15.75">
      <c r="A10" s="732" t="s">
        <v>766</v>
      </c>
      <c r="B10" s="732"/>
      <c r="C10" s="732"/>
      <c r="D10" s="732"/>
    </row>
    <row r="11" spans="1:4" s="581" customFormat="1" ht="15.75">
      <c r="A11" s="580"/>
      <c r="B11" s="583"/>
      <c r="C11" s="583"/>
      <c r="D11" s="583"/>
    </row>
    <row r="12" spans="1:4" s="581" customFormat="1" ht="15.75">
      <c r="A12" s="580"/>
      <c r="C12" s="580" t="s">
        <v>552</v>
      </c>
      <c r="D12" s="580" t="s">
        <v>552</v>
      </c>
    </row>
    <row r="13" spans="1:4" s="586" customFormat="1" ht="42" customHeight="1">
      <c r="A13" s="584" t="s">
        <v>534</v>
      </c>
      <c r="B13" s="584" t="s">
        <v>1</v>
      </c>
      <c r="C13" s="585" t="s">
        <v>617</v>
      </c>
      <c r="D13" s="585" t="s">
        <v>648</v>
      </c>
    </row>
    <row r="14" spans="1:4" s="586" customFormat="1" ht="18.75">
      <c r="A14" s="587" t="s">
        <v>535</v>
      </c>
      <c r="B14" s="588" t="s">
        <v>536</v>
      </c>
      <c r="C14" s="589">
        <f aca="true" t="shared" si="0" ref="C14:D16">C15</f>
        <v>-20111.524</v>
      </c>
      <c r="D14" s="589">
        <f t="shared" si="0"/>
        <v>-20495.36</v>
      </c>
    </row>
    <row r="15" spans="1:4" s="586" customFormat="1" ht="18.75">
      <c r="A15" s="587" t="s">
        <v>537</v>
      </c>
      <c r="B15" s="588" t="s">
        <v>538</v>
      </c>
      <c r="C15" s="589">
        <f t="shared" si="0"/>
        <v>-20111.524</v>
      </c>
      <c r="D15" s="589">
        <f t="shared" si="0"/>
        <v>-20495.36</v>
      </c>
    </row>
    <row r="16" spans="1:4" s="586" customFormat="1" ht="37.5">
      <c r="A16" s="587" t="s">
        <v>539</v>
      </c>
      <c r="B16" s="588" t="s">
        <v>540</v>
      </c>
      <c r="C16" s="589">
        <f t="shared" si="0"/>
        <v>-20111.524</v>
      </c>
      <c r="D16" s="589">
        <f t="shared" si="0"/>
        <v>-20495.36</v>
      </c>
    </row>
    <row r="17" spans="1:4" s="586" customFormat="1" ht="37.5">
      <c r="A17" s="587" t="s">
        <v>541</v>
      </c>
      <c r="B17" s="588" t="s">
        <v>542</v>
      </c>
      <c r="C17" s="589">
        <v>-20111.524</v>
      </c>
      <c r="D17" s="589">
        <v>-20495.36</v>
      </c>
    </row>
    <row r="18" spans="1:4" s="586" customFormat="1" ht="18.75">
      <c r="A18" s="587" t="s">
        <v>543</v>
      </c>
      <c r="B18" s="588" t="s">
        <v>544</v>
      </c>
      <c r="C18" s="589">
        <f aca="true" t="shared" si="1" ref="C18:D20">C19</f>
        <v>20111.524</v>
      </c>
      <c r="D18" s="589">
        <f t="shared" si="1"/>
        <v>20495.36</v>
      </c>
    </row>
    <row r="19" spans="1:4" s="586" customFormat="1" ht="18.75">
      <c r="A19" s="587" t="s">
        <v>545</v>
      </c>
      <c r="B19" s="588" t="s">
        <v>546</v>
      </c>
      <c r="C19" s="589">
        <f t="shared" si="1"/>
        <v>20111.524</v>
      </c>
      <c r="D19" s="589">
        <f t="shared" si="1"/>
        <v>20495.36</v>
      </c>
    </row>
    <row r="20" spans="1:4" s="586" customFormat="1" ht="37.5">
      <c r="A20" s="587" t="s">
        <v>547</v>
      </c>
      <c r="B20" s="588" t="s">
        <v>548</v>
      </c>
      <c r="C20" s="589">
        <f t="shared" si="1"/>
        <v>20111.524</v>
      </c>
      <c r="D20" s="589">
        <f t="shared" si="1"/>
        <v>20495.36</v>
      </c>
    </row>
    <row r="21" spans="1:4" s="586" customFormat="1" ht="37.5">
      <c r="A21" s="587" t="s">
        <v>549</v>
      </c>
      <c r="B21" s="588" t="s">
        <v>550</v>
      </c>
      <c r="C21" s="589">
        <v>20111.524</v>
      </c>
      <c r="D21" s="589">
        <v>20495.36</v>
      </c>
    </row>
    <row r="22" spans="1:4" s="586" customFormat="1" ht="18.75">
      <c r="A22" s="590"/>
      <c r="B22" s="591"/>
      <c r="C22" s="591"/>
      <c r="D22" s="591"/>
    </row>
    <row r="23" spans="1:4" s="586" customFormat="1" ht="18.75">
      <c r="A23" s="590"/>
      <c r="B23" s="591"/>
      <c r="C23" s="591"/>
      <c r="D23" s="591"/>
    </row>
    <row r="24" spans="1:4" s="586" customFormat="1" ht="18.75">
      <c r="A24" s="590"/>
      <c r="B24" s="591"/>
      <c r="C24" s="591"/>
      <c r="D24" s="591"/>
    </row>
    <row r="25" spans="1:4" s="586" customFormat="1" ht="18.75">
      <c r="A25" s="590"/>
      <c r="B25" s="591"/>
      <c r="C25" s="591"/>
      <c r="D25" s="591"/>
    </row>
    <row r="26" spans="1:4" s="586" customFormat="1" ht="18.75">
      <c r="A26" s="590"/>
      <c r="B26" s="591"/>
      <c r="C26" s="591"/>
      <c r="D26" s="591"/>
    </row>
    <row r="27" spans="1:4" s="586" customFormat="1" ht="18.75">
      <c r="A27" s="590"/>
      <c r="B27" s="591"/>
      <c r="C27" s="591"/>
      <c r="D27" s="591"/>
    </row>
    <row r="28" spans="1:4" s="586" customFormat="1" ht="18.75">
      <c r="A28" s="590"/>
      <c r="B28" s="591"/>
      <c r="C28" s="591"/>
      <c r="D28" s="591"/>
    </row>
    <row r="29" spans="1:4" s="586" customFormat="1" ht="18.75">
      <c r="A29" s="590"/>
      <c r="B29" s="591"/>
      <c r="C29" s="591"/>
      <c r="D29" s="591"/>
    </row>
    <row r="30" spans="1:4" s="586" customFormat="1" ht="18.75">
      <c r="A30" s="590"/>
      <c r="B30" s="591"/>
      <c r="C30" s="591"/>
      <c r="D30" s="591"/>
    </row>
    <row r="31" spans="1:4" s="586" customFormat="1" ht="18.75">
      <c r="A31" s="590"/>
      <c r="B31" s="591"/>
      <c r="C31" s="591"/>
      <c r="D31" s="591"/>
    </row>
    <row r="32" spans="1:4" s="586" customFormat="1" ht="18.75">
      <c r="A32" s="590"/>
      <c r="B32" s="591"/>
      <c r="C32" s="591"/>
      <c r="D32" s="591"/>
    </row>
    <row r="33" spans="1:4" s="586" customFormat="1" ht="18.75">
      <c r="A33" s="590"/>
      <c r="B33" s="591"/>
      <c r="C33" s="591"/>
      <c r="D33" s="591"/>
    </row>
    <row r="34" spans="1:4" s="586" customFormat="1" ht="18.75">
      <c r="A34" s="590"/>
      <c r="B34" s="591"/>
      <c r="C34" s="591"/>
      <c r="D34" s="591"/>
    </row>
  </sheetData>
  <sheetProtection formatRows="0" autoFilter="0"/>
  <mergeCells count="9">
    <mergeCell ref="A9:D9"/>
    <mergeCell ref="A10:D10"/>
    <mergeCell ref="B7:D7"/>
    <mergeCell ref="B1:D1"/>
    <mergeCell ref="A2:D2"/>
    <mergeCell ref="A3:D3"/>
    <mergeCell ref="A4:D4"/>
    <mergeCell ref="B5:D5"/>
    <mergeCell ref="A6:D6"/>
  </mergeCells>
  <printOptions horizontalCentered="1"/>
  <pageMargins left="0.5511811023622047" right="0.2755905511811024" top="0.41" bottom="0.24" header="0.26" footer="0.35"/>
  <pageSetup blackAndWhite="1" fitToHeight="1" fitToWidth="1" horizontalDpi="600" verticalDpi="600" orientation="portrait" paperSize="9" scale="63" r:id="rId1"/>
</worksheet>
</file>

<file path=xl/worksheets/sheet3.xml><?xml version="1.0" encoding="utf-8"?>
<worksheet xmlns="http://schemas.openxmlformats.org/spreadsheetml/2006/main" xmlns:r="http://schemas.openxmlformats.org/officeDocument/2006/relationships">
  <dimension ref="A1:F110"/>
  <sheetViews>
    <sheetView zoomScaleSheetLayoutView="100" zoomScalePageLayoutView="0" workbookViewId="0" topLeftCell="A1">
      <selection activeCell="F8" sqref="F8"/>
    </sheetView>
  </sheetViews>
  <sheetFormatPr defaultColWidth="9.140625" defaultRowHeight="15"/>
  <cols>
    <col min="1" max="1" width="24.00390625" style="6" customWidth="1"/>
    <col min="2" max="2" width="48.7109375" style="7" customWidth="1"/>
    <col min="3" max="3" width="17.00390625" style="7" customWidth="1"/>
    <col min="4" max="4" width="12.7109375" style="7" hidden="1" customWidth="1"/>
    <col min="5" max="16384" width="9.140625" style="6" customWidth="1"/>
  </cols>
  <sheetData>
    <row r="1" spans="1:4" ht="12.75">
      <c r="A1" s="43"/>
      <c r="B1" s="737" t="s">
        <v>756</v>
      </c>
      <c r="C1" s="737"/>
      <c r="D1" s="737"/>
    </row>
    <row r="2" spans="1:6" s="1" customFormat="1" ht="15.75" customHeight="1">
      <c r="A2" s="739" t="s">
        <v>2</v>
      </c>
      <c r="B2" s="739"/>
      <c r="C2" s="739"/>
      <c r="D2" s="739"/>
      <c r="E2" s="3"/>
      <c r="F2" s="3"/>
    </row>
    <row r="3" spans="1:6" s="1" customFormat="1" ht="15.75" customHeight="1">
      <c r="A3" s="739" t="s">
        <v>838</v>
      </c>
      <c r="B3" s="739"/>
      <c r="C3" s="739"/>
      <c r="D3" s="739"/>
      <c r="E3" s="3"/>
      <c r="F3" s="3"/>
    </row>
    <row r="4" spans="1:6" s="2" customFormat="1" ht="16.5" customHeight="1">
      <c r="A4" s="740" t="s">
        <v>840</v>
      </c>
      <c r="B4" s="740"/>
      <c r="C4" s="740"/>
      <c r="D4" s="740"/>
      <c r="E4" s="4"/>
      <c r="F4" s="4"/>
    </row>
    <row r="5" spans="1:6" s="2" customFormat="1" ht="16.5" customHeight="1">
      <c r="A5" s="42"/>
      <c r="B5" s="740" t="s">
        <v>3</v>
      </c>
      <c r="C5" s="740"/>
      <c r="D5" s="740"/>
      <c r="E5" s="4"/>
      <c r="F5" s="4"/>
    </row>
    <row r="6" spans="1:6" s="2" customFormat="1" ht="18" customHeight="1">
      <c r="A6" s="740" t="s">
        <v>645</v>
      </c>
      <c r="B6" s="740"/>
      <c r="C6" s="740"/>
      <c r="D6" s="740"/>
      <c r="E6" s="4"/>
      <c r="F6" s="4"/>
    </row>
    <row r="7" spans="1:6" s="2" customFormat="1" ht="18" customHeight="1">
      <c r="A7" s="5"/>
      <c r="B7" s="740"/>
      <c r="C7" s="740"/>
      <c r="D7" s="4"/>
      <c r="E7" s="4"/>
      <c r="F7" s="4"/>
    </row>
    <row r="8" spans="1:3" s="7" customFormat="1" ht="32.25" customHeight="1">
      <c r="A8" s="738" t="s">
        <v>646</v>
      </c>
      <c r="B8" s="738"/>
      <c r="C8" s="738"/>
    </row>
    <row r="9" spans="1:3" s="37" customFormat="1" ht="5.25" customHeight="1">
      <c r="A9" s="41"/>
      <c r="B9" s="40"/>
      <c r="C9" s="40"/>
    </row>
    <row r="10" spans="1:3" s="37" customFormat="1" ht="13.5" customHeight="1">
      <c r="A10" s="39"/>
      <c r="B10" s="38"/>
      <c r="C10" s="38" t="s">
        <v>552</v>
      </c>
    </row>
    <row r="11" spans="1:4" ht="38.25">
      <c r="A11" s="36" t="s">
        <v>144</v>
      </c>
      <c r="B11" s="35" t="s">
        <v>143</v>
      </c>
      <c r="C11" s="34" t="s">
        <v>604</v>
      </c>
      <c r="D11" s="11">
        <v>8502881.13</v>
      </c>
    </row>
    <row r="12" spans="1:4" ht="12.75">
      <c r="A12" s="33">
        <v>1</v>
      </c>
      <c r="B12" s="33">
        <v>2</v>
      </c>
      <c r="C12" s="33"/>
      <c r="D12" s="11">
        <v>5510235.74</v>
      </c>
    </row>
    <row r="13" spans="1:4" ht="12.75">
      <c r="A13" s="15" t="s">
        <v>142</v>
      </c>
      <c r="B13" s="25" t="s">
        <v>141</v>
      </c>
      <c r="C13" s="24">
        <f>C14+C31+C35+C43+C46+C50+C58+C60+C66+C21+C69</f>
        <v>17994.714</v>
      </c>
      <c r="D13" s="18" t="e">
        <f>D14+D31+D35+D43+D46+D50+D58+D60+D66+D21</f>
        <v>#REF!</v>
      </c>
    </row>
    <row r="14" spans="1:4" ht="12.75">
      <c r="A14" s="15" t="s">
        <v>140</v>
      </c>
      <c r="B14" s="25" t="s">
        <v>139</v>
      </c>
      <c r="C14" s="8">
        <f>C15</f>
        <v>8348.419000000002</v>
      </c>
      <c r="D14" s="18">
        <f>D15</f>
        <v>5409863.26</v>
      </c>
    </row>
    <row r="15" spans="1:4" ht="12.75" customHeight="1">
      <c r="A15" s="13" t="s">
        <v>138</v>
      </c>
      <c r="B15" s="12" t="s">
        <v>137</v>
      </c>
      <c r="C15" s="16">
        <f>SUM(C18:C20)</f>
        <v>8348.419000000002</v>
      </c>
      <c r="D15" s="27">
        <f>D18</f>
        <v>5409863.26</v>
      </c>
    </row>
    <row r="16" spans="1:4" ht="17.25" customHeight="1" hidden="1">
      <c r="A16" s="13" t="s">
        <v>135</v>
      </c>
      <c r="B16" s="12" t="s">
        <v>136</v>
      </c>
      <c r="C16" s="16"/>
      <c r="D16" s="11"/>
    </row>
    <row r="17" spans="1:4" ht="7.5" customHeight="1" hidden="1">
      <c r="A17" s="13"/>
      <c r="B17" s="12"/>
      <c r="C17" s="16">
        <f>C18+C19</f>
        <v>8308.854000000001</v>
      </c>
      <c r="D17" s="11">
        <v>5504333.04</v>
      </c>
    </row>
    <row r="18" spans="1:4" ht="66.75" customHeight="1">
      <c r="A18" s="13" t="s">
        <v>135</v>
      </c>
      <c r="B18" s="540" t="s">
        <v>480</v>
      </c>
      <c r="C18" s="16">
        <v>8133.408</v>
      </c>
      <c r="D18" s="11">
        <v>5409863.26</v>
      </c>
    </row>
    <row r="19" spans="1:4" ht="104.25" customHeight="1">
      <c r="A19" s="13" t="s">
        <v>134</v>
      </c>
      <c r="B19" s="540" t="s">
        <v>481</v>
      </c>
      <c r="C19" s="16">
        <v>175.446</v>
      </c>
      <c r="D19" s="11">
        <v>94469.78</v>
      </c>
    </row>
    <row r="20" spans="1:4" ht="40.5" customHeight="1">
      <c r="A20" s="13" t="s">
        <v>133</v>
      </c>
      <c r="B20" s="539" t="s">
        <v>482</v>
      </c>
      <c r="C20" s="16">
        <v>39.565</v>
      </c>
      <c r="D20" s="11">
        <v>5000</v>
      </c>
    </row>
    <row r="21" spans="1:4" ht="39.75" customHeight="1">
      <c r="A21" s="15" t="s">
        <v>132</v>
      </c>
      <c r="B21" s="25" t="s">
        <v>131</v>
      </c>
      <c r="C21" s="30">
        <f>C22</f>
        <v>961.28</v>
      </c>
      <c r="D21" s="29">
        <f>D22</f>
        <v>0</v>
      </c>
    </row>
    <row r="22" spans="1:4" ht="28.5" customHeight="1">
      <c r="A22" s="15" t="s">
        <v>130</v>
      </c>
      <c r="B22" s="14" t="s">
        <v>129</v>
      </c>
      <c r="C22" s="8">
        <f>C23+C25+C27+C29</f>
        <v>961.28</v>
      </c>
      <c r="D22" s="18">
        <f>D23+D25+D27+D29</f>
        <v>0</v>
      </c>
    </row>
    <row r="23" spans="1:4" ht="66.75" customHeight="1">
      <c r="A23" s="13" t="s">
        <v>128</v>
      </c>
      <c r="B23" s="540" t="s">
        <v>127</v>
      </c>
      <c r="C23" s="16">
        <f>C24</f>
        <v>434.62</v>
      </c>
      <c r="D23" s="11"/>
    </row>
    <row r="24" spans="1:4" ht="106.5" customHeight="1">
      <c r="A24" s="13" t="s">
        <v>508</v>
      </c>
      <c r="B24" s="539" t="s">
        <v>507</v>
      </c>
      <c r="C24" s="16">
        <v>434.62</v>
      </c>
      <c r="D24" s="11"/>
    </row>
    <row r="25" spans="1:4" ht="79.5" customHeight="1">
      <c r="A25" s="13" t="s">
        <v>126</v>
      </c>
      <c r="B25" s="540" t="s">
        <v>125</v>
      </c>
      <c r="C25" s="16">
        <f>C26</f>
        <v>2.41</v>
      </c>
      <c r="D25" s="11"/>
    </row>
    <row r="26" spans="1:4" ht="120.75" customHeight="1">
      <c r="A26" s="13" t="s">
        <v>509</v>
      </c>
      <c r="B26" s="540" t="s">
        <v>510</v>
      </c>
      <c r="C26" s="16">
        <v>2.41</v>
      </c>
      <c r="D26" s="11"/>
    </row>
    <row r="27" spans="1:4" ht="64.5" customHeight="1">
      <c r="A27" s="13" t="s">
        <v>124</v>
      </c>
      <c r="B27" s="540" t="s">
        <v>123</v>
      </c>
      <c r="C27" s="16">
        <f>C28</f>
        <v>578.75</v>
      </c>
      <c r="D27" s="11"/>
    </row>
    <row r="28" spans="1:4" ht="108" customHeight="1">
      <c r="A28" s="13" t="s">
        <v>511</v>
      </c>
      <c r="B28" s="539" t="s">
        <v>512</v>
      </c>
      <c r="C28" s="16">
        <v>578.75</v>
      </c>
      <c r="D28" s="11"/>
    </row>
    <row r="29" spans="1:4" ht="68.25" customHeight="1">
      <c r="A29" s="13" t="s">
        <v>122</v>
      </c>
      <c r="B29" s="540" t="s">
        <v>121</v>
      </c>
      <c r="C29" s="16">
        <f>C30</f>
        <v>-54.5</v>
      </c>
      <c r="D29" s="11"/>
    </row>
    <row r="30" spans="1:4" ht="110.25" customHeight="1">
      <c r="A30" s="13" t="s">
        <v>513</v>
      </c>
      <c r="B30" s="539" t="s">
        <v>514</v>
      </c>
      <c r="C30" s="16">
        <v>-54.5</v>
      </c>
      <c r="D30" s="11"/>
    </row>
    <row r="31" spans="1:4" ht="12.75">
      <c r="A31" s="15" t="s">
        <v>120</v>
      </c>
      <c r="B31" s="25" t="s">
        <v>119</v>
      </c>
      <c r="C31" s="8">
        <f>C32</f>
        <v>32.229</v>
      </c>
      <c r="D31" s="18">
        <f>D32</f>
        <v>7666.3</v>
      </c>
    </row>
    <row r="32" spans="1:4" s="32" customFormat="1" ht="12.75">
      <c r="A32" s="15" t="s">
        <v>118</v>
      </c>
      <c r="B32" s="14" t="s">
        <v>117</v>
      </c>
      <c r="C32" s="8">
        <f>C33+C34</f>
        <v>32.229</v>
      </c>
      <c r="D32" s="18">
        <f>D33+D34</f>
        <v>7666.3</v>
      </c>
    </row>
    <row r="33" spans="1:4" s="716" customFormat="1" ht="12" customHeight="1">
      <c r="A33" s="713" t="s">
        <v>771</v>
      </c>
      <c r="B33" s="714" t="s">
        <v>117</v>
      </c>
      <c r="C33" s="31">
        <v>32.229</v>
      </c>
      <c r="D33" s="715">
        <v>4153</v>
      </c>
    </row>
    <row r="34" spans="1:4" ht="0.75" customHeight="1" hidden="1">
      <c r="A34" s="13" t="s">
        <v>116</v>
      </c>
      <c r="B34" s="12" t="s">
        <v>115</v>
      </c>
      <c r="C34" s="16"/>
      <c r="D34" s="11">
        <v>3513.3</v>
      </c>
    </row>
    <row r="35" spans="1:4" ht="13.5" customHeight="1">
      <c r="A35" s="15" t="s">
        <v>114</v>
      </c>
      <c r="B35" s="25" t="s">
        <v>113</v>
      </c>
      <c r="C35" s="8">
        <f>C36+C38</f>
        <v>6854.779</v>
      </c>
      <c r="D35" s="18">
        <f>D36+D38</f>
        <v>2126965.59</v>
      </c>
    </row>
    <row r="36" spans="1:4" ht="12.75">
      <c r="A36" s="13" t="s">
        <v>112</v>
      </c>
      <c r="B36" s="12" t="s">
        <v>111</v>
      </c>
      <c r="C36" s="16">
        <f>C37</f>
        <v>874.888</v>
      </c>
      <c r="D36" s="27">
        <f>D37</f>
        <v>881752.14</v>
      </c>
    </row>
    <row r="37" spans="1:4" ht="41.25" customHeight="1">
      <c r="A37" s="13" t="s">
        <v>110</v>
      </c>
      <c r="B37" s="12" t="s">
        <v>109</v>
      </c>
      <c r="C37" s="16">
        <v>874.888</v>
      </c>
      <c r="D37" s="11">
        <v>881752.14</v>
      </c>
    </row>
    <row r="38" spans="1:4" ht="12.75">
      <c r="A38" s="13" t="s">
        <v>108</v>
      </c>
      <c r="B38" s="12" t="s">
        <v>107</v>
      </c>
      <c r="C38" s="16">
        <f>C39+C41</f>
        <v>5979.8910000000005</v>
      </c>
      <c r="D38" s="27">
        <f>D39+D41</f>
        <v>1245213.45</v>
      </c>
    </row>
    <row r="39" spans="1:4" ht="12.75">
      <c r="A39" s="13" t="s">
        <v>106</v>
      </c>
      <c r="B39" s="12" t="s">
        <v>105</v>
      </c>
      <c r="C39" s="16">
        <f>C40</f>
        <v>4202.836</v>
      </c>
      <c r="D39" s="27">
        <f>D40</f>
        <v>766641.95</v>
      </c>
    </row>
    <row r="40" spans="1:4" ht="40.5" customHeight="1">
      <c r="A40" s="13" t="s">
        <v>104</v>
      </c>
      <c r="B40" s="12" t="s">
        <v>103</v>
      </c>
      <c r="C40" s="16">
        <v>4202.836</v>
      </c>
      <c r="D40" s="11">
        <v>766641.95</v>
      </c>
    </row>
    <row r="41" spans="1:4" ht="15" customHeight="1">
      <c r="A41" s="13" t="s">
        <v>102</v>
      </c>
      <c r="B41" s="12" t="s">
        <v>101</v>
      </c>
      <c r="C41" s="23">
        <f>C42</f>
        <v>1777.055</v>
      </c>
      <c r="D41" s="27">
        <f>D42</f>
        <v>478571.5</v>
      </c>
    </row>
    <row r="42" spans="1:4" s="716" customFormat="1" ht="38.25" customHeight="1">
      <c r="A42" s="713" t="s">
        <v>100</v>
      </c>
      <c r="B42" s="714" t="s">
        <v>772</v>
      </c>
      <c r="C42" s="31">
        <v>1777.055</v>
      </c>
      <c r="D42" s="715">
        <v>478571.5</v>
      </c>
    </row>
    <row r="43" spans="1:4" ht="12.75" customHeight="1" hidden="1">
      <c r="A43" s="15" t="s">
        <v>99</v>
      </c>
      <c r="B43" s="14" t="s">
        <v>98</v>
      </c>
      <c r="C43" s="8">
        <f>C44</f>
        <v>0</v>
      </c>
      <c r="D43" s="11">
        <v>29660</v>
      </c>
    </row>
    <row r="44" spans="1:4" ht="38.25" customHeight="1" hidden="1">
      <c r="A44" s="13" t="s">
        <v>97</v>
      </c>
      <c r="B44" s="12" t="s">
        <v>96</v>
      </c>
      <c r="C44" s="16">
        <f>C45</f>
        <v>0</v>
      </c>
      <c r="D44" s="11">
        <v>29660</v>
      </c>
    </row>
    <row r="45" spans="1:4" ht="65.25" customHeight="1" hidden="1">
      <c r="A45" s="13" t="s">
        <v>95</v>
      </c>
      <c r="B45" s="12" t="s">
        <v>94</v>
      </c>
      <c r="C45" s="31"/>
      <c r="D45" s="11">
        <v>29660</v>
      </c>
    </row>
    <row r="46" spans="1:4" ht="0.75" customHeight="1" hidden="1">
      <c r="A46" s="15" t="s">
        <v>93</v>
      </c>
      <c r="B46" s="14" t="s">
        <v>92</v>
      </c>
      <c r="C46" s="8">
        <f>C47</f>
        <v>0</v>
      </c>
      <c r="D46" s="11">
        <v>5552.17</v>
      </c>
    </row>
    <row r="47" spans="1:4" ht="12.75" customHeight="1" hidden="1">
      <c r="A47" s="13" t="s">
        <v>91</v>
      </c>
      <c r="B47" s="12" t="s">
        <v>90</v>
      </c>
      <c r="C47" s="16">
        <f>C48</f>
        <v>0</v>
      </c>
      <c r="D47" s="11">
        <v>5552.17</v>
      </c>
    </row>
    <row r="48" spans="1:4" ht="25.5" customHeight="1" hidden="1">
      <c r="A48" s="13" t="s">
        <v>89</v>
      </c>
      <c r="B48" s="12" t="s">
        <v>88</v>
      </c>
      <c r="C48" s="16">
        <f>C49</f>
        <v>0</v>
      </c>
      <c r="D48" s="11">
        <v>5552.17</v>
      </c>
    </row>
    <row r="49" spans="1:4" ht="25.5" customHeight="1" hidden="1">
      <c r="A49" s="13" t="s">
        <v>87</v>
      </c>
      <c r="B49" s="12" t="s">
        <v>86</v>
      </c>
      <c r="C49" s="16"/>
      <c r="D49" s="11">
        <v>5552.17</v>
      </c>
    </row>
    <row r="50" spans="1:4" ht="41.25" customHeight="1">
      <c r="A50" s="15" t="s">
        <v>85</v>
      </c>
      <c r="B50" s="25" t="s">
        <v>84</v>
      </c>
      <c r="C50" s="30">
        <f>C51</f>
        <v>1769.789</v>
      </c>
      <c r="D50" s="29">
        <f>D51</f>
        <v>773878.08</v>
      </c>
    </row>
    <row r="51" spans="1:4" ht="80.25" customHeight="1">
      <c r="A51" s="13" t="s">
        <v>83</v>
      </c>
      <c r="B51" s="12" t="s">
        <v>82</v>
      </c>
      <c r="C51" s="16">
        <f>C52+C56+C54</f>
        <v>1769.789</v>
      </c>
      <c r="D51" s="27">
        <f>D52+D56</f>
        <v>773878.08</v>
      </c>
    </row>
    <row r="52" spans="1:4" ht="65.25" customHeight="1">
      <c r="A52" s="13" t="s">
        <v>81</v>
      </c>
      <c r="B52" s="12" t="s">
        <v>77</v>
      </c>
      <c r="C52" s="16">
        <f>C53</f>
        <v>838.79</v>
      </c>
      <c r="D52" s="27">
        <f>D53</f>
        <v>650278.25</v>
      </c>
    </row>
    <row r="53" spans="1:4" ht="82.5" customHeight="1">
      <c r="A53" s="13" t="s">
        <v>80</v>
      </c>
      <c r="B53" s="12" t="s">
        <v>79</v>
      </c>
      <c r="C53" s="16">
        <v>838.79</v>
      </c>
      <c r="D53" s="11">
        <v>650278.25</v>
      </c>
    </row>
    <row r="54" spans="1:4" ht="63.75" customHeight="1" hidden="1">
      <c r="A54" s="13" t="s">
        <v>78</v>
      </c>
      <c r="B54" s="12" t="s">
        <v>77</v>
      </c>
      <c r="C54" s="16"/>
      <c r="D54" s="11"/>
    </row>
    <row r="55" spans="1:4" ht="76.5" customHeight="1" hidden="1">
      <c r="A55" s="13" t="s">
        <v>76</v>
      </c>
      <c r="B55" s="12" t="s">
        <v>75</v>
      </c>
      <c r="C55" s="16"/>
      <c r="D55" s="11"/>
    </row>
    <row r="56" spans="1:4" ht="81" customHeight="1">
      <c r="A56" s="13" t="s">
        <v>74</v>
      </c>
      <c r="B56" s="12" t="s">
        <v>73</v>
      </c>
      <c r="C56" s="16">
        <f>C57</f>
        <v>930.999</v>
      </c>
      <c r="D56" s="27">
        <f>D57</f>
        <v>123599.83</v>
      </c>
    </row>
    <row r="57" spans="1:4" ht="66.75" customHeight="1">
      <c r="A57" s="13" t="s">
        <v>72</v>
      </c>
      <c r="B57" s="12" t="s">
        <v>71</v>
      </c>
      <c r="C57" s="16">
        <v>930.999</v>
      </c>
      <c r="D57" s="11">
        <v>123599.83</v>
      </c>
    </row>
    <row r="58" spans="1:4" ht="80.25" customHeight="1">
      <c r="A58" s="13" t="s">
        <v>834</v>
      </c>
      <c r="B58" s="12" t="s">
        <v>835</v>
      </c>
      <c r="C58" s="8">
        <f>C59</f>
        <v>8.218</v>
      </c>
      <c r="D58" s="11">
        <v>9169</v>
      </c>
    </row>
    <row r="59" spans="1:4" ht="85.5" customHeight="1">
      <c r="A59" s="13" t="s">
        <v>836</v>
      </c>
      <c r="B59" s="12" t="s">
        <v>837</v>
      </c>
      <c r="C59" s="16">
        <v>8.218</v>
      </c>
      <c r="D59" s="11">
        <v>9169</v>
      </c>
    </row>
    <row r="60" spans="1:4" ht="28.5" customHeight="1">
      <c r="A60" s="15" t="s">
        <v>68</v>
      </c>
      <c r="B60" s="25" t="s">
        <v>67</v>
      </c>
      <c r="C60" s="8">
        <f>C61</f>
        <v>20</v>
      </c>
      <c r="D60" s="18" t="e">
        <f>D61</f>
        <v>#REF!</v>
      </c>
    </row>
    <row r="61" spans="1:4" ht="38.25">
      <c r="A61" s="13" t="s">
        <v>66</v>
      </c>
      <c r="B61" s="12" t="s">
        <v>65</v>
      </c>
      <c r="C61" s="16">
        <f>C62</f>
        <v>20</v>
      </c>
      <c r="D61" s="27" t="e">
        <f>D62+D64</f>
        <v>#REF!</v>
      </c>
    </row>
    <row r="62" spans="1:4" ht="40.5" customHeight="1">
      <c r="A62" s="13" t="s">
        <v>64</v>
      </c>
      <c r="B62" s="12" t="s">
        <v>63</v>
      </c>
      <c r="C62" s="16">
        <f>C63</f>
        <v>20</v>
      </c>
      <c r="D62" s="27" t="e">
        <f>#REF!</f>
        <v>#REF!</v>
      </c>
    </row>
    <row r="63" spans="1:4" ht="41.25" customHeight="1">
      <c r="A63" s="13" t="s">
        <v>62</v>
      </c>
      <c r="B63" s="12" t="s">
        <v>61</v>
      </c>
      <c r="C63" s="16">
        <v>20</v>
      </c>
      <c r="D63" s="27"/>
    </row>
    <row r="64" spans="1:4" ht="39.75" customHeight="1" hidden="1">
      <c r="A64" s="13" t="s">
        <v>60</v>
      </c>
      <c r="B64" s="26" t="s">
        <v>59</v>
      </c>
      <c r="C64" s="16">
        <f>C65</f>
        <v>0</v>
      </c>
      <c r="D64" s="11"/>
    </row>
    <row r="65" spans="1:4" ht="52.5" customHeight="1" hidden="1">
      <c r="A65" s="13" t="s">
        <v>58</v>
      </c>
      <c r="B65" s="26" t="s">
        <v>57</v>
      </c>
      <c r="C65" s="16"/>
      <c r="D65" s="11"/>
    </row>
    <row r="66" spans="1:4" ht="12.75" customHeight="1" hidden="1">
      <c r="A66" s="15" t="s">
        <v>56</v>
      </c>
      <c r="B66" s="14" t="s">
        <v>55</v>
      </c>
      <c r="C66" s="8">
        <f>C67</f>
        <v>0</v>
      </c>
      <c r="D66" s="11">
        <v>-13014.75</v>
      </c>
    </row>
    <row r="67" spans="1:4" ht="12.75" customHeight="1" hidden="1">
      <c r="A67" s="13" t="s">
        <v>54</v>
      </c>
      <c r="B67" s="12" t="s">
        <v>53</v>
      </c>
      <c r="C67" s="16">
        <f>C68</f>
        <v>0</v>
      </c>
      <c r="D67" s="11">
        <v>-13014.75</v>
      </c>
    </row>
    <row r="68" spans="1:4" ht="25.5" customHeight="1" hidden="1">
      <c r="A68" s="13" t="s">
        <v>52</v>
      </c>
      <c r="B68" s="12" t="s">
        <v>51</v>
      </c>
      <c r="C68" s="16"/>
      <c r="D68" s="11">
        <v>-13014.75</v>
      </c>
    </row>
    <row r="69" spans="1:4" ht="17.25" customHeight="1" hidden="1">
      <c r="A69" s="15" t="s">
        <v>56</v>
      </c>
      <c r="B69" s="14" t="s">
        <v>55</v>
      </c>
      <c r="C69" s="8">
        <f>C70</f>
        <v>0</v>
      </c>
      <c r="D69" s="24">
        <f>D71+D73</f>
        <v>15232195.58</v>
      </c>
    </row>
    <row r="70" spans="1:4" ht="17.25" customHeight="1" hidden="1">
      <c r="A70" s="13" t="s">
        <v>515</v>
      </c>
      <c r="B70" s="539" t="s">
        <v>516</v>
      </c>
      <c r="C70" s="8">
        <f>C71</f>
        <v>0</v>
      </c>
      <c r="D70" s="24"/>
    </row>
    <row r="71" spans="1:4" ht="26.25" customHeight="1" hidden="1">
      <c r="A71" s="13" t="s">
        <v>445</v>
      </c>
      <c r="B71" s="498" t="s">
        <v>446</v>
      </c>
      <c r="C71" s="16">
        <v>0</v>
      </c>
      <c r="D71" s="21">
        <v>9533000</v>
      </c>
    </row>
    <row r="72" spans="1:4" ht="13.5" customHeight="1">
      <c r="A72" s="717" t="s">
        <v>50</v>
      </c>
      <c r="B72" s="25" t="s">
        <v>49</v>
      </c>
      <c r="C72" s="8">
        <f>C73+C103</f>
        <v>60870.215</v>
      </c>
      <c r="D72" s="21">
        <v>9533000</v>
      </c>
    </row>
    <row r="73" spans="1:4" ht="36">
      <c r="A73" s="717" t="s">
        <v>48</v>
      </c>
      <c r="B73" s="25" t="s">
        <v>47</v>
      </c>
      <c r="C73" s="8">
        <f>C74</f>
        <v>1960.914</v>
      </c>
      <c r="D73" s="23">
        <f>D74</f>
        <v>5699195.58</v>
      </c>
    </row>
    <row r="74" spans="1:4" ht="30.75" customHeight="1">
      <c r="A74" s="717" t="s">
        <v>774</v>
      </c>
      <c r="B74" s="14" t="s">
        <v>773</v>
      </c>
      <c r="C74" s="8">
        <f>C101</f>
        <v>1960.914</v>
      </c>
      <c r="D74" s="21">
        <v>5699195.58</v>
      </c>
    </row>
    <row r="75" spans="1:4" ht="25.5" customHeight="1" hidden="1">
      <c r="A75" s="713" t="s">
        <v>46</v>
      </c>
      <c r="B75" s="12" t="s">
        <v>42</v>
      </c>
      <c r="C75" s="16">
        <f>C76</f>
        <v>0</v>
      </c>
      <c r="D75" s="11">
        <v>26113846</v>
      </c>
    </row>
    <row r="76" spans="1:4" ht="25.5" customHeight="1" hidden="1">
      <c r="A76" s="713" t="s">
        <v>45</v>
      </c>
      <c r="B76" s="12" t="s">
        <v>44</v>
      </c>
      <c r="C76" s="16"/>
      <c r="D76" s="11">
        <v>1703400</v>
      </c>
    </row>
    <row r="77" spans="1:4" ht="24.75" customHeight="1" hidden="1">
      <c r="A77" s="713" t="s">
        <v>43</v>
      </c>
      <c r="B77" s="22" t="s">
        <v>42</v>
      </c>
      <c r="C77" s="16">
        <f>C78</f>
        <v>1801.34</v>
      </c>
      <c r="D77" s="11">
        <v>1703400</v>
      </c>
    </row>
    <row r="78" spans="1:4" ht="51" customHeight="1" hidden="1">
      <c r="A78" s="713" t="s">
        <v>41</v>
      </c>
      <c r="B78" s="22" t="s">
        <v>40</v>
      </c>
      <c r="C78" s="16">
        <v>1801.34</v>
      </c>
      <c r="D78" s="11">
        <v>13233976</v>
      </c>
    </row>
    <row r="79" spans="1:4" ht="38.25" customHeight="1" hidden="1">
      <c r="A79" s="717" t="s">
        <v>39</v>
      </c>
      <c r="B79" s="14" t="s">
        <v>38</v>
      </c>
      <c r="C79" s="8">
        <f>C80+C82+C84</f>
        <v>0</v>
      </c>
      <c r="D79" s="11">
        <v>13233976</v>
      </c>
    </row>
    <row r="80" spans="1:4" s="19" customFormat="1" ht="12.75" customHeight="1" hidden="1">
      <c r="A80" s="713" t="s">
        <v>37</v>
      </c>
      <c r="B80" s="12" t="s">
        <v>36</v>
      </c>
      <c r="C80" s="16"/>
      <c r="D80" s="20">
        <v>11176470</v>
      </c>
    </row>
    <row r="81" spans="1:4" ht="12.75" customHeight="1" hidden="1">
      <c r="A81" s="713" t="s">
        <v>35</v>
      </c>
      <c r="B81" s="12" t="s">
        <v>34</v>
      </c>
      <c r="C81" s="16"/>
      <c r="D81" s="11">
        <v>11176470</v>
      </c>
    </row>
    <row r="82" spans="1:4" ht="12.75" customHeight="1" hidden="1">
      <c r="A82" s="713" t="s">
        <v>33</v>
      </c>
      <c r="B82" s="12" t="s">
        <v>32</v>
      </c>
      <c r="C82" s="16">
        <f>C83</f>
        <v>0</v>
      </c>
      <c r="D82" s="11"/>
    </row>
    <row r="83" spans="1:4" ht="12.75" customHeight="1" hidden="1">
      <c r="A83" s="713" t="s">
        <v>31</v>
      </c>
      <c r="B83" s="12" t="s">
        <v>30</v>
      </c>
      <c r="C83" s="16"/>
      <c r="D83" s="11"/>
    </row>
    <row r="84" spans="1:4" ht="12" customHeight="1" hidden="1">
      <c r="A84" s="717" t="s">
        <v>29</v>
      </c>
      <c r="B84" s="14" t="s">
        <v>28</v>
      </c>
      <c r="C84" s="8">
        <f>C85</f>
        <v>0</v>
      </c>
      <c r="D84" s="11"/>
    </row>
    <row r="85" spans="1:4" ht="25.5" customHeight="1" hidden="1">
      <c r="A85" s="713" t="s">
        <v>26</v>
      </c>
      <c r="B85" s="12" t="s">
        <v>27</v>
      </c>
      <c r="C85" s="16"/>
      <c r="D85" s="18">
        <f>D86+D88</f>
        <v>5369827</v>
      </c>
    </row>
    <row r="86" spans="1:4" ht="38.25" customHeight="1" hidden="1">
      <c r="A86" s="713"/>
      <c r="B86" s="12" t="s">
        <v>16</v>
      </c>
      <c r="C86" s="16"/>
      <c r="D86" s="11">
        <v>555800</v>
      </c>
    </row>
    <row r="87" spans="1:4" ht="38.25" customHeight="1" hidden="1">
      <c r="A87" s="713" t="s">
        <v>26</v>
      </c>
      <c r="B87" s="12"/>
      <c r="C87" s="16"/>
      <c r="D87" s="11">
        <v>555800</v>
      </c>
    </row>
    <row r="88" spans="1:4" ht="12.75" customHeight="1" hidden="1">
      <c r="A88" s="713" t="s">
        <v>26</v>
      </c>
      <c r="B88" s="12"/>
      <c r="C88" s="16"/>
      <c r="D88" s="18">
        <f>D89</f>
        <v>4814027</v>
      </c>
    </row>
    <row r="89" spans="1:4" ht="11.25" customHeight="1" hidden="1">
      <c r="A89" s="717" t="s">
        <v>25</v>
      </c>
      <c r="B89" s="14" t="s">
        <v>24</v>
      </c>
      <c r="C89" s="8">
        <f>C90+C92</f>
        <v>0</v>
      </c>
      <c r="D89" s="18">
        <f>SUM(D91:D93)</f>
        <v>4814027</v>
      </c>
    </row>
    <row r="90" spans="1:4" ht="12.75" customHeight="1" hidden="1">
      <c r="A90" s="713" t="s">
        <v>23</v>
      </c>
      <c r="B90" s="12" t="s">
        <v>22</v>
      </c>
      <c r="C90" s="16">
        <f>C91</f>
        <v>0</v>
      </c>
      <c r="D90" s="11"/>
    </row>
    <row r="91" spans="1:4" ht="25.5" customHeight="1" hidden="1">
      <c r="A91" s="713" t="s">
        <v>21</v>
      </c>
      <c r="B91" s="12" t="s">
        <v>20</v>
      </c>
      <c r="C91" s="16"/>
      <c r="D91" s="11"/>
    </row>
    <row r="92" spans="1:4" ht="12.75" customHeight="1" hidden="1">
      <c r="A92" s="717" t="s">
        <v>19</v>
      </c>
      <c r="B92" s="14" t="s">
        <v>18</v>
      </c>
      <c r="C92" s="8">
        <f>C93</f>
        <v>0</v>
      </c>
      <c r="D92" s="11"/>
    </row>
    <row r="93" spans="1:4" ht="12.75" customHeight="1" hidden="1">
      <c r="A93" s="713" t="s">
        <v>13</v>
      </c>
      <c r="B93" s="12" t="s">
        <v>17</v>
      </c>
      <c r="C93" s="8">
        <f>SUM(C95:C97)</f>
        <v>0</v>
      </c>
      <c r="D93" s="11">
        <v>4814027</v>
      </c>
    </row>
    <row r="94" spans="1:4" ht="12.75" customHeight="1" hidden="1">
      <c r="A94" s="713"/>
      <c r="B94" s="12" t="s">
        <v>16</v>
      </c>
      <c r="C94" s="8"/>
      <c r="D94" s="11"/>
    </row>
    <row r="95" spans="1:4" ht="51" customHeight="1" hidden="1">
      <c r="A95" s="713" t="s">
        <v>13</v>
      </c>
      <c r="B95" s="17" t="s">
        <v>15</v>
      </c>
      <c r="C95" s="16"/>
      <c r="D95" s="11"/>
    </row>
    <row r="96" spans="1:4" ht="51" customHeight="1" hidden="1">
      <c r="A96" s="713" t="s">
        <v>13</v>
      </c>
      <c r="B96" s="17" t="s">
        <v>14</v>
      </c>
      <c r="C96" s="16"/>
      <c r="D96" s="11"/>
    </row>
    <row r="97" spans="1:4" ht="51" customHeight="1" hidden="1">
      <c r="A97" s="713" t="s">
        <v>13</v>
      </c>
      <c r="B97" s="12"/>
      <c r="C97" s="16"/>
      <c r="D97" s="11"/>
    </row>
    <row r="98" spans="1:4" ht="60.75" customHeight="1" hidden="1">
      <c r="A98" s="717" t="s">
        <v>12</v>
      </c>
      <c r="B98" s="14" t="s">
        <v>11</v>
      </c>
      <c r="C98" s="8">
        <f>C99+C101</f>
        <v>1960.914</v>
      </c>
      <c r="D98" s="11"/>
    </row>
    <row r="99" spans="1:4" ht="12.75" customHeight="1" hidden="1">
      <c r="A99" s="713" t="s">
        <v>10</v>
      </c>
      <c r="B99" s="12" t="s">
        <v>9</v>
      </c>
      <c r="C99" s="8">
        <f>C100</f>
        <v>0</v>
      </c>
      <c r="D99" s="11">
        <v>531925.11</v>
      </c>
    </row>
    <row r="100" spans="1:4" ht="12.75" customHeight="1" hidden="1">
      <c r="A100" s="713" t="s">
        <v>8</v>
      </c>
      <c r="B100" s="12" t="s">
        <v>7</v>
      </c>
      <c r="C100" s="16"/>
      <c r="D100" s="11">
        <v>531925.11</v>
      </c>
    </row>
    <row r="101" spans="1:3" ht="41.25" customHeight="1">
      <c r="A101" s="713" t="s">
        <v>775</v>
      </c>
      <c r="B101" s="22" t="s">
        <v>777</v>
      </c>
      <c r="C101" s="16">
        <f>C102</f>
        <v>1960.914</v>
      </c>
    </row>
    <row r="102" spans="1:3" ht="38.25">
      <c r="A102" s="713" t="s">
        <v>776</v>
      </c>
      <c r="B102" s="22" t="s">
        <v>778</v>
      </c>
      <c r="C102" s="679">
        <v>1960.914</v>
      </c>
    </row>
    <row r="103" spans="1:3" ht="25.5">
      <c r="A103" s="717" t="s">
        <v>619</v>
      </c>
      <c r="B103" s="680" t="s">
        <v>620</v>
      </c>
      <c r="C103" s="679">
        <f>C104+C106</f>
        <v>58909.301</v>
      </c>
    </row>
    <row r="104" spans="1:3" ht="25.5">
      <c r="A104" s="713" t="s">
        <v>621</v>
      </c>
      <c r="B104" s="540" t="s">
        <v>622</v>
      </c>
      <c r="C104" s="679">
        <f>C105</f>
        <v>1502.077</v>
      </c>
    </row>
    <row r="105" spans="1:3" ht="25.5">
      <c r="A105" s="713" t="s">
        <v>623</v>
      </c>
      <c r="B105" s="540" t="s">
        <v>624</v>
      </c>
      <c r="C105" s="679">
        <v>1502.077</v>
      </c>
    </row>
    <row r="106" spans="1:3" ht="51">
      <c r="A106" s="13" t="s">
        <v>826</v>
      </c>
      <c r="B106" s="540" t="s">
        <v>827</v>
      </c>
      <c r="C106" s="679">
        <f>C107</f>
        <v>57407.224</v>
      </c>
    </row>
    <row r="107" spans="1:3" ht="51">
      <c r="A107" s="13" t="s">
        <v>826</v>
      </c>
      <c r="B107" s="540" t="s">
        <v>827</v>
      </c>
      <c r="C107" s="679">
        <v>57407.224</v>
      </c>
    </row>
    <row r="108" spans="1:3" ht="12.75">
      <c r="A108" s="13"/>
      <c r="B108" s="22"/>
      <c r="C108" s="679"/>
    </row>
    <row r="109" spans="1:3" ht="12.75">
      <c r="A109" s="13"/>
      <c r="B109" s="22"/>
      <c r="C109" s="679"/>
    </row>
    <row r="110" spans="1:3" ht="12.75">
      <c r="A110" s="10"/>
      <c r="B110" s="9" t="s">
        <v>6</v>
      </c>
      <c r="C110" s="8">
        <f>C72+C13</f>
        <v>78864.929</v>
      </c>
    </row>
  </sheetData>
  <sheetProtection/>
  <mergeCells count="8">
    <mergeCell ref="B1:D1"/>
    <mergeCell ref="A8:C8"/>
    <mergeCell ref="A2:D2"/>
    <mergeCell ref="A3:D3"/>
    <mergeCell ref="A4:D4"/>
    <mergeCell ref="A6:D6"/>
    <mergeCell ref="B5:D5"/>
    <mergeCell ref="B7:C7"/>
  </mergeCells>
  <printOptions/>
  <pageMargins left="0.7874015748031497" right="0.3937007874015748" top="0.3937007874015748"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G104"/>
  <sheetViews>
    <sheetView view="pageBreakPreview" zoomScaleSheetLayoutView="100" zoomScalePageLayoutView="0" workbookViewId="0" topLeftCell="A1">
      <selection activeCell="A5" sqref="A5"/>
    </sheetView>
  </sheetViews>
  <sheetFormatPr defaultColWidth="9.140625" defaultRowHeight="15"/>
  <cols>
    <col min="1" max="1" width="23.8515625" style="6" customWidth="1"/>
    <col min="2" max="2" width="42.140625" style="7" customWidth="1"/>
    <col min="3" max="3" width="17.00390625" style="7" customWidth="1"/>
    <col min="4" max="4" width="17.28125" style="7" customWidth="1"/>
    <col min="5" max="5" width="12.7109375" style="7" hidden="1" customWidth="1"/>
    <col min="6" max="16384" width="9.140625" style="6" customWidth="1"/>
  </cols>
  <sheetData>
    <row r="1" spans="1:5" ht="12.75">
      <c r="A1" s="43"/>
      <c r="B1" s="737" t="s">
        <v>757</v>
      </c>
      <c r="C1" s="737"/>
      <c r="D1" s="737"/>
      <c r="E1" s="737"/>
    </row>
    <row r="2" spans="1:7" s="1" customFormat="1" ht="15.75" customHeight="1">
      <c r="A2" s="739" t="s">
        <v>2</v>
      </c>
      <c r="B2" s="739"/>
      <c r="C2" s="739"/>
      <c r="D2" s="739"/>
      <c r="E2" s="739"/>
      <c r="F2" s="3"/>
      <c r="G2" s="3"/>
    </row>
    <row r="3" spans="1:7" s="1" customFormat="1" ht="15.75" customHeight="1">
      <c r="A3" s="739" t="s">
        <v>838</v>
      </c>
      <c r="B3" s="739"/>
      <c r="C3" s="739"/>
      <c r="D3" s="739"/>
      <c r="E3" s="739"/>
      <c r="F3" s="3"/>
      <c r="G3" s="3"/>
    </row>
    <row r="4" spans="1:7" s="2" customFormat="1" ht="16.5" customHeight="1">
      <c r="A4" s="740" t="s">
        <v>840</v>
      </c>
      <c r="B4" s="740"/>
      <c r="C4" s="740"/>
      <c r="D4" s="740"/>
      <c r="E4" s="740"/>
      <c r="F4" s="4"/>
      <c r="G4" s="4"/>
    </row>
    <row r="5" spans="1:7" s="2" customFormat="1" ht="16.5" customHeight="1">
      <c r="A5" s="42"/>
      <c r="B5" s="740" t="s">
        <v>3</v>
      </c>
      <c r="C5" s="740"/>
      <c r="D5" s="740"/>
      <c r="E5" s="740"/>
      <c r="F5" s="4"/>
      <c r="G5" s="4"/>
    </row>
    <row r="6" spans="1:7" s="2" customFormat="1" ht="18" customHeight="1">
      <c r="A6" s="740" t="s">
        <v>645</v>
      </c>
      <c r="B6" s="740"/>
      <c r="C6" s="740"/>
      <c r="D6" s="740"/>
      <c r="E6" s="740"/>
      <c r="F6" s="4"/>
      <c r="G6" s="4"/>
    </row>
    <row r="7" spans="1:7" s="2" customFormat="1" ht="18" customHeight="1">
      <c r="A7" s="5"/>
      <c r="B7" s="740"/>
      <c r="C7" s="740"/>
      <c r="D7" s="740"/>
      <c r="E7" s="4"/>
      <c r="F7" s="4"/>
      <c r="G7" s="4"/>
    </row>
    <row r="8" spans="1:4" s="7" customFormat="1" ht="32.25" customHeight="1">
      <c r="A8" s="738" t="s">
        <v>647</v>
      </c>
      <c r="B8" s="738"/>
      <c r="C8" s="738"/>
      <c r="D8" s="738"/>
    </row>
    <row r="9" spans="1:4" s="37" customFormat="1" ht="4.5" customHeight="1">
      <c r="A9" s="41"/>
      <c r="B9" s="40"/>
      <c r="C9" s="40"/>
      <c r="D9" s="595"/>
    </row>
    <row r="10" spans="1:4" s="37" customFormat="1" ht="15.75" customHeight="1">
      <c r="A10" s="39"/>
      <c r="B10" s="38"/>
      <c r="C10" s="38" t="s">
        <v>552</v>
      </c>
      <c r="D10" s="614" t="s">
        <v>552</v>
      </c>
    </row>
    <row r="11" spans="1:5" ht="38.25">
      <c r="A11" s="36" t="s">
        <v>144</v>
      </c>
      <c r="B11" s="35" t="s">
        <v>143</v>
      </c>
      <c r="C11" s="34" t="s">
        <v>617</v>
      </c>
      <c r="D11" s="34" t="s">
        <v>648</v>
      </c>
      <c r="E11" s="11">
        <v>8502881.13</v>
      </c>
    </row>
    <row r="12" spans="1:5" ht="12.75">
      <c r="A12" s="33">
        <v>1</v>
      </c>
      <c r="B12" s="33">
        <v>2</v>
      </c>
      <c r="C12" s="33"/>
      <c r="D12" s="596">
        <v>3</v>
      </c>
      <c r="E12" s="11">
        <v>5510235.74</v>
      </c>
    </row>
    <row r="13" spans="1:5" ht="12.75">
      <c r="A13" s="15" t="s">
        <v>142</v>
      </c>
      <c r="B13" s="25" t="s">
        <v>141</v>
      </c>
      <c r="C13" s="24">
        <f>C14+C31+C35+C43+C46+C50+C58+C61+C67+C21+C70</f>
        <v>18405.529000000002</v>
      </c>
      <c r="D13" s="24">
        <f>D14+D31+D35+D43+D46+D50+D58+D61+D67+D21+D70</f>
        <v>18926.628</v>
      </c>
      <c r="E13" s="18" t="e">
        <f>E14+E31+E35+E43+E46+E50+E58+E61+E67+E21</f>
        <v>#REF!</v>
      </c>
    </row>
    <row r="14" spans="1:5" ht="12.75">
      <c r="A14" s="15" t="s">
        <v>140</v>
      </c>
      <c r="B14" s="25" t="s">
        <v>139</v>
      </c>
      <c r="C14" s="8">
        <f>C15</f>
        <v>8765.167000000001</v>
      </c>
      <c r="D14" s="8">
        <f>D15</f>
        <v>9261.168000000001</v>
      </c>
      <c r="E14" s="18">
        <f>E15</f>
        <v>5409863.26</v>
      </c>
    </row>
    <row r="15" spans="1:5" ht="14.25" customHeight="1">
      <c r="A15" s="13" t="s">
        <v>138</v>
      </c>
      <c r="B15" s="12" t="s">
        <v>137</v>
      </c>
      <c r="C15" s="16">
        <f>SUM(C18:C20)</f>
        <v>8765.167000000001</v>
      </c>
      <c r="D15" s="16">
        <f>SUM(D18:D20)</f>
        <v>9261.168000000001</v>
      </c>
      <c r="E15" s="27">
        <f>E18</f>
        <v>5409863.26</v>
      </c>
    </row>
    <row r="16" spans="1:5" ht="17.25" customHeight="1" hidden="1">
      <c r="A16" s="13" t="s">
        <v>135</v>
      </c>
      <c r="B16" s="12" t="s">
        <v>136</v>
      </c>
      <c r="C16" s="16"/>
      <c r="D16" s="16"/>
      <c r="E16" s="11"/>
    </row>
    <row r="17" spans="1:5" ht="7.5" customHeight="1" hidden="1">
      <c r="A17" s="13"/>
      <c r="B17" s="12"/>
      <c r="C17" s="16">
        <f>C18+C19</f>
        <v>8725.602</v>
      </c>
      <c r="D17" s="16">
        <f>D18+D19</f>
        <v>9221.603000000001</v>
      </c>
      <c r="E17" s="11">
        <v>5504333.04</v>
      </c>
    </row>
    <row r="18" spans="1:5" ht="84" customHeight="1">
      <c r="A18" s="13" t="s">
        <v>135</v>
      </c>
      <c r="B18" s="540" t="s">
        <v>480</v>
      </c>
      <c r="C18" s="16">
        <v>8549.486</v>
      </c>
      <c r="D18" s="16">
        <v>9044.314</v>
      </c>
      <c r="E18" s="11">
        <v>5409863.26</v>
      </c>
    </row>
    <row r="19" spans="1:5" ht="117" customHeight="1">
      <c r="A19" s="13" t="s">
        <v>134</v>
      </c>
      <c r="B19" s="540" t="s">
        <v>481</v>
      </c>
      <c r="C19" s="16">
        <v>176.116</v>
      </c>
      <c r="D19" s="16">
        <v>177.289</v>
      </c>
      <c r="E19" s="11">
        <v>94469.78</v>
      </c>
    </row>
    <row r="20" spans="1:5" ht="56.25" customHeight="1">
      <c r="A20" s="13" t="s">
        <v>133</v>
      </c>
      <c r="B20" s="539" t="s">
        <v>482</v>
      </c>
      <c r="C20" s="16">
        <v>39.565</v>
      </c>
      <c r="D20" s="16">
        <v>39.565</v>
      </c>
      <c r="E20" s="11">
        <v>5000</v>
      </c>
    </row>
    <row r="21" spans="1:5" ht="39.75" customHeight="1">
      <c r="A21" s="15" t="s">
        <v>132</v>
      </c>
      <c r="B21" s="25" t="s">
        <v>131</v>
      </c>
      <c r="C21" s="30">
        <f>C22</f>
        <v>962.34</v>
      </c>
      <c r="D21" s="30">
        <f>D22</f>
        <v>986.0999999999999</v>
      </c>
      <c r="E21" s="29">
        <f>E22</f>
        <v>0</v>
      </c>
    </row>
    <row r="22" spans="1:5" ht="38.25">
      <c r="A22" s="15" t="s">
        <v>130</v>
      </c>
      <c r="B22" s="14" t="s">
        <v>129</v>
      </c>
      <c r="C22" s="8">
        <f>C24+C26+C28+C30</f>
        <v>962.34</v>
      </c>
      <c r="D22" s="8">
        <f>D24+D26+D28+D30</f>
        <v>986.0999999999999</v>
      </c>
      <c r="E22" s="18">
        <f>E24+E26+E28+E30</f>
        <v>0</v>
      </c>
    </row>
    <row r="23" spans="1:5" ht="76.5">
      <c r="A23" s="13" t="s">
        <v>128</v>
      </c>
      <c r="B23" s="540" t="s">
        <v>127</v>
      </c>
      <c r="C23" s="16">
        <f>C24</f>
        <v>430.55</v>
      </c>
      <c r="D23" s="16">
        <f>D24</f>
        <v>434.17</v>
      </c>
      <c r="E23" s="18"/>
    </row>
    <row r="24" spans="1:5" ht="114.75" customHeight="1">
      <c r="A24" s="13" t="s">
        <v>508</v>
      </c>
      <c r="B24" s="539" t="s">
        <v>507</v>
      </c>
      <c r="C24" s="16">
        <v>430.55</v>
      </c>
      <c r="D24" s="16">
        <v>434.17</v>
      </c>
      <c r="E24" s="11"/>
    </row>
    <row r="25" spans="1:5" ht="89.25" customHeight="1">
      <c r="A25" s="13" t="s">
        <v>126</v>
      </c>
      <c r="B25" s="540" t="s">
        <v>125</v>
      </c>
      <c r="C25" s="16">
        <f>C26</f>
        <v>2.41</v>
      </c>
      <c r="D25" s="16">
        <f>D26</f>
        <v>2.51</v>
      </c>
      <c r="E25" s="11"/>
    </row>
    <row r="26" spans="1:5" ht="129" customHeight="1">
      <c r="A26" s="13" t="s">
        <v>509</v>
      </c>
      <c r="B26" s="540" t="s">
        <v>510</v>
      </c>
      <c r="C26" s="16">
        <v>2.41</v>
      </c>
      <c r="D26" s="16">
        <v>2.51</v>
      </c>
      <c r="E26" s="11"/>
    </row>
    <row r="27" spans="1:5" ht="80.25" customHeight="1">
      <c r="A27" s="13" t="s">
        <v>124</v>
      </c>
      <c r="B27" s="540" t="s">
        <v>123</v>
      </c>
      <c r="C27" s="16">
        <f>C28</f>
        <v>582.73</v>
      </c>
      <c r="D27" s="16">
        <f>D28</f>
        <v>605.14</v>
      </c>
      <c r="E27" s="11"/>
    </row>
    <row r="28" spans="1:5" ht="117.75" customHeight="1">
      <c r="A28" s="13" t="s">
        <v>511</v>
      </c>
      <c r="B28" s="539" t="s">
        <v>512</v>
      </c>
      <c r="C28" s="16">
        <v>582.73</v>
      </c>
      <c r="D28" s="16">
        <v>605.14</v>
      </c>
      <c r="E28" s="11"/>
    </row>
    <row r="29" spans="1:5" ht="76.5" customHeight="1">
      <c r="A29" s="13" t="s">
        <v>122</v>
      </c>
      <c r="B29" s="540" t="s">
        <v>121</v>
      </c>
      <c r="C29" s="16">
        <f>C30</f>
        <v>-53.35</v>
      </c>
      <c r="D29" s="16">
        <f>D30</f>
        <v>-55.72</v>
      </c>
      <c r="E29" s="11"/>
    </row>
    <row r="30" spans="1:5" ht="118.5" customHeight="1">
      <c r="A30" s="13" t="s">
        <v>513</v>
      </c>
      <c r="B30" s="539" t="s">
        <v>514</v>
      </c>
      <c r="C30" s="16">
        <v>-53.35</v>
      </c>
      <c r="D30" s="16">
        <v>-55.72</v>
      </c>
      <c r="E30" s="11"/>
    </row>
    <row r="31" spans="1:5" ht="12.75">
      <c r="A31" s="15" t="s">
        <v>120</v>
      </c>
      <c r="B31" s="25" t="s">
        <v>119</v>
      </c>
      <c r="C31" s="8">
        <f>C32</f>
        <v>33.454</v>
      </c>
      <c r="D31" s="8">
        <f>D32</f>
        <v>34.792</v>
      </c>
      <c r="E31" s="18">
        <f>E32</f>
        <v>7666.3</v>
      </c>
    </row>
    <row r="32" spans="1:5" s="32" customFormat="1" ht="12.75">
      <c r="A32" s="15" t="s">
        <v>118</v>
      </c>
      <c r="B32" s="14" t="s">
        <v>117</v>
      </c>
      <c r="C32" s="8">
        <f>C33+C34</f>
        <v>33.454</v>
      </c>
      <c r="D32" s="8">
        <f>D33+D34</f>
        <v>34.792</v>
      </c>
      <c r="E32" s="18">
        <f>E33+E34</f>
        <v>7666.3</v>
      </c>
    </row>
    <row r="33" spans="1:5" ht="12" customHeight="1">
      <c r="A33" s="13" t="s">
        <v>771</v>
      </c>
      <c r="B33" s="12" t="s">
        <v>117</v>
      </c>
      <c r="C33" s="16">
        <v>33.454</v>
      </c>
      <c r="D33" s="16">
        <v>34.792</v>
      </c>
      <c r="E33" s="11">
        <v>4153</v>
      </c>
    </row>
    <row r="34" spans="1:5" ht="0.75" customHeight="1" hidden="1">
      <c r="A34" s="13" t="s">
        <v>116</v>
      </c>
      <c r="B34" s="12" t="s">
        <v>115</v>
      </c>
      <c r="C34" s="16"/>
      <c r="D34" s="16"/>
      <c r="E34" s="11">
        <v>3513.3</v>
      </c>
    </row>
    <row r="35" spans="1:5" ht="13.5" customHeight="1">
      <c r="A35" s="15" t="s">
        <v>114</v>
      </c>
      <c r="B35" s="25" t="s">
        <v>113</v>
      </c>
      <c r="C35" s="8">
        <f>C36+C38</f>
        <v>6854.779</v>
      </c>
      <c r="D35" s="8">
        <f>D36+D38</f>
        <v>6854.779</v>
      </c>
      <c r="E35" s="18">
        <f>E36+E38</f>
        <v>2126965.59</v>
      </c>
    </row>
    <row r="36" spans="1:5" ht="12.75">
      <c r="A36" s="13" t="s">
        <v>112</v>
      </c>
      <c r="B36" s="12" t="s">
        <v>111</v>
      </c>
      <c r="C36" s="16">
        <f>C37</f>
        <v>874.888</v>
      </c>
      <c r="D36" s="16">
        <f>D37</f>
        <v>874.888</v>
      </c>
      <c r="E36" s="27">
        <f>E37</f>
        <v>881752.14</v>
      </c>
    </row>
    <row r="37" spans="1:5" ht="54.75" customHeight="1">
      <c r="A37" s="13" t="s">
        <v>110</v>
      </c>
      <c r="B37" s="12" t="s">
        <v>109</v>
      </c>
      <c r="C37" s="16">
        <v>874.888</v>
      </c>
      <c r="D37" s="16">
        <v>874.888</v>
      </c>
      <c r="E37" s="11">
        <v>881752.14</v>
      </c>
    </row>
    <row r="38" spans="1:5" ht="12.75">
      <c r="A38" s="13" t="s">
        <v>108</v>
      </c>
      <c r="B38" s="12" t="s">
        <v>107</v>
      </c>
      <c r="C38" s="16">
        <f>C39+C41</f>
        <v>5979.8910000000005</v>
      </c>
      <c r="D38" s="16">
        <f>D39+D41</f>
        <v>5979.8910000000005</v>
      </c>
      <c r="E38" s="27">
        <f>E39+E41</f>
        <v>1245213.45</v>
      </c>
    </row>
    <row r="39" spans="1:5" ht="12.75">
      <c r="A39" s="13" t="s">
        <v>106</v>
      </c>
      <c r="B39" s="12" t="s">
        <v>105</v>
      </c>
      <c r="C39" s="16">
        <f>C40</f>
        <v>4202.836</v>
      </c>
      <c r="D39" s="16">
        <f>D40</f>
        <v>4202.836</v>
      </c>
      <c r="E39" s="27">
        <f>E40</f>
        <v>766641.95</v>
      </c>
    </row>
    <row r="40" spans="1:5" ht="40.5" customHeight="1">
      <c r="A40" s="13" t="s">
        <v>104</v>
      </c>
      <c r="B40" s="12" t="s">
        <v>103</v>
      </c>
      <c r="C40" s="16">
        <v>4202.836</v>
      </c>
      <c r="D40" s="16">
        <v>4202.836</v>
      </c>
      <c r="E40" s="11">
        <v>766641.95</v>
      </c>
    </row>
    <row r="41" spans="1:5" ht="15" customHeight="1">
      <c r="A41" s="13" t="s">
        <v>102</v>
      </c>
      <c r="B41" s="12" t="s">
        <v>101</v>
      </c>
      <c r="C41" s="23">
        <f>C42</f>
        <v>1777.055</v>
      </c>
      <c r="D41" s="23">
        <f>D42</f>
        <v>1777.055</v>
      </c>
      <c r="E41" s="27">
        <f>E42</f>
        <v>478571.5</v>
      </c>
    </row>
    <row r="42" spans="1:5" ht="38.25" customHeight="1">
      <c r="A42" s="13" t="s">
        <v>100</v>
      </c>
      <c r="B42" s="539" t="s">
        <v>578</v>
      </c>
      <c r="C42" s="16">
        <v>1777.055</v>
      </c>
      <c r="D42" s="16">
        <v>1777.055</v>
      </c>
      <c r="E42" s="11">
        <v>478571.5</v>
      </c>
    </row>
    <row r="43" spans="1:5" ht="12.75" customHeight="1" hidden="1">
      <c r="A43" s="15" t="s">
        <v>99</v>
      </c>
      <c r="B43" s="14" t="s">
        <v>98</v>
      </c>
      <c r="C43" s="8">
        <f>C44</f>
        <v>0</v>
      </c>
      <c r="D43" s="8">
        <f>D44</f>
        <v>0</v>
      </c>
      <c r="E43" s="11">
        <v>29660</v>
      </c>
    </row>
    <row r="44" spans="1:5" ht="38.25" customHeight="1" hidden="1">
      <c r="A44" s="13" t="s">
        <v>97</v>
      </c>
      <c r="B44" s="12" t="s">
        <v>96</v>
      </c>
      <c r="C44" s="16">
        <f>C45</f>
        <v>0</v>
      </c>
      <c r="D44" s="16">
        <f>D45</f>
        <v>0</v>
      </c>
      <c r="E44" s="11">
        <v>29660</v>
      </c>
    </row>
    <row r="45" spans="1:5" ht="65.25" customHeight="1" hidden="1">
      <c r="A45" s="13" t="s">
        <v>95</v>
      </c>
      <c r="B45" s="12" t="s">
        <v>94</v>
      </c>
      <c r="C45" s="31"/>
      <c r="D45" s="31"/>
      <c r="E45" s="11">
        <v>29660</v>
      </c>
    </row>
    <row r="46" spans="1:5" ht="0.75" customHeight="1" hidden="1">
      <c r="A46" s="15" t="s">
        <v>93</v>
      </c>
      <c r="B46" s="14" t="s">
        <v>92</v>
      </c>
      <c r="C46" s="8">
        <f aca="true" t="shared" si="0" ref="C46:D48">C47</f>
        <v>0</v>
      </c>
      <c r="D46" s="8">
        <f t="shared" si="0"/>
        <v>0</v>
      </c>
      <c r="E46" s="11">
        <v>5552.17</v>
      </c>
    </row>
    <row r="47" spans="1:5" ht="12.75" customHeight="1" hidden="1">
      <c r="A47" s="13" t="s">
        <v>91</v>
      </c>
      <c r="B47" s="12" t="s">
        <v>90</v>
      </c>
      <c r="C47" s="16">
        <f t="shared" si="0"/>
        <v>0</v>
      </c>
      <c r="D47" s="16">
        <f t="shared" si="0"/>
        <v>0</v>
      </c>
      <c r="E47" s="11">
        <v>5552.17</v>
      </c>
    </row>
    <row r="48" spans="1:5" ht="25.5" customHeight="1" hidden="1">
      <c r="A48" s="13" t="s">
        <v>89</v>
      </c>
      <c r="B48" s="12" t="s">
        <v>88</v>
      </c>
      <c r="C48" s="16">
        <f t="shared" si="0"/>
        <v>0</v>
      </c>
      <c r="D48" s="16">
        <f t="shared" si="0"/>
        <v>0</v>
      </c>
      <c r="E48" s="11">
        <v>5552.17</v>
      </c>
    </row>
    <row r="49" spans="1:5" ht="25.5" customHeight="1" hidden="1">
      <c r="A49" s="13" t="s">
        <v>87</v>
      </c>
      <c r="B49" s="12" t="s">
        <v>86</v>
      </c>
      <c r="C49" s="16"/>
      <c r="D49" s="16"/>
      <c r="E49" s="11">
        <v>5552.17</v>
      </c>
    </row>
    <row r="50" spans="1:5" ht="41.25" customHeight="1">
      <c r="A50" s="15" t="s">
        <v>85</v>
      </c>
      <c r="B50" s="25" t="s">
        <v>84</v>
      </c>
      <c r="C50" s="30">
        <f>C51</f>
        <v>1769.789</v>
      </c>
      <c r="D50" s="30">
        <f>D51</f>
        <v>1769.789</v>
      </c>
      <c r="E50" s="29">
        <f>E51</f>
        <v>773878.08</v>
      </c>
    </row>
    <row r="51" spans="1:5" ht="91.5" customHeight="1">
      <c r="A51" s="13" t="s">
        <v>83</v>
      </c>
      <c r="B51" s="12" t="s">
        <v>82</v>
      </c>
      <c r="C51" s="16">
        <f>C52+C56+C54</f>
        <v>1769.789</v>
      </c>
      <c r="D51" s="16">
        <f>D52+D56+D54</f>
        <v>1769.789</v>
      </c>
      <c r="E51" s="27">
        <f>E52+E56</f>
        <v>773878.08</v>
      </c>
    </row>
    <row r="52" spans="1:5" ht="65.25" customHeight="1">
      <c r="A52" s="13" t="s">
        <v>81</v>
      </c>
      <c r="B52" s="12" t="s">
        <v>77</v>
      </c>
      <c r="C52" s="16">
        <f>C53</f>
        <v>838.79</v>
      </c>
      <c r="D52" s="16">
        <f>D53</f>
        <v>838.79</v>
      </c>
      <c r="E52" s="27">
        <f>E53</f>
        <v>650278.25</v>
      </c>
    </row>
    <row r="53" spans="1:5" ht="82.5" customHeight="1">
      <c r="A53" s="13" t="s">
        <v>80</v>
      </c>
      <c r="B53" s="12" t="s">
        <v>79</v>
      </c>
      <c r="C53" s="16">
        <v>838.79</v>
      </c>
      <c r="D53" s="16">
        <v>838.79</v>
      </c>
      <c r="E53" s="11">
        <v>650278.25</v>
      </c>
    </row>
    <row r="54" spans="1:5" ht="63.75" customHeight="1" hidden="1">
      <c r="A54" s="13" t="s">
        <v>78</v>
      </c>
      <c r="B54" s="12" t="s">
        <v>77</v>
      </c>
      <c r="C54" s="16"/>
      <c r="D54" s="16"/>
      <c r="E54" s="11"/>
    </row>
    <row r="55" spans="1:5" ht="76.5" customHeight="1" hidden="1">
      <c r="A55" s="13" t="s">
        <v>76</v>
      </c>
      <c r="B55" s="12" t="s">
        <v>75</v>
      </c>
      <c r="C55" s="16"/>
      <c r="D55" s="16"/>
      <c r="E55" s="11"/>
    </row>
    <row r="56" spans="1:5" ht="91.5" customHeight="1">
      <c r="A56" s="13" t="s">
        <v>74</v>
      </c>
      <c r="B56" s="12" t="s">
        <v>73</v>
      </c>
      <c r="C56" s="16">
        <f>C57</f>
        <v>930.999</v>
      </c>
      <c r="D56" s="16">
        <f>D57</f>
        <v>930.999</v>
      </c>
      <c r="E56" s="27">
        <f>E57</f>
        <v>123599.83</v>
      </c>
    </row>
    <row r="57" spans="1:5" ht="78.75" customHeight="1">
      <c r="A57" s="13" t="s">
        <v>72</v>
      </c>
      <c r="B57" s="12" t="s">
        <v>71</v>
      </c>
      <c r="C57" s="16">
        <v>930.999</v>
      </c>
      <c r="D57" s="16">
        <v>930.999</v>
      </c>
      <c r="E57" s="11">
        <v>123599.83</v>
      </c>
    </row>
    <row r="58" spans="1:5" ht="82.5" customHeight="1">
      <c r="A58" s="15" t="s">
        <v>834</v>
      </c>
      <c r="B58" s="14" t="s">
        <v>835</v>
      </c>
      <c r="C58" s="8">
        <f>C59</f>
        <v>0</v>
      </c>
      <c r="D58" s="8">
        <f>D59</f>
        <v>0</v>
      </c>
      <c r="E58" s="11">
        <v>9169</v>
      </c>
    </row>
    <row r="59" spans="1:5" ht="28.5" customHeight="1">
      <c r="A59" s="13" t="s">
        <v>836</v>
      </c>
      <c r="B59" s="28" t="s">
        <v>837</v>
      </c>
      <c r="C59" s="16">
        <f>C60</f>
        <v>0</v>
      </c>
      <c r="D59" s="16">
        <f>D60</f>
        <v>0</v>
      </c>
      <c r="E59" s="11">
        <v>9169</v>
      </c>
    </row>
    <row r="60" spans="1:5" ht="30.75" customHeight="1">
      <c r="A60" s="13" t="s">
        <v>70</v>
      </c>
      <c r="B60" s="26" t="s">
        <v>69</v>
      </c>
      <c r="C60" s="16"/>
      <c r="D60" s="16"/>
      <c r="E60" s="11">
        <v>9169</v>
      </c>
    </row>
    <row r="61" spans="1:5" ht="28.5" customHeight="1">
      <c r="A61" s="15" t="s">
        <v>68</v>
      </c>
      <c r="B61" s="25" t="s">
        <v>67</v>
      </c>
      <c r="C61" s="8">
        <f>C62</f>
        <v>20</v>
      </c>
      <c r="D61" s="8">
        <f>D62</f>
        <v>20</v>
      </c>
      <c r="E61" s="18" t="e">
        <f>E62</f>
        <v>#REF!</v>
      </c>
    </row>
    <row r="62" spans="1:5" ht="38.25">
      <c r="A62" s="13" t="s">
        <v>66</v>
      </c>
      <c r="B62" s="12" t="s">
        <v>65</v>
      </c>
      <c r="C62" s="16">
        <f>C63</f>
        <v>20</v>
      </c>
      <c r="D62" s="16">
        <f>D63</f>
        <v>20</v>
      </c>
      <c r="E62" s="27" t="e">
        <f>E63+E65</f>
        <v>#REF!</v>
      </c>
    </row>
    <row r="63" spans="1:5" ht="40.5" customHeight="1">
      <c r="A63" s="13" t="s">
        <v>64</v>
      </c>
      <c r="B63" s="12" t="s">
        <v>63</v>
      </c>
      <c r="C63" s="16">
        <f>C64</f>
        <v>20</v>
      </c>
      <c r="D63" s="16">
        <f>D64</f>
        <v>20</v>
      </c>
      <c r="E63" s="27" t="e">
        <f>#REF!</f>
        <v>#REF!</v>
      </c>
    </row>
    <row r="64" spans="1:5" ht="54.75" customHeight="1">
      <c r="A64" s="13" t="s">
        <v>62</v>
      </c>
      <c r="B64" s="12" t="s">
        <v>61</v>
      </c>
      <c r="C64" s="16">
        <v>20</v>
      </c>
      <c r="D64" s="16">
        <v>20</v>
      </c>
      <c r="E64" s="27"/>
    </row>
    <row r="65" spans="1:5" ht="39.75" customHeight="1" hidden="1">
      <c r="A65" s="13" t="s">
        <v>60</v>
      </c>
      <c r="B65" s="26" t="s">
        <v>59</v>
      </c>
      <c r="C65" s="16">
        <f>C66</f>
        <v>0</v>
      </c>
      <c r="D65" s="16">
        <f>D66</f>
        <v>0</v>
      </c>
      <c r="E65" s="11"/>
    </row>
    <row r="66" spans="1:5" ht="52.5" customHeight="1" hidden="1">
      <c r="A66" s="13" t="s">
        <v>58</v>
      </c>
      <c r="B66" s="26" t="s">
        <v>57</v>
      </c>
      <c r="C66" s="16"/>
      <c r="D66" s="16"/>
      <c r="E66" s="11"/>
    </row>
    <row r="67" spans="1:5" ht="12.75" customHeight="1" hidden="1">
      <c r="A67" s="15" t="s">
        <v>56</v>
      </c>
      <c r="B67" s="14" t="s">
        <v>55</v>
      </c>
      <c r="C67" s="8">
        <f>C68</f>
        <v>0</v>
      </c>
      <c r="D67" s="8">
        <f>D68</f>
        <v>0</v>
      </c>
      <c r="E67" s="11">
        <v>-13014.75</v>
      </c>
    </row>
    <row r="68" spans="1:5" ht="12.75" customHeight="1" hidden="1">
      <c r="A68" s="13" t="s">
        <v>54</v>
      </c>
      <c r="B68" s="12" t="s">
        <v>53</v>
      </c>
      <c r="C68" s="16">
        <f>C69</f>
        <v>0</v>
      </c>
      <c r="D68" s="16">
        <f>D69</f>
        <v>0</v>
      </c>
      <c r="E68" s="11">
        <v>-13014.75</v>
      </c>
    </row>
    <row r="69" spans="1:5" ht="25.5" customHeight="1" hidden="1">
      <c r="A69" s="13" t="s">
        <v>52</v>
      </c>
      <c r="B69" s="12" t="s">
        <v>51</v>
      </c>
      <c r="C69" s="16"/>
      <c r="D69" s="16"/>
      <c r="E69" s="11">
        <v>-13014.75</v>
      </c>
    </row>
    <row r="70" spans="1:5" ht="0.75" customHeight="1">
      <c r="A70" s="15" t="s">
        <v>56</v>
      </c>
      <c r="B70" s="14" t="s">
        <v>55</v>
      </c>
      <c r="C70" s="8">
        <f>C72</f>
        <v>0</v>
      </c>
      <c r="D70" s="8">
        <f>D72</f>
        <v>0</v>
      </c>
      <c r="E70" s="24">
        <f>E72+E74</f>
        <v>15232195.58</v>
      </c>
    </row>
    <row r="71" spans="1:5" ht="16.5" customHeight="1" hidden="1">
      <c r="A71" s="13" t="s">
        <v>515</v>
      </c>
      <c r="B71" s="539" t="s">
        <v>516</v>
      </c>
      <c r="C71" s="8">
        <f>C72</f>
        <v>0</v>
      </c>
      <c r="D71" s="8">
        <f>D72</f>
        <v>0</v>
      </c>
      <c r="E71" s="24"/>
    </row>
    <row r="72" spans="1:5" ht="24.75" customHeight="1" hidden="1">
      <c r="A72" s="15" t="s">
        <v>445</v>
      </c>
      <c r="B72" s="498" t="s">
        <v>446</v>
      </c>
      <c r="C72" s="16">
        <v>0</v>
      </c>
      <c r="D72" s="16">
        <v>0</v>
      </c>
      <c r="E72" s="21">
        <v>9533000</v>
      </c>
    </row>
    <row r="73" spans="1:5" ht="18" customHeight="1">
      <c r="A73" s="15" t="s">
        <v>50</v>
      </c>
      <c r="B73" s="25" t="s">
        <v>49</v>
      </c>
      <c r="C73" s="8">
        <f>C74</f>
        <v>1705.995</v>
      </c>
      <c r="D73" s="8">
        <f>D74</f>
        <v>1568.732</v>
      </c>
      <c r="E73" s="21">
        <v>9533000</v>
      </c>
    </row>
    <row r="74" spans="1:5" ht="36">
      <c r="A74" s="15" t="s">
        <v>48</v>
      </c>
      <c r="B74" s="25" t="s">
        <v>47</v>
      </c>
      <c r="C74" s="8">
        <f>C75</f>
        <v>1705.995</v>
      </c>
      <c r="D74" s="8">
        <f>D75</f>
        <v>1568.732</v>
      </c>
      <c r="E74" s="23">
        <f>E75</f>
        <v>5699195.58</v>
      </c>
    </row>
    <row r="75" spans="1:5" ht="30.75" customHeight="1">
      <c r="A75" s="15" t="s">
        <v>774</v>
      </c>
      <c r="B75" s="14" t="s">
        <v>773</v>
      </c>
      <c r="C75" s="8">
        <f>C102</f>
        <v>1705.995</v>
      </c>
      <c r="D75" s="8">
        <f>D102</f>
        <v>1568.732</v>
      </c>
      <c r="E75" s="21">
        <v>5699195.58</v>
      </c>
    </row>
    <row r="76" spans="1:5" ht="25.5" customHeight="1" hidden="1">
      <c r="A76" s="13" t="s">
        <v>46</v>
      </c>
      <c r="B76" s="12" t="s">
        <v>42</v>
      </c>
      <c r="C76" s="16">
        <f>C77</f>
        <v>0</v>
      </c>
      <c r="D76" s="16">
        <f>D77</f>
        <v>0</v>
      </c>
      <c r="E76" s="11">
        <v>26113846</v>
      </c>
    </row>
    <row r="77" spans="1:5" ht="25.5" customHeight="1" hidden="1">
      <c r="A77" s="13" t="s">
        <v>45</v>
      </c>
      <c r="B77" s="12" t="s">
        <v>44</v>
      </c>
      <c r="C77" s="16"/>
      <c r="D77" s="16"/>
      <c r="E77" s="11">
        <v>1703400</v>
      </c>
    </row>
    <row r="78" spans="1:5" ht="24.75" customHeight="1" hidden="1">
      <c r="A78" s="13" t="s">
        <v>43</v>
      </c>
      <c r="B78" s="22" t="s">
        <v>42</v>
      </c>
      <c r="C78" s="16">
        <f>C79</f>
        <v>1801.34</v>
      </c>
      <c r="D78" s="16">
        <f>D79</f>
        <v>1801.34</v>
      </c>
      <c r="E78" s="11">
        <v>1703400</v>
      </c>
    </row>
    <row r="79" spans="1:5" ht="51" customHeight="1" hidden="1">
      <c r="A79" s="13" t="s">
        <v>41</v>
      </c>
      <c r="B79" s="22" t="s">
        <v>40</v>
      </c>
      <c r="C79" s="16">
        <v>1801.34</v>
      </c>
      <c r="D79" s="16">
        <v>1801.34</v>
      </c>
      <c r="E79" s="11">
        <v>13233976</v>
      </c>
    </row>
    <row r="80" spans="1:5" ht="38.25" customHeight="1" hidden="1">
      <c r="A80" s="15" t="s">
        <v>39</v>
      </c>
      <c r="B80" s="14" t="s">
        <v>38</v>
      </c>
      <c r="C80" s="8">
        <f>C81+C83+C85</f>
        <v>0</v>
      </c>
      <c r="D80" s="8">
        <f>D81+D83+D85</f>
        <v>0</v>
      </c>
      <c r="E80" s="11">
        <v>13233976</v>
      </c>
    </row>
    <row r="81" spans="1:5" s="19" customFormat="1" ht="12.75" customHeight="1" hidden="1">
      <c r="A81" s="13" t="s">
        <v>37</v>
      </c>
      <c r="B81" s="12" t="s">
        <v>36</v>
      </c>
      <c r="C81" s="16"/>
      <c r="D81" s="16"/>
      <c r="E81" s="20">
        <v>11176470</v>
      </c>
    </row>
    <row r="82" spans="1:5" ht="12.75" customHeight="1" hidden="1">
      <c r="A82" s="13" t="s">
        <v>35</v>
      </c>
      <c r="B82" s="12" t="s">
        <v>34</v>
      </c>
      <c r="C82" s="16"/>
      <c r="D82" s="16"/>
      <c r="E82" s="11">
        <v>11176470</v>
      </c>
    </row>
    <row r="83" spans="1:5" ht="12.75" customHeight="1" hidden="1">
      <c r="A83" s="13" t="s">
        <v>33</v>
      </c>
      <c r="B83" s="12" t="s">
        <v>32</v>
      </c>
      <c r="C83" s="16">
        <f>C84</f>
        <v>0</v>
      </c>
      <c r="D83" s="16">
        <f>D84</f>
        <v>0</v>
      </c>
      <c r="E83" s="11"/>
    </row>
    <row r="84" spans="1:5" ht="12.75" customHeight="1" hidden="1">
      <c r="A84" s="13" t="s">
        <v>31</v>
      </c>
      <c r="B84" s="12" t="s">
        <v>30</v>
      </c>
      <c r="C84" s="16"/>
      <c r="D84" s="16"/>
      <c r="E84" s="11"/>
    </row>
    <row r="85" spans="1:5" ht="12" customHeight="1" hidden="1">
      <c r="A85" s="15" t="s">
        <v>29</v>
      </c>
      <c r="B85" s="14" t="s">
        <v>28</v>
      </c>
      <c r="C85" s="8">
        <f>C86</f>
        <v>0</v>
      </c>
      <c r="D85" s="8">
        <f>D86</f>
        <v>0</v>
      </c>
      <c r="E85" s="11"/>
    </row>
    <row r="86" spans="1:5" ht="25.5" customHeight="1" hidden="1">
      <c r="A86" s="13" t="s">
        <v>26</v>
      </c>
      <c r="B86" s="12" t="s">
        <v>27</v>
      </c>
      <c r="C86" s="16"/>
      <c r="D86" s="16"/>
      <c r="E86" s="18">
        <f>E87+E89</f>
        <v>5369827</v>
      </c>
    </row>
    <row r="87" spans="1:5" ht="38.25" customHeight="1" hidden="1">
      <c r="A87" s="13"/>
      <c r="B87" s="12" t="s">
        <v>16</v>
      </c>
      <c r="C87" s="16"/>
      <c r="D87" s="16"/>
      <c r="E87" s="11">
        <v>555800</v>
      </c>
    </row>
    <row r="88" spans="1:5" ht="38.25" customHeight="1" hidden="1">
      <c r="A88" s="13" t="s">
        <v>26</v>
      </c>
      <c r="B88" s="12"/>
      <c r="C88" s="16"/>
      <c r="D88" s="16"/>
      <c r="E88" s="11">
        <v>555800</v>
      </c>
    </row>
    <row r="89" spans="1:5" ht="12.75" customHeight="1" hidden="1">
      <c r="A89" s="13" t="s">
        <v>26</v>
      </c>
      <c r="B89" s="12"/>
      <c r="C89" s="16"/>
      <c r="D89" s="16"/>
      <c r="E89" s="18">
        <f>E90</f>
        <v>4814027</v>
      </c>
    </row>
    <row r="90" spans="1:5" ht="11.25" customHeight="1" hidden="1">
      <c r="A90" s="15" t="s">
        <v>25</v>
      </c>
      <c r="B90" s="14" t="s">
        <v>24</v>
      </c>
      <c r="C90" s="8">
        <f>C91+C93</f>
        <v>0</v>
      </c>
      <c r="D90" s="8">
        <f>D91+D93</f>
        <v>0</v>
      </c>
      <c r="E90" s="18">
        <f>SUM(E92:E94)</f>
        <v>4814027</v>
      </c>
    </row>
    <row r="91" spans="1:5" ht="12.75" customHeight="1" hidden="1">
      <c r="A91" s="13" t="s">
        <v>23</v>
      </c>
      <c r="B91" s="12" t="s">
        <v>22</v>
      </c>
      <c r="C91" s="16">
        <f>C92</f>
        <v>0</v>
      </c>
      <c r="D91" s="16">
        <f>D92</f>
        <v>0</v>
      </c>
      <c r="E91" s="11"/>
    </row>
    <row r="92" spans="1:5" ht="25.5" customHeight="1" hidden="1">
      <c r="A92" s="13" t="s">
        <v>21</v>
      </c>
      <c r="B92" s="12" t="s">
        <v>20</v>
      </c>
      <c r="C92" s="16"/>
      <c r="D92" s="16"/>
      <c r="E92" s="11"/>
    </row>
    <row r="93" spans="1:5" ht="12.75" customHeight="1" hidden="1">
      <c r="A93" s="15" t="s">
        <v>19</v>
      </c>
      <c r="B93" s="14" t="s">
        <v>18</v>
      </c>
      <c r="C93" s="8">
        <f>C94</f>
        <v>0</v>
      </c>
      <c r="D93" s="8">
        <f>D94</f>
        <v>0</v>
      </c>
      <c r="E93" s="11"/>
    </row>
    <row r="94" spans="1:5" ht="12.75" customHeight="1" hidden="1">
      <c r="A94" s="13" t="s">
        <v>13</v>
      </c>
      <c r="B94" s="12" t="s">
        <v>17</v>
      </c>
      <c r="C94" s="8">
        <f>SUM(C96:C98)</f>
        <v>0</v>
      </c>
      <c r="D94" s="8">
        <f>SUM(D96:D98)</f>
        <v>0</v>
      </c>
      <c r="E94" s="11">
        <v>4814027</v>
      </c>
    </row>
    <row r="95" spans="1:5" ht="12.75" customHeight="1" hidden="1">
      <c r="A95" s="13"/>
      <c r="B95" s="12" t="s">
        <v>16</v>
      </c>
      <c r="C95" s="8"/>
      <c r="D95" s="8"/>
      <c r="E95" s="11"/>
    </row>
    <row r="96" spans="1:5" ht="51" customHeight="1" hidden="1">
      <c r="A96" s="13" t="s">
        <v>13</v>
      </c>
      <c r="B96" s="17" t="s">
        <v>15</v>
      </c>
      <c r="C96" s="16"/>
      <c r="D96" s="16"/>
      <c r="E96" s="11"/>
    </row>
    <row r="97" spans="1:5" ht="51" customHeight="1" hidden="1">
      <c r="A97" s="13" t="s">
        <v>13</v>
      </c>
      <c r="B97" s="17" t="s">
        <v>14</v>
      </c>
      <c r="C97" s="16"/>
      <c r="D97" s="16"/>
      <c r="E97" s="11"/>
    </row>
    <row r="98" spans="1:5" ht="51" customHeight="1" hidden="1">
      <c r="A98" s="13" t="s">
        <v>13</v>
      </c>
      <c r="B98" s="12"/>
      <c r="C98" s="16"/>
      <c r="D98" s="16"/>
      <c r="E98" s="11"/>
    </row>
    <row r="99" spans="1:5" ht="60.75" customHeight="1" hidden="1">
      <c r="A99" s="15" t="s">
        <v>12</v>
      </c>
      <c r="B99" s="14" t="s">
        <v>11</v>
      </c>
      <c r="C99" s="8">
        <f>C100+C102</f>
        <v>1705.995</v>
      </c>
      <c r="D99" s="8">
        <f>D100+D102</f>
        <v>1568.732</v>
      </c>
      <c r="E99" s="11"/>
    </row>
    <row r="100" spans="1:5" ht="12.75" customHeight="1" hidden="1">
      <c r="A100" s="13" t="s">
        <v>10</v>
      </c>
      <c r="B100" s="12" t="s">
        <v>9</v>
      </c>
      <c r="C100" s="8">
        <f>C101</f>
        <v>0</v>
      </c>
      <c r="D100" s="8">
        <f>D101</f>
        <v>0</v>
      </c>
      <c r="E100" s="11">
        <v>531925.11</v>
      </c>
    </row>
    <row r="101" spans="1:5" ht="12.75" customHeight="1" hidden="1">
      <c r="A101" s="13" t="s">
        <v>8</v>
      </c>
      <c r="B101" s="12" t="s">
        <v>7</v>
      </c>
      <c r="C101" s="16"/>
      <c r="D101" s="16"/>
      <c r="E101" s="11">
        <v>531925.11</v>
      </c>
    </row>
    <row r="102" spans="1:4" ht="51">
      <c r="A102" s="13" t="s">
        <v>775</v>
      </c>
      <c r="B102" s="22" t="s">
        <v>777</v>
      </c>
      <c r="C102" s="16">
        <f>C103</f>
        <v>1705.995</v>
      </c>
      <c r="D102" s="16">
        <f>D103</f>
        <v>1568.732</v>
      </c>
    </row>
    <row r="103" spans="1:4" ht="38.25">
      <c r="A103" s="13" t="s">
        <v>776</v>
      </c>
      <c r="B103" s="22" t="s">
        <v>778</v>
      </c>
      <c r="C103" s="16">
        <v>1705.995</v>
      </c>
      <c r="D103" s="28">
        <v>1568.732</v>
      </c>
    </row>
    <row r="104" spans="1:4" ht="12.75">
      <c r="A104" s="10"/>
      <c r="B104" s="9" t="s">
        <v>6</v>
      </c>
      <c r="C104" s="8">
        <f>C73+C13</f>
        <v>20111.524</v>
      </c>
      <c r="D104" s="8">
        <f>D73+D13</f>
        <v>20495.36</v>
      </c>
    </row>
  </sheetData>
  <sheetProtection/>
  <mergeCells count="8">
    <mergeCell ref="B7:D7"/>
    <mergeCell ref="A8:D8"/>
    <mergeCell ref="B1:E1"/>
    <mergeCell ref="A2:E2"/>
    <mergeCell ref="A3:E3"/>
    <mergeCell ref="A4:E4"/>
    <mergeCell ref="B5:E5"/>
    <mergeCell ref="A6:E6"/>
  </mergeCells>
  <printOptions/>
  <pageMargins left="0.7874015748031497" right="0.3937007874015748" top="0.3937007874015748" bottom="0.3937007874015748" header="0.5118110236220472" footer="0.5118110236220472"/>
  <pageSetup horizontalDpi="600" verticalDpi="600" orientation="portrait" paperSize="9" scale="90" r:id="rId1"/>
</worksheet>
</file>

<file path=xl/worksheets/sheet5.xml><?xml version="1.0" encoding="utf-8"?>
<worksheet xmlns="http://schemas.openxmlformats.org/spreadsheetml/2006/main" xmlns:r="http://schemas.openxmlformats.org/officeDocument/2006/relationships">
  <dimension ref="A1:IP282"/>
  <sheetViews>
    <sheetView zoomScale="73" zoomScaleNormal="73" zoomScaleSheetLayoutView="100" workbookViewId="0" topLeftCell="A1">
      <selection activeCell="A4" sqref="A4:H4"/>
    </sheetView>
  </sheetViews>
  <sheetFormatPr defaultColWidth="9.140625" defaultRowHeight="15"/>
  <cols>
    <col min="1" max="1" width="93.28125" style="50" customWidth="1"/>
    <col min="2" max="2" width="8.7109375" style="49" hidden="1" customWidth="1"/>
    <col min="3" max="3" width="8.57421875" style="45" customWidth="1"/>
    <col min="4" max="4" width="8.421875" style="48" customWidth="1"/>
    <col min="5" max="5" width="15.140625" style="47" customWidth="1"/>
    <col min="6" max="6" width="9.7109375" style="46" customWidth="1"/>
    <col min="7" max="7" width="8.140625" style="45" customWidth="1"/>
    <col min="8" max="8" width="14.421875" style="45" customWidth="1"/>
    <col min="9" max="34" width="9.140625" style="44" customWidth="1"/>
  </cols>
  <sheetData>
    <row r="1" spans="1:8" s="1" customFormat="1" ht="15.75" customHeight="1">
      <c r="A1" s="735" t="s">
        <v>758</v>
      </c>
      <c r="B1" s="735"/>
      <c r="C1" s="735"/>
      <c r="D1" s="735"/>
      <c r="E1" s="735"/>
      <c r="F1" s="735"/>
      <c r="G1" s="735"/>
      <c r="H1" s="735"/>
    </row>
    <row r="2" spans="1:8" s="1" customFormat="1" ht="15.75" customHeight="1">
      <c r="A2" s="735" t="s">
        <v>4</v>
      </c>
      <c r="B2" s="735"/>
      <c r="C2" s="735"/>
      <c r="D2" s="735"/>
      <c r="E2" s="735"/>
      <c r="F2" s="735"/>
      <c r="G2" s="735"/>
      <c r="H2" s="735"/>
    </row>
    <row r="3" spans="1:8" s="1" customFormat="1" ht="15.75" customHeight="1">
      <c r="A3" s="735" t="s">
        <v>838</v>
      </c>
      <c r="B3" s="735"/>
      <c r="C3" s="735"/>
      <c r="D3" s="735"/>
      <c r="E3" s="735"/>
      <c r="F3" s="735"/>
      <c r="G3" s="735"/>
      <c r="H3" s="735"/>
    </row>
    <row r="4" spans="1:8" s="2" customFormat="1" ht="16.5" customHeight="1">
      <c r="A4" s="733" t="s">
        <v>839</v>
      </c>
      <c r="B4" s="733"/>
      <c r="C4" s="733"/>
      <c r="D4" s="733"/>
      <c r="E4" s="733"/>
      <c r="F4" s="733"/>
      <c r="G4" s="733"/>
      <c r="H4" s="733"/>
    </row>
    <row r="5" spans="1:8" s="2" customFormat="1" ht="16.5" customHeight="1">
      <c r="A5" s="733" t="s">
        <v>3</v>
      </c>
      <c r="B5" s="733"/>
      <c r="C5" s="733"/>
      <c r="D5" s="733"/>
      <c r="E5" s="733"/>
      <c r="F5" s="733"/>
      <c r="G5" s="733"/>
      <c r="H5" s="733"/>
    </row>
    <row r="6" spans="1:8" s="2" customFormat="1" ht="16.5" customHeight="1">
      <c r="A6" s="733" t="s">
        <v>645</v>
      </c>
      <c r="B6" s="733"/>
      <c r="C6" s="733"/>
      <c r="D6" s="733"/>
      <c r="E6" s="733"/>
      <c r="F6" s="733"/>
      <c r="G6" s="733"/>
      <c r="H6" s="733"/>
    </row>
    <row r="7" spans="1:8" s="2" customFormat="1" ht="16.5" customHeight="1">
      <c r="A7" s="733"/>
      <c r="B7" s="733"/>
      <c r="C7" s="733"/>
      <c r="D7" s="733"/>
      <c r="E7" s="733"/>
      <c r="F7" s="733"/>
      <c r="G7" s="733"/>
      <c r="H7" s="733"/>
    </row>
    <row r="8" spans="1:8" s="2" customFormat="1" ht="1.5" customHeight="1">
      <c r="A8" s="751"/>
      <c r="B8" s="751"/>
      <c r="C8" s="751"/>
      <c r="D8" s="751"/>
      <c r="E8" s="751"/>
      <c r="F8" s="751"/>
      <c r="G8" s="751"/>
      <c r="H8" s="284"/>
    </row>
    <row r="9" spans="1:8" s="2" customFormat="1" ht="17.25" customHeight="1" hidden="1">
      <c r="A9" s="751"/>
      <c r="B9" s="751"/>
      <c r="C9" s="751"/>
      <c r="D9" s="751"/>
      <c r="E9" s="751"/>
      <c r="F9" s="751"/>
      <c r="G9" s="751"/>
      <c r="H9" s="284"/>
    </row>
    <row r="10" spans="1:8" s="2" customFormat="1" ht="66" customHeight="1">
      <c r="A10" s="752" t="s">
        <v>649</v>
      </c>
      <c r="B10" s="752"/>
      <c r="C10" s="752"/>
      <c r="D10" s="752"/>
      <c r="E10" s="752"/>
      <c r="F10" s="752"/>
      <c r="G10" s="752"/>
      <c r="H10" s="752"/>
    </row>
    <row r="11" spans="1:8" s="2" customFormat="1" ht="26.25" customHeight="1">
      <c r="A11" s="283" t="s">
        <v>1</v>
      </c>
      <c r="B11" s="280"/>
      <c r="C11" s="282" t="s">
        <v>342</v>
      </c>
      <c r="D11" s="265" t="s">
        <v>341</v>
      </c>
      <c r="E11" s="281" t="s">
        <v>340</v>
      </c>
      <c r="F11" s="78"/>
      <c r="G11" s="264" t="s">
        <v>339</v>
      </c>
      <c r="H11" s="264" t="s">
        <v>605</v>
      </c>
    </row>
    <row r="12" spans="1:8" s="279" customFormat="1" ht="22.5" customHeight="1">
      <c r="A12" s="158" t="s">
        <v>338</v>
      </c>
      <c r="B12" s="280"/>
      <c r="C12" s="70"/>
      <c r="D12" s="156"/>
      <c r="E12" s="265"/>
      <c r="F12" s="264"/>
      <c r="G12" s="155"/>
      <c r="H12" s="136">
        <f>H14+H102+H118+H170+H228+H243+H223+H219</f>
        <v>78864.929</v>
      </c>
    </row>
    <row r="13" spans="1:8" s="279" customFormat="1" ht="21" customHeight="1">
      <c r="A13" s="433" t="s">
        <v>5</v>
      </c>
      <c r="B13" s="280"/>
      <c r="C13" s="70"/>
      <c r="D13" s="156"/>
      <c r="E13" s="265"/>
      <c r="F13" s="264"/>
      <c r="G13" s="155"/>
      <c r="H13" s="136">
        <f>H12</f>
        <v>78864.929</v>
      </c>
    </row>
    <row r="14" spans="1:8" s="279" customFormat="1" ht="21.75" customHeight="1">
      <c r="A14" s="158" t="s">
        <v>337</v>
      </c>
      <c r="B14" s="280"/>
      <c r="C14" s="70" t="s">
        <v>148</v>
      </c>
      <c r="D14" s="156"/>
      <c r="E14" s="265"/>
      <c r="F14" s="264"/>
      <c r="G14" s="155"/>
      <c r="H14" s="136">
        <f>H15+H20+H26+H45+H50+H60+H55</f>
        <v>8558.6</v>
      </c>
    </row>
    <row r="15" spans="1:34" s="276" customFormat="1" ht="38.25" customHeight="1">
      <c r="A15" s="66" t="s">
        <v>336</v>
      </c>
      <c r="B15" s="278" t="s">
        <v>335</v>
      </c>
      <c r="C15" s="70" t="s">
        <v>148</v>
      </c>
      <c r="D15" s="156" t="s">
        <v>206</v>
      </c>
      <c r="E15" s="265"/>
      <c r="F15" s="264"/>
      <c r="G15" s="155"/>
      <c r="H15" s="136">
        <f>+H16</f>
        <v>655.96</v>
      </c>
      <c r="I15" s="277"/>
      <c r="J15" s="277"/>
      <c r="K15" s="277"/>
      <c r="L15" s="277"/>
      <c r="M15" s="277"/>
      <c r="N15" s="277"/>
      <c r="O15" s="277"/>
      <c r="P15" s="277"/>
      <c r="Q15" s="277"/>
      <c r="R15" s="277"/>
      <c r="S15" s="277"/>
      <c r="T15" s="277"/>
      <c r="U15" s="277"/>
      <c r="V15" s="277"/>
      <c r="W15" s="277"/>
      <c r="X15" s="277"/>
      <c r="Y15" s="277"/>
      <c r="Z15" s="277"/>
      <c r="AA15" s="277"/>
      <c r="AB15" s="277"/>
      <c r="AC15" s="277"/>
      <c r="AD15" s="277"/>
      <c r="AE15" s="277"/>
      <c r="AF15" s="277"/>
      <c r="AG15" s="277"/>
      <c r="AH15" s="277"/>
    </row>
    <row r="16" spans="1:34" s="51" customFormat="1" ht="26.25" customHeight="1">
      <c r="A16" s="185" t="s">
        <v>334</v>
      </c>
      <c r="B16" s="73" t="s">
        <v>0</v>
      </c>
      <c r="C16" s="100" t="s">
        <v>148</v>
      </c>
      <c r="D16" s="150" t="s">
        <v>206</v>
      </c>
      <c r="E16" s="183" t="s">
        <v>333</v>
      </c>
      <c r="F16" s="142" t="s">
        <v>155</v>
      </c>
      <c r="G16" s="182"/>
      <c r="H16" s="323">
        <f>+H17</f>
        <v>655.96</v>
      </c>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row>
    <row r="17" spans="1:34" s="51" customFormat="1" ht="25.5" customHeight="1">
      <c r="A17" s="151" t="s">
        <v>332</v>
      </c>
      <c r="B17" s="73"/>
      <c r="C17" s="88" t="s">
        <v>148</v>
      </c>
      <c r="D17" s="148" t="s">
        <v>206</v>
      </c>
      <c r="E17" s="273" t="s">
        <v>331</v>
      </c>
      <c r="F17" s="81" t="s">
        <v>155</v>
      </c>
      <c r="G17" s="177"/>
      <c r="H17" s="154">
        <f>+H18</f>
        <v>655.96</v>
      </c>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row>
    <row r="18" spans="1:34" s="51" customFormat="1" ht="37.5">
      <c r="A18" s="151" t="s">
        <v>316</v>
      </c>
      <c r="B18" s="73" t="s">
        <v>0</v>
      </c>
      <c r="C18" s="88" t="s">
        <v>148</v>
      </c>
      <c r="D18" s="148" t="s">
        <v>206</v>
      </c>
      <c r="E18" s="273" t="s">
        <v>331</v>
      </c>
      <c r="F18" s="81" t="s">
        <v>326</v>
      </c>
      <c r="G18" s="177"/>
      <c r="H18" s="154">
        <f>+H19</f>
        <v>655.96</v>
      </c>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row>
    <row r="19" spans="1:34" s="51" customFormat="1" ht="56.25">
      <c r="A19" s="109" t="s">
        <v>184</v>
      </c>
      <c r="B19" s="73" t="s">
        <v>0</v>
      </c>
      <c r="C19" s="57" t="s">
        <v>148</v>
      </c>
      <c r="D19" s="65" t="s">
        <v>206</v>
      </c>
      <c r="E19" s="273" t="s">
        <v>331</v>
      </c>
      <c r="F19" s="81" t="s">
        <v>326</v>
      </c>
      <c r="G19" s="145" t="s">
        <v>151</v>
      </c>
      <c r="H19" s="153">
        <v>655.96</v>
      </c>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row>
    <row r="20" spans="1:34" s="195" customFormat="1" ht="63" customHeight="1">
      <c r="A20" s="66" t="s">
        <v>330</v>
      </c>
      <c r="B20" s="100" t="s">
        <v>0</v>
      </c>
      <c r="C20" s="70" t="s">
        <v>148</v>
      </c>
      <c r="D20" s="70" t="s">
        <v>218</v>
      </c>
      <c r="E20" s="156"/>
      <c r="F20" s="155"/>
      <c r="G20" s="70"/>
      <c r="H20" s="136">
        <f>+H21</f>
        <v>2686.051</v>
      </c>
      <c r="I20" s="196"/>
      <c r="J20" s="196"/>
      <c r="K20" s="196"/>
      <c r="L20" s="196"/>
      <c r="M20" s="196"/>
      <c r="N20" s="196"/>
      <c r="O20" s="196"/>
      <c r="P20" s="196"/>
      <c r="Q20" s="196"/>
      <c r="R20" s="196"/>
      <c r="S20" s="196"/>
      <c r="T20" s="196"/>
      <c r="U20" s="196"/>
      <c r="V20" s="196"/>
      <c r="W20" s="196"/>
      <c r="X20" s="196"/>
      <c r="Y20" s="196"/>
      <c r="Z20" s="196"/>
      <c r="AA20" s="196"/>
      <c r="AB20" s="196"/>
      <c r="AC20" s="196"/>
      <c r="AD20" s="196"/>
      <c r="AE20" s="196"/>
      <c r="AF20" s="196"/>
      <c r="AG20" s="196"/>
      <c r="AH20" s="196"/>
    </row>
    <row r="21" spans="1:34" s="105" customFormat="1" ht="22.5" customHeight="1">
      <c r="A21" s="185" t="s">
        <v>329</v>
      </c>
      <c r="B21" s="88" t="s">
        <v>0</v>
      </c>
      <c r="C21" s="100" t="s">
        <v>148</v>
      </c>
      <c r="D21" s="150" t="s">
        <v>218</v>
      </c>
      <c r="E21" s="141" t="s">
        <v>328</v>
      </c>
      <c r="F21" s="111" t="s">
        <v>155</v>
      </c>
      <c r="G21" s="275"/>
      <c r="H21" s="323">
        <f>+H22</f>
        <v>2686.051</v>
      </c>
      <c r="I21" s="106"/>
      <c r="J21" s="106"/>
      <c r="K21" s="106"/>
      <c r="L21" s="106"/>
      <c r="M21" s="106"/>
      <c r="N21" s="106"/>
      <c r="O21" s="106"/>
      <c r="P21" s="106"/>
      <c r="Q21" s="106"/>
      <c r="R21" s="106"/>
      <c r="S21" s="106"/>
      <c r="T21" s="106"/>
      <c r="U21" s="106"/>
      <c r="V21" s="106"/>
      <c r="W21" s="106"/>
      <c r="X21" s="106"/>
      <c r="Y21" s="106"/>
      <c r="Z21" s="106"/>
      <c r="AA21" s="106"/>
      <c r="AB21" s="106"/>
      <c r="AC21" s="106"/>
      <c r="AD21" s="106"/>
      <c r="AE21" s="106"/>
      <c r="AF21" s="106"/>
      <c r="AG21" s="106"/>
      <c r="AH21" s="106"/>
    </row>
    <row r="22" spans="1:34" s="105" customFormat="1" ht="21.75" customHeight="1">
      <c r="A22" s="151" t="s">
        <v>327</v>
      </c>
      <c r="B22" s="88" t="s">
        <v>0</v>
      </c>
      <c r="C22" s="88" t="s">
        <v>148</v>
      </c>
      <c r="D22" s="148" t="s">
        <v>218</v>
      </c>
      <c r="E22" s="273" t="s">
        <v>282</v>
      </c>
      <c r="F22" s="81" t="s">
        <v>155</v>
      </c>
      <c r="G22" s="145"/>
      <c r="H22" s="154">
        <f>+H23</f>
        <v>2686.051</v>
      </c>
      <c r="I22" s="106"/>
      <c r="J22" s="106"/>
      <c r="K22" s="106"/>
      <c r="L22" s="106"/>
      <c r="M22" s="106"/>
      <c r="N22" s="106"/>
      <c r="O22" s="106"/>
      <c r="P22" s="106"/>
      <c r="Q22" s="106"/>
      <c r="R22" s="106"/>
      <c r="S22" s="106"/>
      <c r="T22" s="106"/>
      <c r="U22" s="106"/>
      <c r="V22" s="106"/>
      <c r="W22" s="106"/>
      <c r="X22" s="106"/>
      <c r="Y22" s="106"/>
      <c r="Z22" s="106"/>
      <c r="AA22" s="106"/>
      <c r="AB22" s="106"/>
      <c r="AC22" s="106"/>
      <c r="AD22" s="106"/>
      <c r="AE22" s="106"/>
      <c r="AF22" s="106"/>
      <c r="AG22" s="106"/>
      <c r="AH22" s="106"/>
    </row>
    <row r="23" spans="1:34" s="105" customFormat="1" ht="39.75" customHeight="1">
      <c r="A23" s="151" t="s">
        <v>316</v>
      </c>
      <c r="B23" s="57" t="s">
        <v>0</v>
      </c>
      <c r="C23" s="88" t="s">
        <v>148</v>
      </c>
      <c r="D23" s="148" t="s">
        <v>218</v>
      </c>
      <c r="E23" s="273" t="s">
        <v>282</v>
      </c>
      <c r="F23" s="81" t="s">
        <v>326</v>
      </c>
      <c r="G23" s="145"/>
      <c r="H23" s="154">
        <f>H24+H25</f>
        <v>2686.051</v>
      </c>
      <c r="I23" s="106"/>
      <c r="J23" s="106"/>
      <c r="K23" s="106"/>
      <c r="L23" s="106"/>
      <c r="M23" s="106"/>
      <c r="N23" s="106"/>
      <c r="O23" s="106"/>
      <c r="P23" s="106"/>
      <c r="Q23" s="106"/>
      <c r="R23" s="106"/>
      <c r="S23" s="106"/>
      <c r="T23" s="106"/>
      <c r="U23" s="106"/>
      <c r="V23" s="106"/>
      <c r="W23" s="106"/>
      <c r="X23" s="106"/>
      <c r="Y23" s="106"/>
      <c r="Z23" s="106"/>
      <c r="AA23" s="106"/>
      <c r="AB23" s="106"/>
      <c r="AC23" s="106"/>
      <c r="AD23" s="106"/>
      <c r="AE23" s="106"/>
      <c r="AF23" s="106"/>
      <c r="AG23" s="106"/>
      <c r="AH23" s="106"/>
    </row>
    <row r="24" spans="1:34" s="105" customFormat="1" ht="57.75" customHeight="1">
      <c r="A24" s="109" t="s">
        <v>184</v>
      </c>
      <c r="B24" s="73" t="s">
        <v>0</v>
      </c>
      <c r="C24" s="57" t="s">
        <v>148</v>
      </c>
      <c r="D24" s="65" t="s">
        <v>218</v>
      </c>
      <c r="E24" s="273" t="s">
        <v>282</v>
      </c>
      <c r="F24" s="81" t="s">
        <v>326</v>
      </c>
      <c r="G24" s="145" t="s">
        <v>151</v>
      </c>
      <c r="H24" s="144" t="s">
        <v>650</v>
      </c>
      <c r="I24" s="106"/>
      <c r="J24" s="106"/>
      <c r="K24" s="106"/>
      <c r="L24" s="106"/>
      <c r="M24" s="106"/>
      <c r="N24" s="106"/>
      <c r="O24" s="106"/>
      <c r="P24" s="106"/>
      <c r="Q24" s="106"/>
      <c r="R24" s="106"/>
      <c r="S24" s="106"/>
      <c r="T24" s="106"/>
      <c r="U24" s="106"/>
      <c r="V24" s="106"/>
      <c r="W24" s="106"/>
      <c r="X24" s="106"/>
      <c r="Y24" s="106"/>
      <c r="Z24" s="106"/>
      <c r="AA24" s="106"/>
      <c r="AB24" s="106"/>
      <c r="AC24" s="106"/>
      <c r="AD24" s="106"/>
      <c r="AE24" s="106"/>
      <c r="AF24" s="106"/>
      <c r="AG24" s="106"/>
      <c r="AH24" s="106"/>
    </row>
    <row r="25" spans="1:34" s="105" customFormat="1" ht="1.5" customHeight="1">
      <c r="A25" s="89" t="s">
        <v>159</v>
      </c>
      <c r="B25" s="100" t="s">
        <v>0</v>
      </c>
      <c r="C25" s="57" t="s">
        <v>148</v>
      </c>
      <c r="D25" s="65" t="s">
        <v>218</v>
      </c>
      <c r="E25" s="273" t="s">
        <v>282</v>
      </c>
      <c r="F25" s="81" t="s">
        <v>326</v>
      </c>
      <c r="G25" s="145" t="s">
        <v>145</v>
      </c>
      <c r="H25" s="320">
        <v>0</v>
      </c>
      <c r="I25" s="106"/>
      <c r="J25" s="106"/>
      <c r="K25" s="106"/>
      <c r="L25" s="106"/>
      <c r="M25" s="106"/>
      <c r="N25" s="106"/>
      <c r="O25" s="106"/>
      <c r="P25" s="106"/>
      <c r="Q25" s="106"/>
      <c r="R25" s="106"/>
      <c r="S25" s="106"/>
      <c r="T25" s="106"/>
      <c r="U25" s="106"/>
      <c r="V25" s="106"/>
      <c r="W25" s="106"/>
      <c r="X25" s="106"/>
      <c r="Y25" s="106"/>
      <c r="Z25" s="106"/>
      <c r="AA25" s="106"/>
      <c r="AB25" s="106"/>
      <c r="AC25" s="106"/>
      <c r="AD25" s="106"/>
      <c r="AE25" s="106"/>
      <c r="AF25" s="106"/>
      <c r="AG25" s="106"/>
      <c r="AH25" s="106"/>
    </row>
    <row r="26" spans="1:8" s="106" customFormat="1" ht="37.5" customHeight="1" hidden="1">
      <c r="A26" s="116" t="s">
        <v>324</v>
      </c>
      <c r="B26" s="73" t="s">
        <v>0</v>
      </c>
      <c r="C26" s="73" t="s">
        <v>148</v>
      </c>
      <c r="D26" s="113" t="s">
        <v>312</v>
      </c>
      <c r="E26" s="113"/>
      <c r="F26" s="274"/>
      <c r="G26" s="140"/>
      <c r="H26" s="261"/>
    </row>
    <row r="27" spans="1:34" s="105" customFormat="1" ht="18" customHeight="1" hidden="1">
      <c r="A27" s="185" t="s">
        <v>323</v>
      </c>
      <c r="B27" s="100" t="s">
        <v>0</v>
      </c>
      <c r="C27" s="128" t="s">
        <v>148</v>
      </c>
      <c r="D27" s="184" t="s">
        <v>312</v>
      </c>
      <c r="E27" s="141" t="s">
        <v>322</v>
      </c>
      <c r="F27" s="111" t="s">
        <v>170</v>
      </c>
      <c r="G27" s="182"/>
      <c r="H27" s="181"/>
      <c r="I27" s="106"/>
      <c r="J27" s="106"/>
      <c r="K27" s="106"/>
      <c r="L27" s="106"/>
      <c r="M27" s="106"/>
      <c r="N27" s="106"/>
      <c r="O27" s="106"/>
      <c r="P27" s="106"/>
      <c r="Q27" s="106"/>
      <c r="R27" s="106"/>
      <c r="S27" s="106"/>
      <c r="T27" s="106"/>
      <c r="U27" s="106"/>
      <c r="V27" s="106"/>
      <c r="W27" s="106"/>
      <c r="X27" s="106"/>
      <c r="Y27" s="106"/>
      <c r="Z27" s="106"/>
      <c r="AA27" s="106"/>
      <c r="AB27" s="106"/>
      <c r="AC27" s="106"/>
      <c r="AD27" s="106"/>
      <c r="AE27" s="106"/>
      <c r="AF27" s="106"/>
      <c r="AG27" s="106"/>
      <c r="AH27" s="106"/>
    </row>
    <row r="28" spans="1:34" s="105" customFormat="1" ht="0.75" customHeight="1" hidden="1">
      <c r="A28" s="151" t="s">
        <v>321</v>
      </c>
      <c r="B28" s="88" t="s">
        <v>0</v>
      </c>
      <c r="C28" s="175" t="s">
        <v>148</v>
      </c>
      <c r="D28" s="174" t="s">
        <v>312</v>
      </c>
      <c r="E28" s="273" t="s">
        <v>320</v>
      </c>
      <c r="F28" s="81" t="s">
        <v>170</v>
      </c>
      <c r="G28" s="177"/>
      <c r="H28" s="176"/>
      <c r="I28" s="106"/>
      <c r="J28" s="106"/>
      <c r="K28" s="106"/>
      <c r="L28" s="106"/>
      <c r="M28" s="106"/>
      <c r="N28" s="106"/>
      <c r="O28" s="106"/>
      <c r="P28" s="106"/>
      <c r="Q28" s="106"/>
      <c r="R28" s="106"/>
      <c r="S28" s="106"/>
      <c r="T28" s="106"/>
      <c r="U28" s="106"/>
      <c r="V28" s="106"/>
      <c r="W28" s="106"/>
      <c r="X28" s="106"/>
      <c r="Y28" s="106"/>
      <c r="Z28" s="106"/>
      <c r="AA28" s="106"/>
      <c r="AB28" s="106"/>
      <c r="AC28" s="106"/>
      <c r="AD28" s="106"/>
      <c r="AE28" s="106"/>
      <c r="AF28" s="106"/>
      <c r="AG28" s="106"/>
      <c r="AH28" s="106"/>
    </row>
    <row r="29" spans="1:8" s="106" customFormat="1" ht="19.5" customHeight="1" hidden="1">
      <c r="A29" s="151" t="s">
        <v>316</v>
      </c>
      <c r="B29" s="88" t="s">
        <v>0</v>
      </c>
      <c r="C29" s="175" t="s">
        <v>148</v>
      </c>
      <c r="D29" s="174" t="s">
        <v>312</v>
      </c>
      <c r="E29" s="273" t="s">
        <v>320</v>
      </c>
      <c r="F29" s="81" t="s">
        <v>315</v>
      </c>
      <c r="G29" s="177"/>
      <c r="H29" s="176"/>
    </row>
    <row r="30" spans="1:8" s="106" customFormat="1" ht="43.5" customHeight="1" hidden="1">
      <c r="A30" s="109" t="s">
        <v>184</v>
      </c>
      <c r="B30" s="57" t="s">
        <v>0</v>
      </c>
      <c r="C30" s="57" t="s">
        <v>148</v>
      </c>
      <c r="D30" s="65" t="s">
        <v>312</v>
      </c>
      <c r="E30" s="273" t="s">
        <v>320</v>
      </c>
      <c r="F30" s="81" t="s">
        <v>315</v>
      </c>
      <c r="G30" s="177" t="s">
        <v>151</v>
      </c>
      <c r="H30" s="176"/>
    </row>
    <row r="31" spans="1:8" s="106" customFormat="1" ht="19.5" customHeight="1" hidden="1">
      <c r="A31" s="89" t="s">
        <v>159</v>
      </c>
      <c r="B31" s="57" t="s">
        <v>0</v>
      </c>
      <c r="C31" s="57" t="s">
        <v>148</v>
      </c>
      <c r="D31" s="65" t="s">
        <v>312</v>
      </c>
      <c r="E31" s="273" t="s">
        <v>320</v>
      </c>
      <c r="F31" s="81" t="s">
        <v>315</v>
      </c>
      <c r="G31" s="177" t="s">
        <v>145</v>
      </c>
      <c r="H31" s="176"/>
    </row>
    <row r="32" spans="1:8" s="106" customFormat="1" ht="19.5" customHeight="1" hidden="1">
      <c r="A32" s="89" t="s">
        <v>187</v>
      </c>
      <c r="B32" s="57" t="s">
        <v>0</v>
      </c>
      <c r="C32" s="57" t="s">
        <v>148</v>
      </c>
      <c r="D32" s="65" t="s">
        <v>312</v>
      </c>
      <c r="E32" s="273" t="s">
        <v>320</v>
      </c>
      <c r="F32" s="81" t="s">
        <v>315</v>
      </c>
      <c r="G32" s="177" t="s">
        <v>186</v>
      </c>
      <c r="H32" s="176"/>
    </row>
    <row r="33" spans="1:34" s="105" customFormat="1" ht="19.5" customHeight="1" hidden="1">
      <c r="A33" s="151" t="s">
        <v>319</v>
      </c>
      <c r="B33" s="88" t="s">
        <v>0</v>
      </c>
      <c r="C33" s="175" t="s">
        <v>148</v>
      </c>
      <c r="D33" s="174" t="s">
        <v>312</v>
      </c>
      <c r="E33" s="273" t="s">
        <v>318</v>
      </c>
      <c r="F33" s="81" t="s">
        <v>170</v>
      </c>
      <c r="G33" s="177"/>
      <c r="H33" s="176"/>
      <c r="I33" s="106"/>
      <c r="J33" s="106"/>
      <c r="K33" s="106"/>
      <c r="L33" s="106"/>
      <c r="M33" s="106"/>
      <c r="N33" s="106"/>
      <c r="O33" s="106"/>
      <c r="P33" s="106"/>
      <c r="Q33" s="106"/>
      <c r="R33" s="106"/>
      <c r="S33" s="106"/>
      <c r="T33" s="106"/>
      <c r="U33" s="106"/>
      <c r="V33" s="106"/>
      <c r="W33" s="106"/>
      <c r="X33" s="106"/>
      <c r="Y33" s="106"/>
      <c r="Z33" s="106"/>
      <c r="AA33" s="106"/>
      <c r="AB33" s="106"/>
      <c r="AC33" s="106"/>
      <c r="AD33" s="106"/>
      <c r="AE33" s="106"/>
      <c r="AF33" s="106"/>
      <c r="AG33" s="106"/>
      <c r="AH33" s="106"/>
    </row>
    <row r="34" spans="1:8" s="106" customFormat="1" ht="19.5" customHeight="1" hidden="1">
      <c r="A34" s="151" t="s">
        <v>316</v>
      </c>
      <c r="B34" s="88" t="s">
        <v>0</v>
      </c>
      <c r="C34" s="175" t="s">
        <v>148</v>
      </c>
      <c r="D34" s="174" t="s">
        <v>312</v>
      </c>
      <c r="E34" s="273" t="s">
        <v>318</v>
      </c>
      <c r="F34" s="81" t="s">
        <v>315</v>
      </c>
      <c r="G34" s="177"/>
      <c r="H34" s="176"/>
    </row>
    <row r="35" spans="1:8" s="106" customFormat="1" ht="43.5" customHeight="1" hidden="1">
      <c r="A35" s="109" t="s">
        <v>184</v>
      </c>
      <c r="B35" s="57" t="s">
        <v>0</v>
      </c>
      <c r="C35" s="57" t="s">
        <v>148</v>
      </c>
      <c r="D35" s="65" t="s">
        <v>312</v>
      </c>
      <c r="E35" s="273" t="s">
        <v>318</v>
      </c>
      <c r="F35" s="81" t="s">
        <v>315</v>
      </c>
      <c r="G35" s="177" t="s">
        <v>151</v>
      </c>
      <c r="H35" s="176"/>
    </row>
    <row r="36" spans="1:8" s="106" customFormat="1" ht="19.5" customHeight="1" hidden="1">
      <c r="A36" s="89" t="s">
        <v>159</v>
      </c>
      <c r="B36" s="57" t="s">
        <v>0</v>
      </c>
      <c r="C36" s="57" t="s">
        <v>148</v>
      </c>
      <c r="D36" s="65" t="s">
        <v>312</v>
      </c>
      <c r="E36" s="273" t="s">
        <v>318</v>
      </c>
      <c r="F36" s="81" t="s">
        <v>315</v>
      </c>
      <c r="G36" s="177" t="s">
        <v>145</v>
      </c>
      <c r="H36" s="176"/>
    </row>
    <row r="37" spans="1:8" s="106" customFormat="1" ht="24.75" customHeight="1" hidden="1">
      <c r="A37" s="89" t="s">
        <v>187</v>
      </c>
      <c r="B37" s="57" t="s">
        <v>0</v>
      </c>
      <c r="C37" s="57" t="s">
        <v>148</v>
      </c>
      <c r="D37" s="65" t="s">
        <v>312</v>
      </c>
      <c r="E37" s="273" t="s">
        <v>318</v>
      </c>
      <c r="F37" s="81" t="s">
        <v>315</v>
      </c>
      <c r="G37" s="177" t="s">
        <v>186</v>
      </c>
      <c r="H37" s="176"/>
    </row>
    <row r="38" spans="1:34" s="105" customFormat="1" ht="19.5" customHeight="1" hidden="1">
      <c r="A38" s="151" t="s">
        <v>317</v>
      </c>
      <c r="B38" s="88" t="s">
        <v>0</v>
      </c>
      <c r="C38" s="175" t="s">
        <v>148</v>
      </c>
      <c r="D38" s="174" t="s">
        <v>312</v>
      </c>
      <c r="E38" s="273" t="s">
        <v>311</v>
      </c>
      <c r="F38" s="81" t="s">
        <v>170</v>
      </c>
      <c r="G38" s="177"/>
      <c r="H38" s="176"/>
      <c r="I38" s="106"/>
      <c r="J38" s="106"/>
      <c r="K38" s="106"/>
      <c r="L38" s="106"/>
      <c r="M38" s="106"/>
      <c r="N38" s="106"/>
      <c r="O38" s="106"/>
      <c r="P38" s="106"/>
      <c r="Q38" s="106"/>
      <c r="R38" s="106"/>
      <c r="S38" s="106"/>
      <c r="T38" s="106"/>
      <c r="U38" s="106"/>
      <c r="V38" s="106"/>
      <c r="W38" s="106"/>
      <c r="X38" s="106"/>
      <c r="Y38" s="106"/>
      <c r="Z38" s="106"/>
      <c r="AA38" s="106"/>
      <c r="AB38" s="106"/>
      <c r="AC38" s="106"/>
      <c r="AD38" s="106"/>
      <c r="AE38" s="106"/>
      <c r="AF38" s="106"/>
      <c r="AG38" s="106"/>
      <c r="AH38" s="106"/>
    </row>
    <row r="39" spans="1:8" s="106" customFormat="1" ht="19.5" customHeight="1" hidden="1">
      <c r="A39" s="151" t="s">
        <v>316</v>
      </c>
      <c r="B39" s="88" t="s">
        <v>0</v>
      </c>
      <c r="C39" s="175" t="s">
        <v>148</v>
      </c>
      <c r="D39" s="174" t="s">
        <v>312</v>
      </c>
      <c r="E39" s="273" t="s">
        <v>311</v>
      </c>
      <c r="F39" s="81" t="s">
        <v>315</v>
      </c>
      <c r="G39" s="177"/>
      <c r="H39" s="176"/>
    </row>
    <row r="40" spans="1:8" s="106" customFormat="1" ht="43.5" customHeight="1" hidden="1">
      <c r="A40" s="109" t="s">
        <v>184</v>
      </c>
      <c r="B40" s="57" t="s">
        <v>0</v>
      </c>
      <c r="C40" s="57" t="s">
        <v>148</v>
      </c>
      <c r="D40" s="65" t="s">
        <v>312</v>
      </c>
      <c r="E40" s="273" t="s">
        <v>311</v>
      </c>
      <c r="F40" s="81" t="s">
        <v>315</v>
      </c>
      <c r="G40" s="177" t="s">
        <v>151</v>
      </c>
      <c r="H40" s="176"/>
    </row>
    <row r="41" spans="1:8" s="106" customFormat="1" ht="19.5" customHeight="1" hidden="1">
      <c r="A41" s="89" t="s">
        <v>159</v>
      </c>
      <c r="B41" s="57" t="s">
        <v>0</v>
      </c>
      <c r="C41" s="57" t="s">
        <v>148</v>
      </c>
      <c r="D41" s="65" t="s">
        <v>312</v>
      </c>
      <c r="E41" s="273" t="s">
        <v>311</v>
      </c>
      <c r="F41" s="81" t="s">
        <v>315</v>
      </c>
      <c r="G41" s="177" t="s">
        <v>145</v>
      </c>
      <c r="H41" s="176"/>
    </row>
    <row r="42" spans="1:8" s="106" customFormat="1" ht="19.5" customHeight="1" hidden="1">
      <c r="A42" s="89" t="s">
        <v>187</v>
      </c>
      <c r="B42" s="57" t="s">
        <v>0</v>
      </c>
      <c r="C42" s="57" t="s">
        <v>148</v>
      </c>
      <c r="D42" s="65" t="s">
        <v>312</v>
      </c>
      <c r="E42" s="273" t="s">
        <v>311</v>
      </c>
      <c r="F42" s="81" t="s">
        <v>315</v>
      </c>
      <c r="G42" s="177" t="s">
        <v>186</v>
      </c>
      <c r="H42" s="176"/>
    </row>
    <row r="43" spans="1:8" s="106" customFormat="1" ht="37.5" customHeight="1" hidden="1">
      <c r="A43" s="178" t="s">
        <v>314</v>
      </c>
      <c r="B43" s="175" t="s">
        <v>0</v>
      </c>
      <c r="C43" s="175" t="s">
        <v>148</v>
      </c>
      <c r="D43" s="174" t="s">
        <v>312</v>
      </c>
      <c r="E43" s="173" t="s">
        <v>311</v>
      </c>
      <c r="F43" s="172" t="s">
        <v>310</v>
      </c>
      <c r="G43" s="177"/>
      <c r="H43" s="176"/>
    </row>
    <row r="44" spans="1:8" s="52" customFormat="1" ht="18.75" customHeight="1" hidden="1">
      <c r="A44" s="109" t="s">
        <v>313</v>
      </c>
      <c r="B44" s="57" t="s">
        <v>0</v>
      </c>
      <c r="C44" s="57" t="s">
        <v>148</v>
      </c>
      <c r="D44" s="57" t="s">
        <v>312</v>
      </c>
      <c r="E44" s="173" t="s">
        <v>311</v>
      </c>
      <c r="F44" s="172" t="s">
        <v>310</v>
      </c>
      <c r="G44" s="57" t="s">
        <v>309</v>
      </c>
      <c r="H44" s="56"/>
    </row>
    <row r="45" spans="1:8" s="52" customFormat="1" ht="18.75" customHeight="1" hidden="1">
      <c r="A45" s="272" t="s">
        <v>308</v>
      </c>
      <c r="B45" s="73" t="s">
        <v>0</v>
      </c>
      <c r="C45" s="155" t="s">
        <v>148</v>
      </c>
      <c r="D45" s="70" t="s">
        <v>164</v>
      </c>
      <c r="E45" s="265"/>
      <c r="F45" s="264"/>
      <c r="G45" s="120"/>
      <c r="H45" s="119"/>
    </row>
    <row r="46" spans="1:8" s="52" customFormat="1" ht="18.75" customHeight="1" hidden="1">
      <c r="A46" s="271" t="s">
        <v>276</v>
      </c>
      <c r="B46" s="100" t="s">
        <v>0</v>
      </c>
      <c r="C46" s="249" t="s">
        <v>148</v>
      </c>
      <c r="D46" s="129" t="s">
        <v>164</v>
      </c>
      <c r="E46" s="270" t="s">
        <v>307</v>
      </c>
      <c r="F46" s="269" t="s">
        <v>170</v>
      </c>
      <c r="G46" s="268"/>
      <c r="H46" s="267"/>
    </row>
    <row r="47" spans="1:34" s="105" customFormat="1" ht="19.5" customHeight="1" hidden="1">
      <c r="A47" s="151" t="s">
        <v>306</v>
      </c>
      <c r="B47" s="88" t="s">
        <v>0</v>
      </c>
      <c r="C47" s="175" t="s">
        <v>148</v>
      </c>
      <c r="D47" s="174" t="s">
        <v>164</v>
      </c>
      <c r="E47" s="118" t="s">
        <v>304</v>
      </c>
      <c r="F47" s="117" t="s">
        <v>170</v>
      </c>
      <c r="G47" s="177"/>
      <c r="H47" s="176"/>
      <c r="I47" s="106"/>
      <c r="J47" s="106"/>
      <c r="K47" s="106"/>
      <c r="L47" s="106"/>
      <c r="M47" s="106"/>
      <c r="N47" s="106"/>
      <c r="O47" s="106"/>
      <c r="P47" s="106"/>
      <c r="Q47" s="106"/>
      <c r="R47" s="106"/>
      <c r="S47" s="106"/>
      <c r="T47" s="106"/>
      <c r="U47" s="106"/>
      <c r="V47" s="106"/>
      <c r="W47" s="106"/>
      <c r="X47" s="106"/>
      <c r="Y47" s="106"/>
      <c r="Z47" s="106"/>
      <c r="AA47" s="106"/>
      <c r="AB47" s="106"/>
      <c r="AC47" s="106"/>
      <c r="AD47" s="106"/>
      <c r="AE47" s="106"/>
      <c r="AF47" s="106"/>
      <c r="AG47" s="106"/>
      <c r="AH47" s="106"/>
    </row>
    <row r="48" spans="1:34" s="105" customFormat="1" ht="19.5" customHeight="1" hidden="1">
      <c r="A48" s="151" t="s">
        <v>305</v>
      </c>
      <c r="B48" s="88" t="s">
        <v>0</v>
      </c>
      <c r="C48" s="175" t="s">
        <v>148</v>
      </c>
      <c r="D48" s="174" t="s">
        <v>164</v>
      </c>
      <c r="E48" s="118" t="s">
        <v>304</v>
      </c>
      <c r="F48" s="117" t="s">
        <v>303</v>
      </c>
      <c r="G48" s="177"/>
      <c r="H48" s="176"/>
      <c r="I48" s="106"/>
      <c r="J48" s="106"/>
      <c r="K48" s="106"/>
      <c r="L48" s="106"/>
      <c r="M48" s="106"/>
      <c r="N48" s="106"/>
      <c r="O48" s="106"/>
      <c r="P48" s="106"/>
      <c r="Q48" s="106"/>
      <c r="R48" s="106"/>
      <c r="S48" s="106"/>
      <c r="T48" s="106"/>
      <c r="U48" s="106"/>
      <c r="V48" s="106"/>
      <c r="W48" s="106"/>
      <c r="X48" s="106"/>
      <c r="Y48" s="106"/>
      <c r="Z48" s="106"/>
      <c r="AA48" s="106"/>
      <c r="AB48" s="106"/>
      <c r="AC48" s="106"/>
      <c r="AD48" s="106"/>
      <c r="AE48" s="106"/>
      <c r="AF48" s="106"/>
      <c r="AG48" s="106"/>
      <c r="AH48" s="106"/>
    </row>
    <row r="49" spans="1:8" s="52" customFormat="1" ht="18.75" customHeight="1" hidden="1">
      <c r="A49" s="266" t="s">
        <v>159</v>
      </c>
      <c r="B49" s="57" t="s">
        <v>0</v>
      </c>
      <c r="C49" s="57" t="s">
        <v>148</v>
      </c>
      <c r="D49" s="57" t="s">
        <v>164</v>
      </c>
      <c r="E49" s="118" t="s">
        <v>304</v>
      </c>
      <c r="F49" s="117" t="s">
        <v>303</v>
      </c>
      <c r="G49" s="57" t="s">
        <v>145</v>
      </c>
      <c r="H49" s="56"/>
    </row>
    <row r="50" spans="1:8" s="83" customFormat="1" ht="20.25" customHeight="1" hidden="1">
      <c r="A50" s="116" t="s">
        <v>302</v>
      </c>
      <c r="B50" s="73" t="s">
        <v>0</v>
      </c>
      <c r="C50" s="73" t="s">
        <v>148</v>
      </c>
      <c r="D50" s="115">
        <v>11</v>
      </c>
      <c r="E50" s="265"/>
      <c r="F50" s="264"/>
      <c r="G50" s="57"/>
      <c r="H50" s="56"/>
    </row>
    <row r="51" spans="1:8" s="83" customFormat="1" ht="20.25" customHeight="1" hidden="1">
      <c r="A51" s="109" t="s">
        <v>301</v>
      </c>
      <c r="B51" s="100" t="s">
        <v>0</v>
      </c>
      <c r="C51" s="57" t="s">
        <v>148</v>
      </c>
      <c r="D51" s="263">
        <v>11</v>
      </c>
      <c r="E51" s="192" t="s">
        <v>300</v>
      </c>
      <c r="F51" s="67" t="s">
        <v>170</v>
      </c>
      <c r="G51" s="64"/>
      <c r="H51" s="80"/>
    </row>
    <row r="52" spans="1:8" s="83" customFormat="1" ht="20.25" customHeight="1" hidden="1">
      <c r="A52" s="109" t="s">
        <v>299</v>
      </c>
      <c r="B52" s="88" t="s">
        <v>0</v>
      </c>
      <c r="C52" s="57" t="s">
        <v>148</v>
      </c>
      <c r="D52" s="263">
        <v>11</v>
      </c>
      <c r="E52" s="192" t="s">
        <v>297</v>
      </c>
      <c r="F52" s="135" t="s">
        <v>170</v>
      </c>
      <c r="G52" s="64"/>
      <c r="H52" s="80"/>
    </row>
    <row r="53" spans="1:8" s="83" customFormat="1" ht="18.75" customHeight="1" hidden="1">
      <c r="A53" s="89" t="s">
        <v>298</v>
      </c>
      <c r="B53" s="88" t="s">
        <v>0</v>
      </c>
      <c r="C53" s="57" t="s">
        <v>148</v>
      </c>
      <c r="D53" s="263">
        <v>11</v>
      </c>
      <c r="E53" s="188" t="s">
        <v>297</v>
      </c>
      <c r="F53" s="187">
        <v>1403</v>
      </c>
      <c r="G53" s="64"/>
      <c r="H53" s="80"/>
    </row>
    <row r="54" spans="1:8" s="83" customFormat="1" ht="20.25" customHeight="1" hidden="1">
      <c r="A54" s="89" t="s">
        <v>187</v>
      </c>
      <c r="B54" s="57" t="s">
        <v>0</v>
      </c>
      <c r="C54" s="57" t="s">
        <v>148</v>
      </c>
      <c r="D54" s="262">
        <v>11</v>
      </c>
      <c r="E54" s="192" t="s">
        <v>297</v>
      </c>
      <c r="F54" s="255">
        <v>1403</v>
      </c>
      <c r="G54" s="57" t="s">
        <v>186</v>
      </c>
      <c r="H54" s="56"/>
    </row>
    <row r="55" spans="1:8" s="83" customFormat="1" ht="20.25" customHeight="1">
      <c r="A55" s="438" t="s">
        <v>302</v>
      </c>
      <c r="B55" s="57"/>
      <c r="C55" s="319" t="s">
        <v>148</v>
      </c>
      <c r="D55" s="434" t="s">
        <v>173</v>
      </c>
      <c r="E55" s="435"/>
      <c r="F55" s="436"/>
      <c r="G55" s="312"/>
      <c r="H55" s="449">
        <f>H56</f>
        <v>50</v>
      </c>
    </row>
    <row r="56" spans="1:8" s="83" customFormat="1" ht="20.25" customHeight="1">
      <c r="A56" s="437" t="s">
        <v>301</v>
      </c>
      <c r="B56" s="57"/>
      <c r="C56" s="312" t="s">
        <v>148</v>
      </c>
      <c r="D56" s="499" t="s">
        <v>173</v>
      </c>
      <c r="E56" s="314" t="s">
        <v>424</v>
      </c>
      <c r="F56" s="313" t="s">
        <v>155</v>
      </c>
      <c r="G56" s="312"/>
      <c r="H56" s="450">
        <f>H57</f>
        <v>50</v>
      </c>
    </row>
    <row r="57" spans="1:8" s="83" customFormat="1" ht="20.25" customHeight="1">
      <c r="A57" s="437" t="s">
        <v>302</v>
      </c>
      <c r="B57" s="57"/>
      <c r="C57" s="312" t="s">
        <v>148</v>
      </c>
      <c r="D57" s="499" t="s">
        <v>173</v>
      </c>
      <c r="E57" s="314" t="s">
        <v>425</v>
      </c>
      <c r="F57" s="313" t="s">
        <v>155</v>
      </c>
      <c r="G57" s="312"/>
      <c r="H57" s="450">
        <f>H59</f>
        <v>50</v>
      </c>
    </row>
    <row r="58" spans="1:8" s="83" customFormat="1" ht="20.25" customHeight="1">
      <c r="A58" s="437" t="s">
        <v>298</v>
      </c>
      <c r="B58" s="57"/>
      <c r="C58" s="312" t="s">
        <v>148</v>
      </c>
      <c r="D58" s="499" t="s">
        <v>173</v>
      </c>
      <c r="E58" s="314" t="s">
        <v>425</v>
      </c>
      <c r="F58" s="313" t="s">
        <v>426</v>
      </c>
      <c r="G58" s="312"/>
      <c r="H58" s="450">
        <f>H59</f>
        <v>50</v>
      </c>
    </row>
    <row r="59" spans="1:8" s="83" customFormat="1" ht="20.25" customHeight="1">
      <c r="A59" s="437" t="s">
        <v>187</v>
      </c>
      <c r="B59" s="57"/>
      <c r="C59" s="312" t="s">
        <v>148</v>
      </c>
      <c r="D59" s="499" t="s">
        <v>173</v>
      </c>
      <c r="E59" s="314" t="s">
        <v>425</v>
      </c>
      <c r="F59" s="313" t="s">
        <v>426</v>
      </c>
      <c r="G59" s="312" t="s">
        <v>186</v>
      </c>
      <c r="H59" s="450">
        <v>50</v>
      </c>
    </row>
    <row r="60" spans="1:8" s="83" customFormat="1" ht="25.5" customHeight="1">
      <c r="A60" s="66" t="s">
        <v>296</v>
      </c>
      <c r="B60" s="73" t="s">
        <v>0</v>
      </c>
      <c r="C60" s="70" t="s">
        <v>148</v>
      </c>
      <c r="D60" s="156" t="s">
        <v>273</v>
      </c>
      <c r="E60" s="79"/>
      <c r="F60" s="78"/>
      <c r="G60" s="155"/>
      <c r="H60" s="136">
        <f>H65+H70+H89+H97</f>
        <v>5166.589</v>
      </c>
    </row>
    <row r="61" spans="1:8" s="186" customFormat="1" ht="18.75" customHeight="1" hidden="1">
      <c r="A61" s="116"/>
      <c r="B61" s="100"/>
      <c r="C61" s="73"/>
      <c r="D61" s="113"/>
      <c r="E61" s="143"/>
      <c r="F61" s="71"/>
      <c r="G61" s="140"/>
      <c r="H61" s="261"/>
    </row>
    <row r="62" spans="1:8" s="186" customFormat="1" ht="18.75" customHeight="1" hidden="1">
      <c r="A62" s="109"/>
      <c r="B62" s="88"/>
      <c r="C62" s="57"/>
      <c r="D62" s="65"/>
      <c r="E62" s="192"/>
      <c r="F62" s="135"/>
      <c r="G62" s="257"/>
      <c r="H62" s="256"/>
    </row>
    <row r="63" spans="1:8" s="83" customFormat="1" ht="18.75" customHeight="1" hidden="1">
      <c r="A63" s="260"/>
      <c r="B63" s="88"/>
      <c r="C63" s="259"/>
      <c r="D63" s="258"/>
      <c r="E63" s="188"/>
      <c r="F63" s="187"/>
      <c r="G63" s="257"/>
      <c r="H63" s="256"/>
    </row>
    <row r="64" spans="1:8" s="83" customFormat="1" ht="18.75" customHeight="1" hidden="1">
      <c r="A64" s="189"/>
      <c r="B64" s="57"/>
      <c r="C64" s="254"/>
      <c r="D64" s="254"/>
      <c r="E64" s="192"/>
      <c r="F64" s="255"/>
      <c r="G64" s="254"/>
      <c r="H64" s="253"/>
    </row>
    <row r="65" spans="1:8" s="186" customFormat="1" ht="81.75" customHeight="1">
      <c r="A65" s="116" t="s">
        <v>793</v>
      </c>
      <c r="B65" s="100" t="s">
        <v>0</v>
      </c>
      <c r="C65" s="73" t="s">
        <v>148</v>
      </c>
      <c r="D65" s="113" t="s">
        <v>273</v>
      </c>
      <c r="E65" s="143" t="s">
        <v>295</v>
      </c>
      <c r="F65" s="71" t="s">
        <v>155</v>
      </c>
      <c r="G65" s="140"/>
      <c r="H65" s="136">
        <f>+H66</f>
        <v>70</v>
      </c>
    </row>
    <row r="66" spans="1:245" s="106" customFormat="1" ht="77.25" customHeight="1">
      <c r="A66" s="645" t="s">
        <v>294</v>
      </c>
      <c r="B66" s="100" t="s">
        <v>0</v>
      </c>
      <c r="C66" s="73" t="s">
        <v>148</v>
      </c>
      <c r="D66" s="113" t="s">
        <v>273</v>
      </c>
      <c r="E66" s="143" t="s">
        <v>483</v>
      </c>
      <c r="F66" s="71" t="s">
        <v>155</v>
      </c>
      <c r="G66" s="140"/>
      <c r="H66" s="136">
        <f>+H67</f>
        <v>70</v>
      </c>
      <c r="I66" s="186"/>
      <c r="J66" s="186"/>
      <c r="K66" s="186"/>
      <c r="L66" s="186"/>
      <c r="M66" s="186"/>
      <c r="N66" s="186"/>
      <c r="O66" s="186"/>
      <c r="P66" s="186"/>
      <c r="Q66" s="186"/>
      <c r="R66" s="186"/>
      <c r="S66" s="186"/>
      <c r="T66" s="186"/>
      <c r="U66" s="186"/>
      <c r="V66" s="186"/>
      <c r="W66" s="186"/>
      <c r="X66" s="186"/>
      <c r="Y66" s="186"/>
      <c r="Z66" s="186"/>
      <c r="AA66" s="186"/>
      <c r="AB66" s="186"/>
      <c r="AC66" s="186"/>
      <c r="AD66" s="186"/>
      <c r="AE66" s="186"/>
      <c r="AF66" s="186"/>
      <c r="AG66" s="186"/>
      <c r="AH66" s="186"/>
      <c r="AI66" s="186"/>
      <c r="AJ66" s="186"/>
      <c r="AK66" s="186"/>
      <c r="AL66" s="186"/>
      <c r="AM66" s="186"/>
      <c r="AN66" s="186"/>
      <c r="AO66" s="186"/>
      <c r="AP66" s="186"/>
      <c r="AQ66" s="186"/>
      <c r="AR66" s="186"/>
      <c r="AS66" s="186"/>
      <c r="AT66" s="186"/>
      <c r="AU66" s="186"/>
      <c r="AV66" s="186"/>
      <c r="AW66" s="186"/>
      <c r="AX66" s="186"/>
      <c r="AY66" s="186"/>
      <c r="AZ66" s="186"/>
      <c r="BA66" s="186"/>
      <c r="BB66" s="186"/>
      <c r="BC66" s="186"/>
      <c r="BD66" s="186"/>
      <c r="BE66" s="186"/>
      <c r="BF66" s="186"/>
      <c r="BG66" s="186"/>
      <c r="BH66" s="186"/>
      <c r="BI66" s="186"/>
      <c r="BJ66" s="186"/>
      <c r="BK66" s="186"/>
      <c r="BL66" s="186"/>
      <c r="BM66" s="186"/>
      <c r="BN66" s="186"/>
      <c r="BO66" s="186"/>
      <c r="BP66" s="186"/>
      <c r="BQ66" s="186"/>
      <c r="BR66" s="186"/>
      <c r="BS66" s="186"/>
      <c r="BT66" s="186"/>
      <c r="BU66" s="186"/>
      <c r="BV66" s="186"/>
      <c r="BW66" s="186"/>
      <c r="BX66" s="186"/>
      <c r="BY66" s="186"/>
      <c r="BZ66" s="186"/>
      <c r="CA66" s="186"/>
      <c r="CB66" s="186"/>
      <c r="CC66" s="186"/>
      <c r="CD66" s="186"/>
      <c r="CE66" s="186"/>
      <c r="CF66" s="186"/>
      <c r="CG66" s="186"/>
      <c r="CH66" s="186"/>
      <c r="CI66" s="186"/>
      <c r="CJ66" s="186"/>
      <c r="CK66" s="186"/>
      <c r="CL66" s="186"/>
      <c r="CM66" s="186"/>
      <c r="CN66" s="186"/>
      <c r="CO66" s="186"/>
      <c r="CP66" s="186"/>
      <c r="CQ66" s="186"/>
      <c r="CR66" s="186"/>
      <c r="CS66" s="186"/>
      <c r="CT66" s="186"/>
      <c r="CU66" s="186"/>
      <c r="CV66" s="186"/>
      <c r="CW66" s="186"/>
      <c r="CX66" s="186"/>
      <c r="CY66" s="186"/>
      <c r="CZ66" s="186"/>
      <c r="DA66" s="186"/>
      <c r="DB66" s="186"/>
      <c r="DC66" s="186"/>
      <c r="DD66" s="186"/>
      <c r="DE66" s="186"/>
      <c r="DF66" s="186"/>
      <c r="DG66" s="186"/>
      <c r="DH66" s="186"/>
      <c r="DI66" s="186"/>
      <c r="DJ66" s="186"/>
      <c r="DK66" s="186"/>
      <c r="DL66" s="186"/>
      <c r="DM66" s="186"/>
      <c r="DN66" s="186"/>
      <c r="DO66" s="186"/>
      <c r="DP66" s="186"/>
      <c r="DQ66" s="186"/>
      <c r="DR66" s="186"/>
      <c r="DS66" s="186"/>
      <c r="DT66" s="186"/>
      <c r="DU66" s="186"/>
      <c r="DV66" s="186"/>
      <c r="DW66" s="186"/>
      <c r="DX66" s="186"/>
      <c r="DY66" s="186"/>
      <c r="DZ66" s="186"/>
      <c r="EA66" s="186"/>
      <c r="EB66" s="186"/>
      <c r="EC66" s="186"/>
      <c r="ED66" s="186"/>
      <c r="EE66" s="186"/>
      <c r="EF66" s="186"/>
      <c r="EG66" s="186"/>
      <c r="EH66" s="186"/>
      <c r="EI66" s="186"/>
      <c r="EJ66" s="186"/>
      <c r="EK66" s="186"/>
      <c r="EL66" s="186"/>
      <c r="EM66" s="186"/>
      <c r="EN66" s="186"/>
      <c r="EO66" s="186"/>
      <c r="EP66" s="186"/>
      <c r="EQ66" s="186"/>
      <c r="ER66" s="186"/>
      <c r="ES66" s="186"/>
      <c r="ET66" s="186"/>
      <c r="EU66" s="186"/>
      <c r="EV66" s="186"/>
      <c r="EW66" s="186"/>
      <c r="EX66" s="186"/>
      <c r="EY66" s="186"/>
      <c r="EZ66" s="186"/>
      <c r="FA66" s="186"/>
      <c r="FB66" s="186"/>
      <c r="FC66" s="186"/>
      <c r="FD66" s="186"/>
      <c r="FE66" s="186"/>
      <c r="FF66" s="186"/>
      <c r="FG66" s="186"/>
      <c r="FH66" s="186"/>
      <c r="FI66" s="186"/>
      <c r="FJ66" s="186"/>
      <c r="FK66" s="186"/>
      <c r="FL66" s="186"/>
      <c r="FM66" s="186"/>
      <c r="FN66" s="186"/>
      <c r="FO66" s="186"/>
      <c r="FP66" s="186"/>
      <c r="FQ66" s="186"/>
      <c r="FR66" s="186"/>
      <c r="FS66" s="186"/>
      <c r="FT66" s="186"/>
      <c r="FU66" s="186"/>
      <c r="FV66" s="186"/>
      <c r="FW66" s="186"/>
      <c r="FX66" s="186"/>
      <c r="FY66" s="186"/>
      <c r="FZ66" s="186"/>
      <c r="GA66" s="186"/>
      <c r="GB66" s="186"/>
      <c r="GC66" s="186"/>
      <c r="GD66" s="186"/>
      <c r="GE66" s="186"/>
      <c r="GF66" s="186"/>
      <c r="GG66" s="186"/>
      <c r="GH66" s="186"/>
      <c r="GI66" s="186"/>
      <c r="GJ66" s="186"/>
      <c r="GK66" s="186"/>
      <c r="GL66" s="186"/>
      <c r="GM66" s="186"/>
      <c r="GN66" s="186"/>
      <c r="GO66" s="186"/>
      <c r="GP66" s="186"/>
      <c r="GQ66" s="186"/>
      <c r="GR66" s="186"/>
      <c r="GS66" s="186"/>
      <c r="GT66" s="186"/>
      <c r="GU66" s="186"/>
      <c r="GV66" s="186"/>
      <c r="GW66" s="186"/>
      <c r="GX66" s="186"/>
      <c r="GY66" s="186"/>
      <c r="GZ66" s="186"/>
      <c r="HA66" s="186"/>
      <c r="HB66" s="186"/>
      <c r="HC66" s="186"/>
      <c r="HD66" s="186"/>
      <c r="HE66" s="186"/>
      <c r="HF66" s="186"/>
      <c r="HG66" s="186"/>
      <c r="HH66" s="186"/>
      <c r="HI66" s="186"/>
      <c r="HJ66" s="186"/>
      <c r="HK66" s="186"/>
      <c r="HL66" s="186"/>
      <c r="HM66" s="186"/>
      <c r="HN66" s="186"/>
      <c r="HO66" s="186"/>
      <c r="HP66" s="186"/>
      <c r="HQ66" s="186"/>
      <c r="HR66" s="186"/>
      <c r="HS66" s="186"/>
      <c r="HT66" s="186"/>
      <c r="HU66" s="186"/>
      <c r="HV66" s="186"/>
      <c r="HW66" s="186"/>
      <c r="HX66" s="186"/>
      <c r="HY66" s="186"/>
      <c r="HZ66" s="186"/>
      <c r="IA66" s="186"/>
      <c r="IB66" s="186"/>
      <c r="IC66" s="186"/>
      <c r="ID66" s="186"/>
      <c r="IE66" s="186"/>
      <c r="IF66" s="186"/>
      <c r="IG66" s="186"/>
      <c r="IH66" s="186"/>
      <c r="II66" s="186"/>
      <c r="IJ66" s="186"/>
      <c r="IK66" s="186"/>
    </row>
    <row r="67" spans="1:245" s="106" customFormat="1" ht="21" customHeight="1">
      <c r="A67" s="151" t="s">
        <v>293</v>
      </c>
      <c r="B67" s="57" t="s">
        <v>0</v>
      </c>
      <c r="C67" s="88" t="s">
        <v>148</v>
      </c>
      <c r="D67" s="148" t="s">
        <v>273</v>
      </c>
      <c r="E67" s="118" t="s">
        <v>483</v>
      </c>
      <c r="F67" s="117" t="s">
        <v>292</v>
      </c>
      <c r="G67" s="180"/>
      <c r="H67" s="696">
        <f>+H68+H69</f>
        <v>70</v>
      </c>
      <c r="I67" s="186"/>
      <c r="J67" s="186"/>
      <c r="K67" s="186"/>
      <c r="L67" s="186"/>
      <c r="M67" s="186"/>
      <c r="N67" s="186"/>
      <c r="O67" s="186"/>
      <c r="P67" s="186"/>
      <c r="Q67" s="186"/>
      <c r="R67" s="186"/>
      <c r="S67" s="186"/>
      <c r="T67" s="186"/>
      <c r="U67" s="186"/>
      <c r="V67" s="186"/>
      <c r="W67" s="186"/>
      <c r="X67" s="186"/>
      <c r="Y67" s="186"/>
      <c r="Z67" s="186"/>
      <c r="AA67" s="186"/>
      <c r="AB67" s="186"/>
      <c r="AC67" s="186"/>
      <c r="AD67" s="186"/>
      <c r="AE67" s="186"/>
      <c r="AF67" s="186"/>
      <c r="AG67" s="186"/>
      <c r="AH67" s="186"/>
      <c r="AI67" s="186"/>
      <c r="AJ67" s="186"/>
      <c r="AK67" s="186"/>
      <c r="AL67" s="186"/>
      <c r="AM67" s="186"/>
      <c r="AN67" s="186"/>
      <c r="AO67" s="186"/>
      <c r="AP67" s="186"/>
      <c r="AQ67" s="186"/>
      <c r="AR67" s="186"/>
      <c r="AS67" s="186"/>
      <c r="AT67" s="186"/>
      <c r="AU67" s="186"/>
      <c r="AV67" s="186"/>
      <c r="AW67" s="186"/>
      <c r="AX67" s="186"/>
      <c r="AY67" s="186"/>
      <c r="AZ67" s="186"/>
      <c r="BA67" s="186"/>
      <c r="BB67" s="186"/>
      <c r="BC67" s="186"/>
      <c r="BD67" s="186"/>
      <c r="BE67" s="186"/>
      <c r="BF67" s="186"/>
      <c r="BG67" s="186"/>
      <c r="BH67" s="186"/>
      <c r="BI67" s="186"/>
      <c r="BJ67" s="186"/>
      <c r="BK67" s="186"/>
      <c r="BL67" s="186"/>
      <c r="BM67" s="186"/>
      <c r="BN67" s="186"/>
      <c r="BO67" s="186"/>
      <c r="BP67" s="186"/>
      <c r="BQ67" s="186"/>
      <c r="BR67" s="186"/>
      <c r="BS67" s="186"/>
      <c r="BT67" s="186"/>
      <c r="BU67" s="186"/>
      <c r="BV67" s="186"/>
      <c r="BW67" s="186"/>
      <c r="BX67" s="186"/>
      <c r="BY67" s="186"/>
      <c r="BZ67" s="186"/>
      <c r="CA67" s="186"/>
      <c r="CB67" s="186"/>
      <c r="CC67" s="186"/>
      <c r="CD67" s="186"/>
      <c r="CE67" s="186"/>
      <c r="CF67" s="186"/>
      <c r="CG67" s="186"/>
      <c r="CH67" s="186"/>
      <c r="CI67" s="186"/>
      <c r="CJ67" s="186"/>
      <c r="CK67" s="186"/>
      <c r="CL67" s="186"/>
      <c r="CM67" s="186"/>
      <c r="CN67" s="186"/>
      <c r="CO67" s="186"/>
      <c r="CP67" s="186"/>
      <c r="CQ67" s="186"/>
      <c r="CR67" s="186"/>
      <c r="CS67" s="186"/>
      <c r="CT67" s="186"/>
      <c r="CU67" s="186"/>
      <c r="CV67" s="186"/>
      <c r="CW67" s="186"/>
      <c r="CX67" s="186"/>
      <c r="CY67" s="186"/>
      <c r="CZ67" s="186"/>
      <c r="DA67" s="186"/>
      <c r="DB67" s="186"/>
      <c r="DC67" s="186"/>
      <c r="DD67" s="186"/>
      <c r="DE67" s="186"/>
      <c r="DF67" s="186"/>
      <c r="DG67" s="186"/>
      <c r="DH67" s="186"/>
      <c r="DI67" s="186"/>
      <c r="DJ67" s="186"/>
      <c r="DK67" s="186"/>
      <c r="DL67" s="186"/>
      <c r="DM67" s="186"/>
      <c r="DN67" s="186"/>
      <c r="DO67" s="186"/>
      <c r="DP67" s="186"/>
      <c r="DQ67" s="186"/>
      <c r="DR67" s="186"/>
      <c r="DS67" s="186"/>
      <c r="DT67" s="186"/>
      <c r="DU67" s="186"/>
      <c r="DV67" s="186"/>
      <c r="DW67" s="186"/>
      <c r="DX67" s="186"/>
      <c r="DY67" s="186"/>
      <c r="DZ67" s="186"/>
      <c r="EA67" s="186"/>
      <c r="EB67" s="186"/>
      <c r="EC67" s="186"/>
      <c r="ED67" s="186"/>
      <c r="EE67" s="186"/>
      <c r="EF67" s="186"/>
      <c r="EG67" s="186"/>
      <c r="EH67" s="186"/>
      <c r="EI67" s="186"/>
      <c r="EJ67" s="186"/>
      <c r="EK67" s="186"/>
      <c r="EL67" s="186"/>
      <c r="EM67" s="186"/>
      <c r="EN67" s="186"/>
      <c r="EO67" s="186"/>
      <c r="EP67" s="186"/>
      <c r="EQ67" s="186"/>
      <c r="ER67" s="186"/>
      <c r="ES67" s="186"/>
      <c r="ET67" s="186"/>
      <c r="EU67" s="186"/>
      <c r="EV67" s="186"/>
      <c r="EW67" s="186"/>
      <c r="EX67" s="186"/>
      <c r="EY67" s="186"/>
      <c r="EZ67" s="186"/>
      <c r="FA67" s="186"/>
      <c r="FB67" s="186"/>
      <c r="FC67" s="186"/>
      <c r="FD67" s="186"/>
      <c r="FE67" s="186"/>
      <c r="FF67" s="186"/>
      <c r="FG67" s="186"/>
      <c r="FH67" s="186"/>
      <c r="FI67" s="186"/>
      <c r="FJ67" s="186"/>
      <c r="FK67" s="186"/>
      <c r="FL67" s="186"/>
      <c r="FM67" s="186"/>
      <c r="FN67" s="186"/>
      <c r="FO67" s="186"/>
      <c r="FP67" s="186"/>
      <c r="FQ67" s="186"/>
      <c r="FR67" s="186"/>
      <c r="FS67" s="186"/>
      <c r="FT67" s="186"/>
      <c r="FU67" s="186"/>
      <c r="FV67" s="186"/>
      <c r="FW67" s="186"/>
      <c r="FX67" s="186"/>
      <c r="FY67" s="186"/>
      <c r="FZ67" s="186"/>
      <c r="GA67" s="186"/>
      <c r="GB67" s="186"/>
      <c r="GC67" s="186"/>
      <c r="GD67" s="186"/>
      <c r="GE67" s="186"/>
      <c r="GF67" s="186"/>
      <c r="GG67" s="186"/>
      <c r="GH67" s="186"/>
      <c r="GI67" s="186"/>
      <c r="GJ67" s="186"/>
      <c r="GK67" s="186"/>
      <c r="GL67" s="186"/>
      <c r="GM67" s="186"/>
      <c r="GN67" s="186"/>
      <c r="GO67" s="186"/>
      <c r="GP67" s="186"/>
      <c r="GQ67" s="186"/>
      <c r="GR67" s="186"/>
      <c r="GS67" s="186"/>
      <c r="GT67" s="186"/>
      <c r="GU67" s="186"/>
      <c r="GV67" s="186"/>
      <c r="GW67" s="186"/>
      <c r="GX67" s="186"/>
      <c r="GY67" s="186"/>
      <c r="GZ67" s="186"/>
      <c r="HA67" s="186"/>
      <c r="HB67" s="186"/>
      <c r="HC67" s="186"/>
      <c r="HD67" s="186"/>
      <c r="HE67" s="186"/>
      <c r="HF67" s="186"/>
      <c r="HG67" s="186"/>
      <c r="HH67" s="186"/>
      <c r="HI67" s="186"/>
      <c r="HJ67" s="186"/>
      <c r="HK67" s="186"/>
      <c r="HL67" s="186"/>
      <c r="HM67" s="186"/>
      <c r="HN67" s="186"/>
      <c r="HO67" s="186"/>
      <c r="HP67" s="186"/>
      <c r="HQ67" s="186"/>
      <c r="HR67" s="186"/>
      <c r="HS67" s="186"/>
      <c r="HT67" s="186"/>
      <c r="HU67" s="186"/>
      <c r="HV67" s="186"/>
      <c r="HW67" s="186"/>
      <c r="HX67" s="186"/>
      <c r="HY67" s="186"/>
      <c r="HZ67" s="186"/>
      <c r="IA67" s="186"/>
      <c r="IB67" s="186"/>
      <c r="IC67" s="186"/>
      <c r="ID67" s="186"/>
      <c r="IE67" s="186"/>
      <c r="IF67" s="186"/>
      <c r="IG67" s="186"/>
      <c r="IH67" s="186"/>
      <c r="II67" s="186"/>
      <c r="IJ67" s="186"/>
      <c r="IK67" s="186"/>
    </row>
    <row r="68" spans="1:245" s="106" customFormat="1" ht="1.5" customHeight="1">
      <c r="A68" s="311" t="s">
        <v>184</v>
      </c>
      <c r="B68" s="57"/>
      <c r="C68" s="309" t="s">
        <v>148</v>
      </c>
      <c r="D68" s="308" t="s">
        <v>273</v>
      </c>
      <c r="E68" s="745" t="s">
        <v>484</v>
      </c>
      <c r="F68" s="746"/>
      <c r="G68" s="307" t="s">
        <v>151</v>
      </c>
      <c r="H68" s="696">
        <v>0</v>
      </c>
      <c r="I68" s="186"/>
      <c r="J68" s="186"/>
      <c r="K68" s="186"/>
      <c r="L68" s="186"/>
      <c r="M68" s="186"/>
      <c r="N68" s="186"/>
      <c r="O68" s="186"/>
      <c r="P68" s="186"/>
      <c r="Q68" s="186"/>
      <c r="R68" s="186"/>
      <c r="S68" s="186"/>
      <c r="T68" s="186"/>
      <c r="U68" s="186"/>
      <c r="V68" s="186"/>
      <c r="W68" s="186"/>
      <c r="X68" s="186"/>
      <c r="Y68" s="186"/>
      <c r="Z68" s="186"/>
      <c r="AA68" s="186"/>
      <c r="AB68" s="186"/>
      <c r="AC68" s="186"/>
      <c r="AD68" s="186"/>
      <c r="AE68" s="186"/>
      <c r="AF68" s="186"/>
      <c r="AG68" s="186"/>
      <c r="AH68" s="186"/>
      <c r="AI68" s="186"/>
      <c r="AJ68" s="186"/>
      <c r="AK68" s="186"/>
      <c r="AL68" s="186"/>
      <c r="AM68" s="186"/>
      <c r="AN68" s="186"/>
      <c r="AO68" s="186"/>
      <c r="AP68" s="186"/>
      <c r="AQ68" s="186"/>
      <c r="AR68" s="186"/>
      <c r="AS68" s="186"/>
      <c r="AT68" s="186"/>
      <c r="AU68" s="186"/>
      <c r="AV68" s="186"/>
      <c r="AW68" s="186"/>
      <c r="AX68" s="186"/>
      <c r="AY68" s="186"/>
      <c r="AZ68" s="186"/>
      <c r="BA68" s="186"/>
      <c r="BB68" s="186"/>
      <c r="BC68" s="186"/>
      <c r="BD68" s="186"/>
      <c r="BE68" s="186"/>
      <c r="BF68" s="186"/>
      <c r="BG68" s="186"/>
      <c r="BH68" s="186"/>
      <c r="BI68" s="186"/>
      <c r="BJ68" s="186"/>
      <c r="BK68" s="186"/>
      <c r="BL68" s="186"/>
      <c r="BM68" s="186"/>
      <c r="BN68" s="186"/>
      <c r="BO68" s="186"/>
      <c r="BP68" s="186"/>
      <c r="BQ68" s="186"/>
      <c r="BR68" s="186"/>
      <c r="BS68" s="186"/>
      <c r="BT68" s="186"/>
      <c r="BU68" s="186"/>
      <c r="BV68" s="186"/>
      <c r="BW68" s="186"/>
      <c r="BX68" s="186"/>
      <c r="BY68" s="186"/>
      <c r="BZ68" s="186"/>
      <c r="CA68" s="186"/>
      <c r="CB68" s="186"/>
      <c r="CC68" s="186"/>
      <c r="CD68" s="186"/>
      <c r="CE68" s="186"/>
      <c r="CF68" s="186"/>
      <c r="CG68" s="186"/>
      <c r="CH68" s="186"/>
      <c r="CI68" s="186"/>
      <c r="CJ68" s="186"/>
      <c r="CK68" s="186"/>
      <c r="CL68" s="186"/>
      <c r="CM68" s="186"/>
      <c r="CN68" s="186"/>
      <c r="CO68" s="186"/>
      <c r="CP68" s="186"/>
      <c r="CQ68" s="186"/>
      <c r="CR68" s="186"/>
      <c r="CS68" s="186"/>
      <c r="CT68" s="186"/>
      <c r="CU68" s="186"/>
      <c r="CV68" s="186"/>
      <c r="CW68" s="186"/>
      <c r="CX68" s="186"/>
      <c r="CY68" s="186"/>
      <c r="CZ68" s="186"/>
      <c r="DA68" s="186"/>
      <c r="DB68" s="186"/>
      <c r="DC68" s="186"/>
      <c r="DD68" s="186"/>
      <c r="DE68" s="186"/>
      <c r="DF68" s="186"/>
      <c r="DG68" s="186"/>
      <c r="DH68" s="186"/>
      <c r="DI68" s="186"/>
      <c r="DJ68" s="186"/>
      <c r="DK68" s="186"/>
      <c r="DL68" s="186"/>
      <c r="DM68" s="186"/>
      <c r="DN68" s="186"/>
      <c r="DO68" s="186"/>
      <c r="DP68" s="186"/>
      <c r="DQ68" s="186"/>
      <c r="DR68" s="186"/>
      <c r="DS68" s="186"/>
      <c r="DT68" s="186"/>
      <c r="DU68" s="186"/>
      <c r="DV68" s="186"/>
      <c r="DW68" s="186"/>
      <c r="DX68" s="186"/>
      <c r="DY68" s="186"/>
      <c r="DZ68" s="186"/>
      <c r="EA68" s="186"/>
      <c r="EB68" s="186"/>
      <c r="EC68" s="186"/>
      <c r="ED68" s="186"/>
      <c r="EE68" s="186"/>
      <c r="EF68" s="186"/>
      <c r="EG68" s="186"/>
      <c r="EH68" s="186"/>
      <c r="EI68" s="186"/>
      <c r="EJ68" s="186"/>
      <c r="EK68" s="186"/>
      <c r="EL68" s="186"/>
      <c r="EM68" s="186"/>
      <c r="EN68" s="186"/>
      <c r="EO68" s="186"/>
      <c r="EP68" s="186"/>
      <c r="EQ68" s="186"/>
      <c r="ER68" s="186"/>
      <c r="ES68" s="186"/>
      <c r="ET68" s="186"/>
      <c r="EU68" s="186"/>
      <c r="EV68" s="186"/>
      <c r="EW68" s="186"/>
      <c r="EX68" s="186"/>
      <c r="EY68" s="186"/>
      <c r="EZ68" s="186"/>
      <c r="FA68" s="186"/>
      <c r="FB68" s="186"/>
      <c r="FC68" s="186"/>
      <c r="FD68" s="186"/>
      <c r="FE68" s="186"/>
      <c r="FF68" s="186"/>
      <c r="FG68" s="186"/>
      <c r="FH68" s="186"/>
      <c r="FI68" s="186"/>
      <c r="FJ68" s="186"/>
      <c r="FK68" s="186"/>
      <c r="FL68" s="186"/>
      <c r="FM68" s="186"/>
      <c r="FN68" s="186"/>
      <c r="FO68" s="186"/>
      <c r="FP68" s="186"/>
      <c r="FQ68" s="186"/>
      <c r="FR68" s="186"/>
      <c r="FS68" s="186"/>
      <c r="FT68" s="186"/>
      <c r="FU68" s="186"/>
      <c r="FV68" s="186"/>
      <c r="FW68" s="186"/>
      <c r="FX68" s="186"/>
      <c r="FY68" s="186"/>
      <c r="FZ68" s="186"/>
      <c r="GA68" s="186"/>
      <c r="GB68" s="186"/>
      <c r="GC68" s="186"/>
      <c r="GD68" s="186"/>
      <c r="GE68" s="186"/>
      <c r="GF68" s="186"/>
      <c r="GG68" s="186"/>
      <c r="GH68" s="186"/>
      <c r="GI68" s="186"/>
      <c r="GJ68" s="186"/>
      <c r="GK68" s="186"/>
      <c r="GL68" s="186"/>
      <c r="GM68" s="186"/>
      <c r="GN68" s="186"/>
      <c r="GO68" s="186"/>
      <c r="GP68" s="186"/>
      <c r="GQ68" s="186"/>
      <c r="GR68" s="186"/>
      <c r="GS68" s="186"/>
      <c r="GT68" s="186"/>
      <c r="GU68" s="186"/>
      <c r="GV68" s="186"/>
      <c r="GW68" s="186"/>
      <c r="GX68" s="186"/>
      <c r="GY68" s="186"/>
      <c r="GZ68" s="186"/>
      <c r="HA68" s="186"/>
      <c r="HB68" s="186"/>
      <c r="HC68" s="186"/>
      <c r="HD68" s="186"/>
      <c r="HE68" s="186"/>
      <c r="HF68" s="186"/>
      <c r="HG68" s="186"/>
      <c r="HH68" s="186"/>
      <c r="HI68" s="186"/>
      <c r="HJ68" s="186"/>
      <c r="HK68" s="186"/>
      <c r="HL68" s="186"/>
      <c r="HM68" s="186"/>
      <c r="HN68" s="186"/>
      <c r="HO68" s="186"/>
      <c r="HP68" s="186"/>
      <c r="HQ68" s="186"/>
      <c r="HR68" s="186"/>
      <c r="HS68" s="186"/>
      <c r="HT68" s="186"/>
      <c r="HU68" s="186"/>
      <c r="HV68" s="186"/>
      <c r="HW68" s="186"/>
      <c r="HX68" s="186"/>
      <c r="HY68" s="186"/>
      <c r="HZ68" s="186"/>
      <c r="IA68" s="186"/>
      <c r="IB68" s="186"/>
      <c r="IC68" s="186"/>
      <c r="ID68" s="186"/>
      <c r="IE68" s="186"/>
      <c r="IF68" s="186"/>
      <c r="IG68" s="186"/>
      <c r="IH68" s="186"/>
      <c r="II68" s="186"/>
      <c r="IJ68" s="186"/>
      <c r="IK68" s="186"/>
    </row>
    <row r="69" spans="1:245" s="106" customFormat="1" ht="37.5" customHeight="1">
      <c r="A69" s="569" t="s">
        <v>364</v>
      </c>
      <c r="B69" s="100" t="s">
        <v>0</v>
      </c>
      <c r="C69" s="57" t="s">
        <v>148</v>
      </c>
      <c r="D69" s="57" t="s">
        <v>273</v>
      </c>
      <c r="E69" s="118" t="s">
        <v>483</v>
      </c>
      <c r="F69" s="117" t="s">
        <v>292</v>
      </c>
      <c r="G69" s="57" t="s">
        <v>145</v>
      </c>
      <c r="H69" s="697">
        <v>70</v>
      </c>
      <c r="I69" s="186"/>
      <c r="J69" s="186"/>
      <c r="K69" s="186"/>
      <c r="L69" s="186"/>
      <c r="M69" s="186"/>
      <c r="N69" s="186"/>
      <c r="O69" s="186"/>
      <c r="P69" s="186"/>
      <c r="Q69" s="186"/>
      <c r="R69" s="186"/>
      <c r="S69" s="186"/>
      <c r="T69" s="186"/>
      <c r="U69" s="186"/>
      <c r="V69" s="186"/>
      <c r="W69" s="186"/>
      <c r="X69" s="186"/>
      <c r="Y69" s="186"/>
      <c r="Z69" s="186"/>
      <c r="AA69" s="186"/>
      <c r="AB69" s="186"/>
      <c r="AC69" s="186"/>
      <c r="AD69" s="186"/>
      <c r="AE69" s="186"/>
      <c r="AF69" s="186"/>
      <c r="AG69" s="186"/>
      <c r="AH69" s="186"/>
      <c r="AI69" s="186"/>
      <c r="AJ69" s="186"/>
      <c r="AK69" s="186"/>
      <c r="AL69" s="186"/>
      <c r="AM69" s="186"/>
      <c r="AN69" s="186"/>
      <c r="AO69" s="186"/>
      <c r="AP69" s="186"/>
      <c r="AQ69" s="186"/>
      <c r="AR69" s="186"/>
      <c r="AS69" s="186"/>
      <c r="AT69" s="186"/>
      <c r="AU69" s="186"/>
      <c r="AV69" s="186"/>
      <c r="AW69" s="186"/>
      <c r="AX69" s="186"/>
      <c r="AY69" s="186"/>
      <c r="AZ69" s="186"/>
      <c r="BA69" s="186"/>
      <c r="BB69" s="186"/>
      <c r="BC69" s="186"/>
      <c r="BD69" s="186"/>
      <c r="BE69" s="186"/>
      <c r="BF69" s="186"/>
      <c r="BG69" s="186"/>
      <c r="BH69" s="186"/>
      <c r="BI69" s="186"/>
      <c r="BJ69" s="186"/>
      <c r="BK69" s="186"/>
      <c r="BL69" s="186"/>
      <c r="BM69" s="186"/>
      <c r="BN69" s="186"/>
      <c r="BO69" s="186"/>
      <c r="BP69" s="186"/>
      <c r="BQ69" s="186"/>
      <c r="BR69" s="186"/>
      <c r="BS69" s="186"/>
      <c r="BT69" s="186"/>
      <c r="BU69" s="186"/>
      <c r="BV69" s="186"/>
      <c r="BW69" s="186"/>
      <c r="BX69" s="186"/>
      <c r="BY69" s="186"/>
      <c r="BZ69" s="186"/>
      <c r="CA69" s="186"/>
      <c r="CB69" s="186"/>
      <c r="CC69" s="186"/>
      <c r="CD69" s="186"/>
      <c r="CE69" s="186"/>
      <c r="CF69" s="186"/>
      <c r="CG69" s="186"/>
      <c r="CH69" s="186"/>
      <c r="CI69" s="186"/>
      <c r="CJ69" s="186"/>
      <c r="CK69" s="186"/>
      <c r="CL69" s="186"/>
      <c r="CM69" s="186"/>
      <c r="CN69" s="186"/>
      <c r="CO69" s="186"/>
      <c r="CP69" s="186"/>
      <c r="CQ69" s="186"/>
      <c r="CR69" s="186"/>
      <c r="CS69" s="186"/>
      <c r="CT69" s="186"/>
      <c r="CU69" s="186"/>
      <c r="CV69" s="186"/>
      <c r="CW69" s="186"/>
      <c r="CX69" s="186"/>
      <c r="CY69" s="186"/>
      <c r="CZ69" s="186"/>
      <c r="DA69" s="186"/>
      <c r="DB69" s="186"/>
      <c r="DC69" s="186"/>
      <c r="DD69" s="186"/>
      <c r="DE69" s="186"/>
      <c r="DF69" s="186"/>
      <c r="DG69" s="186"/>
      <c r="DH69" s="186"/>
      <c r="DI69" s="186"/>
      <c r="DJ69" s="186"/>
      <c r="DK69" s="186"/>
      <c r="DL69" s="186"/>
      <c r="DM69" s="186"/>
      <c r="DN69" s="186"/>
      <c r="DO69" s="186"/>
      <c r="DP69" s="186"/>
      <c r="DQ69" s="186"/>
      <c r="DR69" s="186"/>
      <c r="DS69" s="186"/>
      <c r="DT69" s="186"/>
      <c r="DU69" s="186"/>
      <c r="DV69" s="186"/>
      <c r="DW69" s="186"/>
      <c r="DX69" s="186"/>
      <c r="DY69" s="186"/>
      <c r="DZ69" s="186"/>
      <c r="EA69" s="186"/>
      <c r="EB69" s="186"/>
      <c r="EC69" s="186"/>
      <c r="ED69" s="186"/>
      <c r="EE69" s="186"/>
      <c r="EF69" s="186"/>
      <c r="EG69" s="186"/>
      <c r="EH69" s="186"/>
      <c r="EI69" s="186"/>
      <c r="EJ69" s="186"/>
      <c r="EK69" s="186"/>
      <c r="EL69" s="186"/>
      <c r="EM69" s="186"/>
      <c r="EN69" s="186"/>
      <c r="EO69" s="186"/>
      <c r="EP69" s="186"/>
      <c r="EQ69" s="186"/>
      <c r="ER69" s="186"/>
      <c r="ES69" s="186"/>
      <c r="ET69" s="186"/>
      <c r="EU69" s="186"/>
      <c r="EV69" s="186"/>
      <c r="EW69" s="186"/>
      <c r="EX69" s="186"/>
      <c r="EY69" s="186"/>
      <c r="EZ69" s="186"/>
      <c r="FA69" s="186"/>
      <c r="FB69" s="186"/>
      <c r="FC69" s="186"/>
      <c r="FD69" s="186"/>
      <c r="FE69" s="186"/>
      <c r="FF69" s="186"/>
      <c r="FG69" s="186"/>
      <c r="FH69" s="186"/>
      <c r="FI69" s="186"/>
      <c r="FJ69" s="186"/>
      <c r="FK69" s="186"/>
      <c r="FL69" s="186"/>
      <c r="FM69" s="186"/>
      <c r="FN69" s="186"/>
      <c r="FO69" s="186"/>
      <c r="FP69" s="186"/>
      <c r="FQ69" s="186"/>
      <c r="FR69" s="186"/>
      <c r="FS69" s="186"/>
      <c r="FT69" s="186"/>
      <c r="FU69" s="186"/>
      <c r="FV69" s="186"/>
      <c r="FW69" s="186"/>
      <c r="FX69" s="186"/>
      <c r="FY69" s="186"/>
      <c r="FZ69" s="186"/>
      <c r="GA69" s="186"/>
      <c r="GB69" s="186"/>
      <c r="GC69" s="186"/>
      <c r="GD69" s="186"/>
      <c r="GE69" s="186"/>
      <c r="GF69" s="186"/>
      <c r="GG69" s="186"/>
      <c r="GH69" s="186"/>
      <c r="GI69" s="186"/>
      <c r="GJ69" s="186"/>
      <c r="GK69" s="186"/>
      <c r="GL69" s="186"/>
      <c r="GM69" s="186"/>
      <c r="GN69" s="186"/>
      <c r="GO69" s="186"/>
      <c r="GP69" s="186"/>
      <c r="GQ69" s="186"/>
      <c r="GR69" s="186"/>
      <c r="GS69" s="186"/>
      <c r="GT69" s="186"/>
      <c r="GU69" s="186"/>
      <c r="GV69" s="186"/>
      <c r="GW69" s="186"/>
      <c r="GX69" s="186"/>
      <c r="GY69" s="186"/>
      <c r="GZ69" s="186"/>
      <c r="HA69" s="186"/>
      <c r="HB69" s="186"/>
      <c r="HC69" s="186"/>
      <c r="HD69" s="186"/>
      <c r="HE69" s="186"/>
      <c r="HF69" s="186"/>
      <c r="HG69" s="186"/>
      <c r="HH69" s="186"/>
      <c r="HI69" s="186"/>
      <c r="HJ69" s="186"/>
      <c r="HK69" s="186"/>
      <c r="HL69" s="186"/>
      <c r="HM69" s="186"/>
      <c r="HN69" s="186"/>
      <c r="HO69" s="186"/>
      <c r="HP69" s="186"/>
      <c r="HQ69" s="186"/>
      <c r="HR69" s="186"/>
      <c r="HS69" s="186"/>
      <c r="HT69" s="186"/>
      <c r="HU69" s="186"/>
      <c r="HV69" s="186"/>
      <c r="HW69" s="186"/>
      <c r="HX69" s="186"/>
      <c r="HY69" s="186"/>
      <c r="HZ69" s="186"/>
      <c r="IA69" s="186"/>
      <c r="IB69" s="186"/>
      <c r="IC69" s="186"/>
      <c r="ID69" s="186"/>
      <c r="IE69" s="186"/>
      <c r="IF69" s="186"/>
      <c r="IG69" s="186"/>
      <c r="IH69" s="186"/>
      <c r="II69" s="186"/>
      <c r="IJ69" s="186"/>
      <c r="IK69" s="186"/>
    </row>
    <row r="70" spans="1:8" s="83" customFormat="1" ht="45.75" customHeight="1">
      <c r="A70" s="250" t="s">
        <v>291</v>
      </c>
      <c r="B70" s="88" t="s">
        <v>0</v>
      </c>
      <c r="C70" s="249" t="s">
        <v>148</v>
      </c>
      <c r="D70" s="248">
        <v>13</v>
      </c>
      <c r="E70" s="247" t="s">
        <v>290</v>
      </c>
      <c r="F70" s="246" t="s">
        <v>155</v>
      </c>
      <c r="G70" s="245"/>
      <c r="H70" s="218">
        <f>+H71+H88+H87</f>
        <v>1522</v>
      </c>
    </row>
    <row r="71" spans="1:8" s="83" customFormat="1" ht="26.25" customHeight="1">
      <c r="A71" s="109" t="s">
        <v>289</v>
      </c>
      <c r="B71" s="88" t="s">
        <v>0</v>
      </c>
      <c r="C71" s="244" t="s">
        <v>148</v>
      </c>
      <c r="D71" s="87">
        <v>13</v>
      </c>
      <c r="E71" s="243" t="s">
        <v>287</v>
      </c>
      <c r="F71" s="167" t="s">
        <v>155</v>
      </c>
      <c r="G71" s="242"/>
      <c r="H71" s="63" t="str">
        <f>H72</f>
        <v>300,000</v>
      </c>
    </row>
    <row r="72" spans="1:8" s="83" customFormat="1" ht="26.25" customHeight="1">
      <c r="A72" s="89" t="s">
        <v>288</v>
      </c>
      <c r="B72" s="88"/>
      <c r="C72" s="86" t="s">
        <v>148</v>
      </c>
      <c r="D72" s="87">
        <v>13</v>
      </c>
      <c r="E72" s="243" t="s">
        <v>287</v>
      </c>
      <c r="F72" s="167" t="s">
        <v>286</v>
      </c>
      <c r="G72" s="242"/>
      <c r="H72" s="63" t="str">
        <f>H73</f>
        <v>300,000</v>
      </c>
    </row>
    <row r="73" spans="1:8" s="83" customFormat="1" ht="38.25" customHeight="1">
      <c r="A73" s="569" t="s">
        <v>364</v>
      </c>
      <c r="B73" s="57" t="s">
        <v>0</v>
      </c>
      <c r="C73" s="241" t="s">
        <v>148</v>
      </c>
      <c r="D73" s="240">
        <v>13</v>
      </c>
      <c r="E73" s="239" t="s">
        <v>287</v>
      </c>
      <c r="F73" s="67" t="s">
        <v>286</v>
      </c>
      <c r="G73" s="238" t="s">
        <v>145</v>
      </c>
      <c r="H73" s="56" t="s">
        <v>651</v>
      </c>
    </row>
    <row r="74" spans="1:8" s="83" customFormat="1" ht="18.75" customHeight="1" hidden="1">
      <c r="A74" s="231" t="s">
        <v>276</v>
      </c>
      <c r="B74" s="100" t="s">
        <v>0</v>
      </c>
      <c r="C74" s="237" t="s">
        <v>148</v>
      </c>
      <c r="D74" s="236">
        <v>13</v>
      </c>
      <c r="E74" s="753" t="s">
        <v>277</v>
      </c>
      <c r="F74" s="754"/>
      <c r="G74" s="235" t="s">
        <v>186</v>
      </c>
      <c r="H74" s="95"/>
    </row>
    <row r="75" spans="1:8" s="83" customFormat="1" ht="18.75" customHeight="1" hidden="1">
      <c r="A75" s="91" t="s">
        <v>274</v>
      </c>
      <c r="B75" s="88" t="s">
        <v>0</v>
      </c>
      <c r="C75" s="221" t="s">
        <v>148</v>
      </c>
      <c r="D75" s="221" t="s">
        <v>273</v>
      </c>
      <c r="E75" s="72" t="s">
        <v>275</v>
      </c>
      <c r="F75" s="71" t="s">
        <v>155</v>
      </c>
      <c r="G75" s="220"/>
      <c r="H75" s="119"/>
    </row>
    <row r="76" spans="1:250" s="233" customFormat="1" ht="19.5" customHeight="1" hidden="1">
      <c r="A76" s="89" t="s">
        <v>285</v>
      </c>
      <c r="B76" s="88" t="s">
        <v>0</v>
      </c>
      <c r="C76" s="120" t="s">
        <v>148</v>
      </c>
      <c r="D76" s="120" t="s">
        <v>273</v>
      </c>
      <c r="E76" s="59" t="s">
        <v>270</v>
      </c>
      <c r="F76" s="167" t="s">
        <v>155</v>
      </c>
      <c r="G76" s="219"/>
      <c r="H76" s="56"/>
      <c r="I76" s="234"/>
      <c r="J76" s="234"/>
      <c r="K76" s="234"/>
      <c r="L76" s="234"/>
      <c r="M76" s="234"/>
      <c r="N76" s="234"/>
      <c r="O76" s="234"/>
      <c r="P76" s="234"/>
      <c r="Q76" s="234"/>
      <c r="R76" s="234"/>
      <c r="S76" s="234"/>
      <c r="T76" s="234"/>
      <c r="U76" s="234"/>
      <c r="V76" s="234"/>
      <c r="W76" s="234"/>
      <c r="X76" s="234"/>
      <c r="Y76" s="234"/>
      <c r="Z76" s="234"/>
      <c r="AA76" s="234"/>
      <c r="AB76" s="234"/>
      <c r="AC76" s="234"/>
      <c r="AD76" s="234"/>
      <c r="AE76" s="234"/>
      <c r="AF76" s="234"/>
      <c r="AG76" s="234"/>
      <c r="AH76" s="234"/>
      <c r="AI76" s="234"/>
      <c r="AJ76" s="234"/>
      <c r="AK76" s="234"/>
      <c r="AL76" s="234"/>
      <c r="AM76" s="234"/>
      <c r="AN76" s="234"/>
      <c r="AO76" s="234"/>
      <c r="AP76" s="234"/>
      <c r="AQ76" s="234"/>
      <c r="AR76" s="234"/>
      <c r="AS76" s="234"/>
      <c r="AT76" s="234"/>
      <c r="AU76" s="234"/>
      <c r="AV76" s="234"/>
      <c r="AW76" s="234"/>
      <c r="AX76" s="234"/>
      <c r="AY76" s="234"/>
      <c r="AZ76" s="234"/>
      <c r="BA76" s="234"/>
      <c r="BB76" s="234"/>
      <c r="BC76" s="234"/>
      <c r="BD76" s="234"/>
      <c r="BE76" s="234"/>
      <c r="BF76" s="234"/>
      <c r="BG76" s="234"/>
      <c r="BH76" s="234"/>
      <c r="BI76" s="234"/>
      <c r="BJ76" s="234"/>
      <c r="BK76" s="234"/>
      <c r="BL76" s="234"/>
      <c r="BM76" s="234"/>
      <c r="BN76" s="234"/>
      <c r="BO76" s="234"/>
      <c r="BP76" s="234"/>
      <c r="BQ76" s="234"/>
      <c r="BR76" s="234"/>
      <c r="BS76" s="234"/>
      <c r="BT76" s="234"/>
      <c r="BU76" s="234"/>
      <c r="BV76" s="234"/>
      <c r="BW76" s="234"/>
      <c r="BX76" s="234"/>
      <c r="BY76" s="234"/>
      <c r="BZ76" s="234"/>
      <c r="CA76" s="234"/>
      <c r="CB76" s="234"/>
      <c r="CC76" s="234"/>
      <c r="CD76" s="234"/>
      <c r="CE76" s="234"/>
      <c r="CF76" s="234"/>
      <c r="CG76" s="234"/>
      <c r="CH76" s="234"/>
      <c r="CI76" s="234"/>
      <c r="CJ76" s="234"/>
      <c r="CK76" s="234"/>
      <c r="CL76" s="234"/>
      <c r="CM76" s="234"/>
      <c r="CN76" s="234"/>
      <c r="CO76" s="234"/>
      <c r="CP76" s="234"/>
      <c r="CQ76" s="234"/>
      <c r="CR76" s="234"/>
      <c r="CS76" s="234"/>
      <c r="CT76" s="234"/>
      <c r="CU76" s="234"/>
      <c r="CV76" s="234"/>
      <c r="CW76" s="234"/>
      <c r="CX76" s="234"/>
      <c r="CY76" s="234"/>
      <c r="CZ76" s="234"/>
      <c r="DA76" s="234"/>
      <c r="DB76" s="234"/>
      <c r="DC76" s="234"/>
      <c r="DD76" s="234"/>
      <c r="DE76" s="234"/>
      <c r="DF76" s="234"/>
      <c r="DG76" s="234"/>
      <c r="DH76" s="234"/>
      <c r="DI76" s="234"/>
      <c r="DJ76" s="234"/>
      <c r="DK76" s="234"/>
      <c r="DL76" s="234"/>
      <c r="DM76" s="234"/>
      <c r="DN76" s="234"/>
      <c r="DO76" s="234"/>
      <c r="DP76" s="234"/>
      <c r="DQ76" s="234"/>
      <c r="DR76" s="234"/>
      <c r="DS76" s="234"/>
      <c r="DT76" s="234"/>
      <c r="DU76" s="234"/>
      <c r="DV76" s="234"/>
      <c r="DW76" s="234"/>
      <c r="DX76" s="234"/>
      <c r="DY76" s="234"/>
      <c r="DZ76" s="234"/>
      <c r="EA76" s="234"/>
      <c r="EB76" s="234"/>
      <c r="EC76" s="234"/>
      <c r="ED76" s="234"/>
      <c r="EE76" s="234"/>
      <c r="EF76" s="234"/>
      <c r="EG76" s="234"/>
      <c r="EH76" s="234"/>
      <c r="EI76" s="234"/>
      <c r="EJ76" s="234"/>
      <c r="EK76" s="234"/>
      <c r="EL76" s="234"/>
      <c r="EM76" s="234"/>
      <c r="EN76" s="234"/>
      <c r="EO76" s="234"/>
      <c r="EP76" s="234"/>
      <c r="EQ76" s="234"/>
      <c r="ER76" s="234"/>
      <c r="ES76" s="234"/>
      <c r="ET76" s="234"/>
      <c r="EU76" s="234"/>
      <c r="EV76" s="234"/>
      <c r="EW76" s="234"/>
      <c r="EX76" s="234"/>
      <c r="EY76" s="234"/>
      <c r="EZ76" s="234"/>
      <c r="FA76" s="234"/>
      <c r="FB76" s="234"/>
      <c r="FC76" s="234"/>
      <c r="FD76" s="234"/>
      <c r="FE76" s="234"/>
      <c r="FF76" s="234"/>
      <c r="FG76" s="234"/>
      <c r="FH76" s="234"/>
      <c r="FI76" s="234"/>
      <c r="FJ76" s="234"/>
      <c r="FK76" s="234"/>
      <c r="FL76" s="234"/>
      <c r="FM76" s="234"/>
      <c r="FN76" s="234"/>
      <c r="FO76" s="234"/>
      <c r="FP76" s="234"/>
      <c r="FQ76" s="234"/>
      <c r="FR76" s="234"/>
      <c r="FS76" s="234"/>
      <c r="FT76" s="234"/>
      <c r="FU76" s="234"/>
      <c r="FV76" s="234"/>
      <c r="FW76" s="234"/>
      <c r="FX76" s="234"/>
      <c r="FY76" s="234"/>
      <c r="FZ76" s="234"/>
      <c r="GA76" s="234"/>
      <c r="GB76" s="234"/>
      <c r="GC76" s="234"/>
      <c r="GD76" s="234"/>
      <c r="GE76" s="234"/>
      <c r="GF76" s="234"/>
      <c r="GG76" s="234"/>
      <c r="GH76" s="234"/>
      <c r="GI76" s="234"/>
      <c r="GJ76" s="234"/>
      <c r="GK76" s="234"/>
      <c r="GL76" s="234"/>
      <c r="GM76" s="234"/>
      <c r="GN76" s="234"/>
      <c r="GO76" s="234"/>
      <c r="GP76" s="234"/>
      <c r="GQ76" s="234"/>
      <c r="GR76" s="234"/>
      <c r="GS76" s="234"/>
      <c r="GT76" s="234"/>
      <c r="GU76" s="234"/>
      <c r="GV76" s="234"/>
      <c r="GW76" s="234"/>
      <c r="GX76" s="234"/>
      <c r="GY76" s="234"/>
      <c r="GZ76" s="234"/>
      <c r="HA76" s="234"/>
      <c r="HB76" s="234"/>
      <c r="HC76" s="234"/>
      <c r="HD76" s="234"/>
      <c r="HE76" s="234"/>
      <c r="HF76" s="234"/>
      <c r="HG76" s="234"/>
      <c r="HH76" s="234"/>
      <c r="HI76" s="234"/>
      <c r="HJ76" s="234"/>
      <c r="HK76" s="234"/>
      <c r="HL76" s="234"/>
      <c r="HM76" s="234"/>
      <c r="HN76" s="234"/>
      <c r="HO76" s="234"/>
      <c r="HP76" s="234"/>
      <c r="HQ76" s="234"/>
      <c r="HR76" s="234"/>
      <c r="HS76" s="234"/>
      <c r="HT76" s="234"/>
      <c r="HU76" s="234"/>
      <c r="HV76" s="234"/>
      <c r="HW76" s="234"/>
      <c r="HX76" s="234"/>
      <c r="HY76" s="234"/>
      <c r="HZ76" s="234"/>
      <c r="IA76" s="234"/>
      <c r="IB76" s="234"/>
      <c r="IC76" s="234"/>
      <c r="ID76" s="234"/>
      <c r="IE76" s="234"/>
      <c r="IF76" s="234"/>
      <c r="IG76" s="234"/>
      <c r="IH76" s="234"/>
      <c r="II76" s="234"/>
      <c r="IJ76" s="234"/>
      <c r="IK76" s="234"/>
      <c r="IL76" s="234"/>
      <c r="IM76" s="234"/>
      <c r="IN76" s="234"/>
      <c r="IO76" s="234"/>
      <c r="IP76" s="234"/>
    </row>
    <row r="77" spans="1:250" s="233" customFormat="1" ht="19.5" customHeight="1" hidden="1">
      <c r="A77" s="109" t="s">
        <v>184</v>
      </c>
      <c r="B77" s="57" t="s">
        <v>0</v>
      </c>
      <c r="C77" s="60" t="s">
        <v>148</v>
      </c>
      <c r="D77" s="60">
        <v>13</v>
      </c>
      <c r="E77" s="229" t="s">
        <v>270</v>
      </c>
      <c r="F77" s="228" t="s">
        <v>269</v>
      </c>
      <c r="G77" s="60"/>
      <c r="H77" s="56"/>
      <c r="I77" s="234"/>
      <c r="J77" s="234"/>
      <c r="K77" s="234"/>
      <c r="L77" s="234"/>
      <c r="M77" s="234"/>
      <c r="N77" s="234"/>
      <c r="O77" s="234"/>
      <c r="P77" s="234"/>
      <c r="Q77" s="234"/>
      <c r="R77" s="234"/>
      <c r="S77" s="234"/>
      <c r="T77" s="234"/>
      <c r="U77" s="234"/>
      <c r="V77" s="234"/>
      <c r="W77" s="234"/>
      <c r="X77" s="234"/>
      <c r="Y77" s="234"/>
      <c r="Z77" s="234"/>
      <c r="AA77" s="234"/>
      <c r="AB77" s="234"/>
      <c r="AC77" s="234"/>
      <c r="AD77" s="234"/>
      <c r="AE77" s="234"/>
      <c r="AF77" s="234"/>
      <c r="AG77" s="234"/>
      <c r="AH77" s="234"/>
      <c r="AI77" s="234"/>
      <c r="AJ77" s="234"/>
      <c r="AK77" s="234"/>
      <c r="AL77" s="234"/>
      <c r="AM77" s="234"/>
      <c r="AN77" s="234"/>
      <c r="AO77" s="234"/>
      <c r="AP77" s="234"/>
      <c r="AQ77" s="234"/>
      <c r="AR77" s="234"/>
      <c r="AS77" s="234"/>
      <c r="AT77" s="234"/>
      <c r="AU77" s="234"/>
      <c r="AV77" s="234"/>
      <c r="AW77" s="234"/>
      <c r="AX77" s="234"/>
      <c r="AY77" s="234"/>
      <c r="AZ77" s="234"/>
      <c r="BA77" s="234"/>
      <c r="BB77" s="234"/>
      <c r="BC77" s="234"/>
      <c r="BD77" s="234"/>
      <c r="BE77" s="234"/>
      <c r="BF77" s="234"/>
      <c r="BG77" s="234"/>
      <c r="BH77" s="234"/>
      <c r="BI77" s="234"/>
      <c r="BJ77" s="234"/>
      <c r="BK77" s="234"/>
      <c r="BL77" s="234"/>
      <c r="BM77" s="234"/>
      <c r="BN77" s="234"/>
      <c r="BO77" s="234"/>
      <c r="BP77" s="234"/>
      <c r="BQ77" s="234"/>
      <c r="BR77" s="234"/>
      <c r="BS77" s="234"/>
      <c r="BT77" s="234"/>
      <c r="BU77" s="234"/>
      <c r="BV77" s="234"/>
      <c r="BW77" s="234"/>
      <c r="BX77" s="234"/>
      <c r="BY77" s="234"/>
      <c r="BZ77" s="234"/>
      <c r="CA77" s="234"/>
      <c r="CB77" s="234"/>
      <c r="CC77" s="234"/>
      <c r="CD77" s="234"/>
      <c r="CE77" s="234"/>
      <c r="CF77" s="234"/>
      <c r="CG77" s="234"/>
      <c r="CH77" s="234"/>
      <c r="CI77" s="234"/>
      <c r="CJ77" s="234"/>
      <c r="CK77" s="234"/>
      <c r="CL77" s="234"/>
      <c r="CM77" s="234"/>
      <c r="CN77" s="234"/>
      <c r="CO77" s="234"/>
      <c r="CP77" s="234"/>
      <c r="CQ77" s="234"/>
      <c r="CR77" s="234"/>
      <c r="CS77" s="234"/>
      <c r="CT77" s="234"/>
      <c r="CU77" s="234"/>
      <c r="CV77" s="234"/>
      <c r="CW77" s="234"/>
      <c r="CX77" s="234"/>
      <c r="CY77" s="234"/>
      <c r="CZ77" s="234"/>
      <c r="DA77" s="234"/>
      <c r="DB77" s="234"/>
      <c r="DC77" s="234"/>
      <c r="DD77" s="234"/>
      <c r="DE77" s="234"/>
      <c r="DF77" s="234"/>
      <c r="DG77" s="234"/>
      <c r="DH77" s="234"/>
      <c r="DI77" s="234"/>
      <c r="DJ77" s="234"/>
      <c r="DK77" s="234"/>
      <c r="DL77" s="234"/>
      <c r="DM77" s="234"/>
      <c r="DN77" s="234"/>
      <c r="DO77" s="234"/>
      <c r="DP77" s="234"/>
      <c r="DQ77" s="234"/>
      <c r="DR77" s="234"/>
      <c r="DS77" s="234"/>
      <c r="DT77" s="234"/>
      <c r="DU77" s="234"/>
      <c r="DV77" s="234"/>
      <c r="DW77" s="234"/>
      <c r="DX77" s="234"/>
      <c r="DY77" s="234"/>
      <c r="DZ77" s="234"/>
      <c r="EA77" s="234"/>
      <c r="EB77" s="234"/>
      <c r="EC77" s="234"/>
      <c r="ED77" s="234"/>
      <c r="EE77" s="234"/>
      <c r="EF77" s="234"/>
      <c r="EG77" s="234"/>
      <c r="EH77" s="234"/>
      <c r="EI77" s="234"/>
      <c r="EJ77" s="234"/>
      <c r="EK77" s="234"/>
      <c r="EL77" s="234"/>
      <c r="EM77" s="234"/>
      <c r="EN77" s="234"/>
      <c r="EO77" s="234"/>
      <c r="EP77" s="234"/>
      <c r="EQ77" s="234"/>
      <c r="ER77" s="234"/>
      <c r="ES77" s="234"/>
      <c r="ET77" s="234"/>
      <c r="EU77" s="234"/>
      <c r="EV77" s="234"/>
      <c r="EW77" s="234"/>
      <c r="EX77" s="234"/>
      <c r="EY77" s="234"/>
      <c r="EZ77" s="234"/>
      <c r="FA77" s="234"/>
      <c r="FB77" s="234"/>
      <c r="FC77" s="234"/>
      <c r="FD77" s="234"/>
      <c r="FE77" s="234"/>
      <c r="FF77" s="234"/>
      <c r="FG77" s="234"/>
      <c r="FH77" s="234"/>
      <c r="FI77" s="234"/>
      <c r="FJ77" s="234"/>
      <c r="FK77" s="234"/>
      <c r="FL77" s="234"/>
      <c r="FM77" s="234"/>
      <c r="FN77" s="234"/>
      <c r="FO77" s="234"/>
      <c r="FP77" s="234"/>
      <c r="FQ77" s="234"/>
      <c r="FR77" s="234"/>
      <c r="FS77" s="234"/>
      <c r="FT77" s="234"/>
      <c r="FU77" s="234"/>
      <c r="FV77" s="234"/>
      <c r="FW77" s="234"/>
      <c r="FX77" s="234"/>
      <c r="FY77" s="234"/>
      <c r="FZ77" s="234"/>
      <c r="GA77" s="234"/>
      <c r="GB77" s="234"/>
      <c r="GC77" s="234"/>
      <c r="GD77" s="234"/>
      <c r="GE77" s="234"/>
      <c r="GF77" s="234"/>
      <c r="GG77" s="234"/>
      <c r="GH77" s="234"/>
      <c r="GI77" s="234"/>
      <c r="GJ77" s="234"/>
      <c r="GK77" s="234"/>
      <c r="GL77" s="234"/>
      <c r="GM77" s="234"/>
      <c r="GN77" s="234"/>
      <c r="GO77" s="234"/>
      <c r="GP77" s="234"/>
      <c r="GQ77" s="234"/>
      <c r="GR77" s="234"/>
      <c r="GS77" s="234"/>
      <c r="GT77" s="234"/>
      <c r="GU77" s="234"/>
      <c r="GV77" s="234"/>
      <c r="GW77" s="234"/>
      <c r="GX77" s="234"/>
      <c r="GY77" s="234"/>
      <c r="GZ77" s="234"/>
      <c r="HA77" s="234"/>
      <c r="HB77" s="234"/>
      <c r="HC77" s="234"/>
      <c r="HD77" s="234"/>
      <c r="HE77" s="234"/>
      <c r="HF77" s="234"/>
      <c r="HG77" s="234"/>
      <c r="HH77" s="234"/>
      <c r="HI77" s="234"/>
      <c r="HJ77" s="234"/>
      <c r="HK77" s="234"/>
      <c r="HL77" s="234"/>
      <c r="HM77" s="234"/>
      <c r="HN77" s="234"/>
      <c r="HO77" s="234"/>
      <c r="HP77" s="234"/>
      <c r="HQ77" s="234"/>
      <c r="HR77" s="234"/>
      <c r="HS77" s="234"/>
      <c r="HT77" s="234"/>
      <c r="HU77" s="234"/>
      <c r="HV77" s="234"/>
      <c r="HW77" s="234"/>
      <c r="HX77" s="234"/>
      <c r="HY77" s="234"/>
      <c r="HZ77" s="234"/>
      <c r="IA77" s="234"/>
      <c r="IB77" s="234"/>
      <c r="IC77" s="234"/>
      <c r="ID77" s="234"/>
      <c r="IE77" s="234"/>
      <c r="IF77" s="234"/>
      <c r="IG77" s="234"/>
      <c r="IH77" s="234"/>
      <c r="II77" s="234"/>
      <c r="IJ77" s="234"/>
      <c r="IK77" s="234"/>
      <c r="IL77" s="234"/>
      <c r="IM77" s="234"/>
      <c r="IN77" s="234"/>
      <c r="IO77" s="234"/>
      <c r="IP77" s="234"/>
    </row>
    <row r="78" spans="1:250" s="233" customFormat="1" ht="56.25" customHeight="1" hidden="1">
      <c r="A78" s="74" t="s">
        <v>159</v>
      </c>
      <c r="B78" s="57" t="s">
        <v>0</v>
      </c>
      <c r="C78" s="60" t="s">
        <v>148</v>
      </c>
      <c r="D78" s="60">
        <v>13</v>
      </c>
      <c r="E78" s="229" t="s">
        <v>270</v>
      </c>
      <c r="F78" s="228" t="s">
        <v>269</v>
      </c>
      <c r="G78" s="60" t="s">
        <v>145</v>
      </c>
      <c r="H78" s="56"/>
      <c r="I78" s="234"/>
      <c r="J78" s="234"/>
      <c r="K78" s="234"/>
      <c r="L78" s="234"/>
      <c r="M78" s="234"/>
      <c r="N78" s="234"/>
      <c r="O78" s="234"/>
      <c r="P78" s="234"/>
      <c r="Q78" s="234"/>
      <c r="R78" s="234"/>
      <c r="S78" s="234"/>
      <c r="T78" s="234"/>
      <c r="U78" s="234"/>
      <c r="V78" s="234"/>
      <c r="W78" s="234"/>
      <c r="X78" s="234"/>
      <c r="Y78" s="234"/>
      <c r="Z78" s="234"/>
      <c r="AA78" s="234"/>
      <c r="AB78" s="234"/>
      <c r="AC78" s="234"/>
      <c r="AD78" s="234"/>
      <c r="AE78" s="234"/>
      <c r="AF78" s="234"/>
      <c r="AG78" s="234"/>
      <c r="AH78" s="234"/>
      <c r="AI78" s="234"/>
      <c r="AJ78" s="234"/>
      <c r="AK78" s="234"/>
      <c r="AL78" s="234"/>
      <c r="AM78" s="234"/>
      <c r="AN78" s="234"/>
      <c r="AO78" s="234"/>
      <c r="AP78" s="234"/>
      <c r="AQ78" s="234"/>
      <c r="AR78" s="234"/>
      <c r="AS78" s="234"/>
      <c r="AT78" s="234"/>
      <c r="AU78" s="234"/>
      <c r="AV78" s="234"/>
      <c r="AW78" s="234"/>
      <c r="AX78" s="234"/>
      <c r="AY78" s="234"/>
      <c r="AZ78" s="234"/>
      <c r="BA78" s="234"/>
      <c r="BB78" s="234"/>
      <c r="BC78" s="234"/>
      <c r="BD78" s="234"/>
      <c r="BE78" s="234"/>
      <c r="BF78" s="234"/>
      <c r="BG78" s="234"/>
      <c r="BH78" s="234"/>
      <c r="BI78" s="234"/>
      <c r="BJ78" s="234"/>
      <c r="BK78" s="234"/>
      <c r="BL78" s="234"/>
      <c r="BM78" s="234"/>
      <c r="BN78" s="234"/>
      <c r="BO78" s="234"/>
      <c r="BP78" s="234"/>
      <c r="BQ78" s="234"/>
      <c r="BR78" s="234"/>
      <c r="BS78" s="234"/>
      <c r="BT78" s="234"/>
      <c r="BU78" s="234"/>
      <c r="BV78" s="234"/>
      <c r="BW78" s="234"/>
      <c r="BX78" s="234"/>
      <c r="BY78" s="234"/>
      <c r="BZ78" s="234"/>
      <c r="CA78" s="234"/>
      <c r="CB78" s="234"/>
      <c r="CC78" s="234"/>
      <c r="CD78" s="234"/>
      <c r="CE78" s="234"/>
      <c r="CF78" s="234"/>
      <c r="CG78" s="234"/>
      <c r="CH78" s="234"/>
      <c r="CI78" s="234"/>
      <c r="CJ78" s="234"/>
      <c r="CK78" s="234"/>
      <c r="CL78" s="234"/>
      <c r="CM78" s="234"/>
      <c r="CN78" s="234"/>
      <c r="CO78" s="234"/>
      <c r="CP78" s="234"/>
      <c r="CQ78" s="234"/>
      <c r="CR78" s="234"/>
      <c r="CS78" s="234"/>
      <c r="CT78" s="234"/>
      <c r="CU78" s="234"/>
      <c r="CV78" s="234"/>
      <c r="CW78" s="234"/>
      <c r="CX78" s="234"/>
      <c r="CY78" s="234"/>
      <c r="CZ78" s="234"/>
      <c r="DA78" s="234"/>
      <c r="DB78" s="234"/>
      <c r="DC78" s="234"/>
      <c r="DD78" s="234"/>
      <c r="DE78" s="234"/>
      <c r="DF78" s="234"/>
      <c r="DG78" s="234"/>
      <c r="DH78" s="234"/>
      <c r="DI78" s="234"/>
      <c r="DJ78" s="234"/>
      <c r="DK78" s="234"/>
      <c r="DL78" s="234"/>
      <c r="DM78" s="234"/>
      <c r="DN78" s="234"/>
      <c r="DO78" s="234"/>
      <c r="DP78" s="234"/>
      <c r="DQ78" s="234"/>
      <c r="DR78" s="234"/>
      <c r="DS78" s="234"/>
      <c r="DT78" s="234"/>
      <c r="DU78" s="234"/>
      <c r="DV78" s="234"/>
      <c r="DW78" s="234"/>
      <c r="DX78" s="234"/>
      <c r="DY78" s="234"/>
      <c r="DZ78" s="234"/>
      <c r="EA78" s="234"/>
      <c r="EB78" s="234"/>
      <c r="EC78" s="234"/>
      <c r="ED78" s="234"/>
      <c r="EE78" s="234"/>
      <c r="EF78" s="234"/>
      <c r="EG78" s="234"/>
      <c r="EH78" s="234"/>
      <c r="EI78" s="234"/>
      <c r="EJ78" s="234"/>
      <c r="EK78" s="234"/>
      <c r="EL78" s="234"/>
      <c r="EM78" s="234"/>
      <c r="EN78" s="234"/>
      <c r="EO78" s="234"/>
      <c r="EP78" s="234"/>
      <c r="EQ78" s="234"/>
      <c r="ER78" s="234"/>
      <c r="ES78" s="234"/>
      <c r="ET78" s="234"/>
      <c r="EU78" s="234"/>
      <c r="EV78" s="234"/>
      <c r="EW78" s="234"/>
      <c r="EX78" s="234"/>
      <c r="EY78" s="234"/>
      <c r="EZ78" s="234"/>
      <c r="FA78" s="234"/>
      <c r="FB78" s="234"/>
      <c r="FC78" s="234"/>
      <c r="FD78" s="234"/>
      <c r="FE78" s="234"/>
      <c r="FF78" s="234"/>
      <c r="FG78" s="234"/>
      <c r="FH78" s="234"/>
      <c r="FI78" s="234"/>
      <c r="FJ78" s="234"/>
      <c r="FK78" s="234"/>
      <c r="FL78" s="234"/>
      <c r="FM78" s="234"/>
      <c r="FN78" s="234"/>
      <c r="FO78" s="234"/>
      <c r="FP78" s="234"/>
      <c r="FQ78" s="234"/>
      <c r="FR78" s="234"/>
      <c r="FS78" s="234"/>
      <c r="FT78" s="234"/>
      <c r="FU78" s="234"/>
      <c r="FV78" s="234"/>
      <c r="FW78" s="234"/>
      <c r="FX78" s="234"/>
      <c r="FY78" s="234"/>
      <c r="FZ78" s="234"/>
      <c r="GA78" s="234"/>
      <c r="GB78" s="234"/>
      <c r="GC78" s="234"/>
      <c r="GD78" s="234"/>
      <c r="GE78" s="234"/>
      <c r="GF78" s="234"/>
      <c r="GG78" s="234"/>
      <c r="GH78" s="234"/>
      <c r="GI78" s="234"/>
      <c r="GJ78" s="234"/>
      <c r="GK78" s="234"/>
      <c r="GL78" s="234"/>
      <c r="GM78" s="234"/>
      <c r="GN78" s="234"/>
      <c r="GO78" s="234"/>
      <c r="GP78" s="234"/>
      <c r="GQ78" s="234"/>
      <c r="GR78" s="234"/>
      <c r="GS78" s="234"/>
      <c r="GT78" s="234"/>
      <c r="GU78" s="234"/>
      <c r="GV78" s="234"/>
      <c r="GW78" s="234"/>
      <c r="GX78" s="234"/>
      <c r="GY78" s="234"/>
      <c r="GZ78" s="234"/>
      <c r="HA78" s="234"/>
      <c r="HB78" s="234"/>
      <c r="HC78" s="234"/>
      <c r="HD78" s="234"/>
      <c r="HE78" s="234"/>
      <c r="HF78" s="234"/>
      <c r="HG78" s="234"/>
      <c r="HH78" s="234"/>
      <c r="HI78" s="234"/>
      <c r="HJ78" s="234"/>
      <c r="HK78" s="234"/>
      <c r="HL78" s="234"/>
      <c r="HM78" s="234"/>
      <c r="HN78" s="234"/>
      <c r="HO78" s="234"/>
      <c r="HP78" s="234"/>
      <c r="HQ78" s="234"/>
      <c r="HR78" s="234"/>
      <c r="HS78" s="234"/>
      <c r="HT78" s="234"/>
      <c r="HU78" s="234"/>
      <c r="HV78" s="234"/>
      <c r="HW78" s="234"/>
      <c r="HX78" s="234"/>
      <c r="HY78" s="234"/>
      <c r="HZ78" s="234"/>
      <c r="IA78" s="234"/>
      <c r="IB78" s="234"/>
      <c r="IC78" s="234"/>
      <c r="ID78" s="234"/>
      <c r="IE78" s="234"/>
      <c r="IF78" s="234"/>
      <c r="IG78" s="234"/>
      <c r="IH78" s="234"/>
      <c r="II78" s="234"/>
      <c r="IJ78" s="234"/>
      <c r="IK78" s="234"/>
      <c r="IL78" s="234"/>
      <c r="IM78" s="234"/>
      <c r="IN78" s="234"/>
      <c r="IO78" s="234"/>
      <c r="IP78" s="234"/>
    </row>
    <row r="79" spans="1:250" s="233" customFormat="1" ht="19.5" customHeight="1" hidden="1">
      <c r="A79" s="89" t="s">
        <v>187</v>
      </c>
      <c r="B79" s="57" t="s">
        <v>0</v>
      </c>
      <c r="C79" s="60" t="s">
        <v>148</v>
      </c>
      <c r="D79" s="230" t="s">
        <v>273</v>
      </c>
      <c r="E79" s="229" t="s">
        <v>282</v>
      </c>
      <c r="F79" s="228" t="s">
        <v>155</v>
      </c>
      <c r="G79" s="227"/>
      <c r="H79" s="56"/>
      <c r="I79" s="234"/>
      <c r="J79" s="234"/>
      <c r="K79" s="234"/>
      <c r="L79" s="234"/>
      <c r="M79" s="234"/>
      <c r="N79" s="234"/>
      <c r="O79" s="234"/>
      <c r="P79" s="234"/>
      <c r="Q79" s="234"/>
      <c r="R79" s="234"/>
      <c r="S79" s="234"/>
      <c r="T79" s="234"/>
      <c r="U79" s="234"/>
      <c r="V79" s="234"/>
      <c r="W79" s="234"/>
      <c r="X79" s="234"/>
      <c r="Y79" s="234"/>
      <c r="Z79" s="234"/>
      <c r="AA79" s="234"/>
      <c r="AB79" s="234"/>
      <c r="AC79" s="234"/>
      <c r="AD79" s="234"/>
      <c r="AE79" s="234"/>
      <c r="AF79" s="234"/>
      <c r="AG79" s="234"/>
      <c r="AH79" s="234"/>
      <c r="AI79" s="234"/>
      <c r="AJ79" s="234"/>
      <c r="AK79" s="234"/>
      <c r="AL79" s="234"/>
      <c r="AM79" s="234"/>
      <c r="AN79" s="234"/>
      <c r="AO79" s="234"/>
      <c r="AP79" s="234"/>
      <c r="AQ79" s="234"/>
      <c r="AR79" s="234"/>
      <c r="AS79" s="234"/>
      <c r="AT79" s="234"/>
      <c r="AU79" s="234"/>
      <c r="AV79" s="234"/>
      <c r="AW79" s="234"/>
      <c r="AX79" s="234"/>
      <c r="AY79" s="234"/>
      <c r="AZ79" s="234"/>
      <c r="BA79" s="234"/>
      <c r="BB79" s="234"/>
      <c r="BC79" s="234"/>
      <c r="BD79" s="234"/>
      <c r="BE79" s="234"/>
      <c r="BF79" s="234"/>
      <c r="BG79" s="234"/>
      <c r="BH79" s="234"/>
      <c r="BI79" s="234"/>
      <c r="BJ79" s="234"/>
      <c r="BK79" s="234"/>
      <c r="BL79" s="234"/>
      <c r="BM79" s="234"/>
      <c r="BN79" s="234"/>
      <c r="BO79" s="234"/>
      <c r="BP79" s="234"/>
      <c r="BQ79" s="234"/>
      <c r="BR79" s="234"/>
      <c r="BS79" s="234"/>
      <c r="BT79" s="234"/>
      <c r="BU79" s="234"/>
      <c r="BV79" s="234"/>
      <c r="BW79" s="234"/>
      <c r="BX79" s="234"/>
      <c r="BY79" s="234"/>
      <c r="BZ79" s="234"/>
      <c r="CA79" s="234"/>
      <c r="CB79" s="234"/>
      <c r="CC79" s="234"/>
      <c r="CD79" s="234"/>
      <c r="CE79" s="234"/>
      <c r="CF79" s="234"/>
      <c r="CG79" s="234"/>
      <c r="CH79" s="234"/>
      <c r="CI79" s="234"/>
      <c r="CJ79" s="234"/>
      <c r="CK79" s="234"/>
      <c r="CL79" s="234"/>
      <c r="CM79" s="234"/>
      <c r="CN79" s="234"/>
      <c r="CO79" s="234"/>
      <c r="CP79" s="234"/>
      <c r="CQ79" s="234"/>
      <c r="CR79" s="234"/>
      <c r="CS79" s="234"/>
      <c r="CT79" s="234"/>
      <c r="CU79" s="234"/>
      <c r="CV79" s="234"/>
      <c r="CW79" s="234"/>
      <c r="CX79" s="234"/>
      <c r="CY79" s="234"/>
      <c r="CZ79" s="234"/>
      <c r="DA79" s="234"/>
      <c r="DB79" s="234"/>
      <c r="DC79" s="234"/>
      <c r="DD79" s="234"/>
      <c r="DE79" s="234"/>
      <c r="DF79" s="234"/>
      <c r="DG79" s="234"/>
      <c r="DH79" s="234"/>
      <c r="DI79" s="234"/>
      <c r="DJ79" s="234"/>
      <c r="DK79" s="234"/>
      <c r="DL79" s="234"/>
      <c r="DM79" s="234"/>
      <c r="DN79" s="234"/>
      <c r="DO79" s="234"/>
      <c r="DP79" s="234"/>
      <c r="DQ79" s="234"/>
      <c r="DR79" s="234"/>
      <c r="DS79" s="234"/>
      <c r="DT79" s="234"/>
      <c r="DU79" s="234"/>
      <c r="DV79" s="234"/>
      <c r="DW79" s="234"/>
      <c r="DX79" s="234"/>
      <c r="DY79" s="234"/>
      <c r="DZ79" s="234"/>
      <c r="EA79" s="234"/>
      <c r="EB79" s="234"/>
      <c r="EC79" s="234"/>
      <c r="ED79" s="234"/>
      <c r="EE79" s="234"/>
      <c r="EF79" s="234"/>
      <c r="EG79" s="234"/>
      <c r="EH79" s="234"/>
      <c r="EI79" s="234"/>
      <c r="EJ79" s="234"/>
      <c r="EK79" s="234"/>
      <c r="EL79" s="234"/>
      <c r="EM79" s="234"/>
      <c r="EN79" s="234"/>
      <c r="EO79" s="234"/>
      <c r="EP79" s="234"/>
      <c r="EQ79" s="234"/>
      <c r="ER79" s="234"/>
      <c r="ES79" s="234"/>
      <c r="ET79" s="234"/>
      <c r="EU79" s="234"/>
      <c r="EV79" s="234"/>
      <c r="EW79" s="234"/>
      <c r="EX79" s="234"/>
      <c r="EY79" s="234"/>
      <c r="EZ79" s="234"/>
      <c r="FA79" s="234"/>
      <c r="FB79" s="234"/>
      <c r="FC79" s="234"/>
      <c r="FD79" s="234"/>
      <c r="FE79" s="234"/>
      <c r="FF79" s="234"/>
      <c r="FG79" s="234"/>
      <c r="FH79" s="234"/>
      <c r="FI79" s="234"/>
      <c r="FJ79" s="234"/>
      <c r="FK79" s="234"/>
      <c r="FL79" s="234"/>
      <c r="FM79" s="234"/>
      <c r="FN79" s="234"/>
      <c r="FO79" s="234"/>
      <c r="FP79" s="234"/>
      <c r="FQ79" s="234"/>
      <c r="FR79" s="234"/>
      <c r="FS79" s="234"/>
      <c r="FT79" s="234"/>
      <c r="FU79" s="234"/>
      <c r="FV79" s="234"/>
      <c r="FW79" s="234"/>
      <c r="FX79" s="234"/>
      <c r="FY79" s="234"/>
      <c r="FZ79" s="234"/>
      <c r="GA79" s="234"/>
      <c r="GB79" s="234"/>
      <c r="GC79" s="234"/>
      <c r="GD79" s="234"/>
      <c r="GE79" s="234"/>
      <c r="GF79" s="234"/>
      <c r="GG79" s="234"/>
      <c r="GH79" s="234"/>
      <c r="GI79" s="234"/>
      <c r="GJ79" s="234"/>
      <c r="GK79" s="234"/>
      <c r="GL79" s="234"/>
      <c r="GM79" s="234"/>
      <c r="GN79" s="234"/>
      <c r="GO79" s="234"/>
      <c r="GP79" s="234"/>
      <c r="GQ79" s="234"/>
      <c r="GR79" s="234"/>
      <c r="GS79" s="234"/>
      <c r="GT79" s="234"/>
      <c r="GU79" s="234"/>
      <c r="GV79" s="234"/>
      <c r="GW79" s="234"/>
      <c r="GX79" s="234"/>
      <c r="GY79" s="234"/>
      <c r="GZ79" s="234"/>
      <c r="HA79" s="234"/>
      <c r="HB79" s="234"/>
      <c r="HC79" s="234"/>
      <c r="HD79" s="234"/>
      <c r="HE79" s="234"/>
      <c r="HF79" s="234"/>
      <c r="HG79" s="234"/>
      <c r="HH79" s="234"/>
      <c r="HI79" s="234"/>
      <c r="HJ79" s="234"/>
      <c r="HK79" s="234"/>
      <c r="HL79" s="234"/>
      <c r="HM79" s="234"/>
      <c r="HN79" s="234"/>
      <c r="HO79" s="234"/>
      <c r="HP79" s="234"/>
      <c r="HQ79" s="234"/>
      <c r="HR79" s="234"/>
      <c r="HS79" s="234"/>
      <c r="HT79" s="234"/>
      <c r="HU79" s="234"/>
      <c r="HV79" s="234"/>
      <c r="HW79" s="234"/>
      <c r="HX79" s="234"/>
      <c r="HY79" s="234"/>
      <c r="HZ79" s="234"/>
      <c r="IA79" s="234"/>
      <c r="IB79" s="234"/>
      <c r="IC79" s="234"/>
      <c r="ID79" s="234"/>
      <c r="IE79" s="234"/>
      <c r="IF79" s="234"/>
      <c r="IG79" s="234"/>
      <c r="IH79" s="234"/>
      <c r="II79" s="234"/>
      <c r="IJ79" s="234"/>
      <c r="IK79" s="234"/>
      <c r="IL79" s="234"/>
      <c r="IM79" s="234"/>
      <c r="IN79" s="234"/>
      <c r="IO79" s="234"/>
      <c r="IP79" s="234"/>
    </row>
    <row r="80" spans="1:8" s="83" customFormat="1" ht="24.75" customHeight="1" hidden="1">
      <c r="A80" s="162" t="s">
        <v>284</v>
      </c>
      <c r="B80" s="104" t="s">
        <v>0</v>
      </c>
      <c r="C80" s="60" t="s">
        <v>148</v>
      </c>
      <c r="D80" s="230" t="s">
        <v>273</v>
      </c>
      <c r="E80" s="229" t="s">
        <v>282</v>
      </c>
      <c r="F80" s="228" t="s">
        <v>281</v>
      </c>
      <c r="G80" s="227"/>
      <c r="H80" s="232"/>
    </row>
    <row r="81" spans="1:8" s="83" customFormat="1" ht="24.75" customHeight="1" hidden="1">
      <c r="A81" s="162" t="s">
        <v>283</v>
      </c>
      <c r="B81" s="73" t="s">
        <v>0</v>
      </c>
      <c r="C81" s="60" t="s">
        <v>148</v>
      </c>
      <c r="D81" s="230" t="s">
        <v>273</v>
      </c>
      <c r="E81" s="229" t="s">
        <v>282</v>
      </c>
      <c r="F81" s="228" t="s">
        <v>281</v>
      </c>
      <c r="G81" s="227" t="s">
        <v>151</v>
      </c>
      <c r="H81" s="101"/>
    </row>
    <row r="82" spans="1:8" s="186" customFormat="1" ht="22.5" customHeight="1" hidden="1">
      <c r="A82" s="231" t="s">
        <v>276</v>
      </c>
      <c r="B82" s="100" t="s">
        <v>0</v>
      </c>
      <c r="C82" s="60" t="s">
        <v>148</v>
      </c>
      <c r="D82" s="230" t="s">
        <v>273</v>
      </c>
      <c r="E82" s="229" t="s">
        <v>282</v>
      </c>
      <c r="F82" s="228" t="s">
        <v>281</v>
      </c>
      <c r="G82" s="227" t="s">
        <v>145</v>
      </c>
      <c r="H82" s="95"/>
    </row>
    <row r="83" spans="1:8" s="83" customFormat="1" ht="22.5" customHeight="1" hidden="1">
      <c r="A83" s="91" t="s">
        <v>274</v>
      </c>
      <c r="B83" s="88" t="s">
        <v>0</v>
      </c>
      <c r="C83" s="120" t="s">
        <v>206</v>
      </c>
      <c r="D83" s="120" t="s">
        <v>177</v>
      </c>
      <c r="E83" s="59" t="s">
        <v>279</v>
      </c>
      <c r="F83" s="167" t="s">
        <v>170</v>
      </c>
      <c r="G83" s="120"/>
      <c r="H83" s="119"/>
    </row>
    <row r="84" spans="1:8" s="83" customFormat="1" ht="24" customHeight="1" hidden="1">
      <c r="A84" s="91" t="s">
        <v>280</v>
      </c>
      <c r="B84" s="88" t="s">
        <v>0</v>
      </c>
      <c r="C84" s="226" t="s">
        <v>206</v>
      </c>
      <c r="D84" s="226" t="s">
        <v>177</v>
      </c>
      <c r="E84" s="59" t="s">
        <v>279</v>
      </c>
      <c r="F84" s="167" t="s">
        <v>278</v>
      </c>
      <c r="G84" s="226"/>
      <c r="H84" s="225"/>
    </row>
    <row r="85" spans="1:8" s="83" customFormat="1" ht="24" customHeight="1" hidden="1">
      <c r="A85" s="109" t="s">
        <v>184</v>
      </c>
      <c r="B85" s="57" t="s">
        <v>0</v>
      </c>
      <c r="C85" s="57" t="s">
        <v>206</v>
      </c>
      <c r="D85" s="57" t="s">
        <v>177</v>
      </c>
      <c r="E85" s="59" t="s">
        <v>279</v>
      </c>
      <c r="F85" s="167" t="s">
        <v>278</v>
      </c>
      <c r="G85" s="57" t="s">
        <v>151</v>
      </c>
      <c r="H85" s="56"/>
    </row>
    <row r="86" spans="1:8" s="83" customFormat="1" ht="22.5" customHeight="1" hidden="1">
      <c r="A86" s="89" t="s">
        <v>159</v>
      </c>
      <c r="B86" s="57" t="s">
        <v>0</v>
      </c>
      <c r="C86" s="57" t="s">
        <v>206</v>
      </c>
      <c r="D86" s="57" t="s">
        <v>177</v>
      </c>
      <c r="E86" s="59" t="s">
        <v>279</v>
      </c>
      <c r="F86" s="167" t="s">
        <v>278</v>
      </c>
      <c r="G86" s="57" t="s">
        <v>145</v>
      </c>
      <c r="H86" s="56"/>
    </row>
    <row r="87" spans="1:8" s="83" customFormat="1" ht="23.25" customHeight="1">
      <c r="A87" s="89" t="s">
        <v>168</v>
      </c>
      <c r="B87" s="57" t="s">
        <v>0</v>
      </c>
      <c r="C87" s="241" t="s">
        <v>148</v>
      </c>
      <c r="D87" s="240">
        <v>13</v>
      </c>
      <c r="E87" s="239" t="s">
        <v>287</v>
      </c>
      <c r="F87" s="67" t="s">
        <v>286</v>
      </c>
      <c r="G87" s="238" t="s">
        <v>165</v>
      </c>
      <c r="H87" s="298">
        <v>22</v>
      </c>
    </row>
    <row r="88" spans="1:8" s="215" customFormat="1" ht="24" customHeight="1">
      <c r="A88" s="89" t="s">
        <v>187</v>
      </c>
      <c r="B88" s="104" t="s">
        <v>0</v>
      </c>
      <c r="C88" s="224" t="s">
        <v>148</v>
      </c>
      <c r="D88" s="223">
        <v>13</v>
      </c>
      <c r="E88" s="759" t="s">
        <v>643</v>
      </c>
      <c r="F88" s="760"/>
      <c r="G88" s="222" t="s">
        <v>186</v>
      </c>
      <c r="H88" s="298">
        <v>1200</v>
      </c>
    </row>
    <row r="89" spans="1:8" s="215" customFormat="1" ht="23.25" customHeight="1">
      <c r="A89" s="114" t="s">
        <v>276</v>
      </c>
      <c r="B89" s="73" t="s">
        <v>0</v>
      </c>
      <c r="C89" s="221" t="s">
        <v>148</v>
      </c>
      <c r="D89" s="221" t="s">
        <v>273</v>
      </c>
      <c r="E89" s="72" t="s">
        <v>275</v>
      </c>
      <c r="F89" s="71" t="s">
        <v>155</v>
      </c>
      <c r="G89" s="220"/>
      <c r="H89" s="218">
        <f>+H90</f>
        <v>3450</v>
      </c>
    </row>
    <row r="90" spans="1:8" s="217" customFormat="1" ht="21" customHeight="1">
      <c r="A90" s="109" t="s">
        <v>274</v>
      </c>
      <c r="B90" s="100" t="s">
        <v>0</v>
      </c>
      <c r="C90" s="120" t="s">
        <v>148</v>
      </c>
      <c r="D90" s="120" t="s">
        <v>273</v>
      </c>
      <c r="E90" s="59" t="s">
        <v>270</v>
      </c>
      <c r="F90" s="167" t="s">
        <v>155</v>
      </c>
      <c r="G90" s="219"/>
      <c r="H90" s="510">
        <f>+H91+H95</f>
        <v>3450</v>
      </c>
    </row>
    <row r="91" spans="1:8" s="215" customFormat="1" ht="44.25" customHeight="1">
      <c r="A91" s="116" t="s">
        <v>285</v>
      </c>
      <c r="B91" s="88" t="s">
        <v>0</v>
      </c>
      <c r="C91" s="73" t="s">
        <v>148</v>
      </c>
      <c r="D91" s="73">
        <v>13</v>
      </c>
      <c r="E91" s="143" t="s">
        <v>270</v>
      </c>
      <c r="F91" s="274" t="s">
        <v>272</v>
      </c>
      <c r="G91" s="216"/>
      <c r="H91" s="460">
        <f>H92+H93+H94</f>
        <v>3380</v>
      </c>
    </row>
    <row r="92" spans="1:8" s="83" customFormat="1" ht="56.25">
      <c r="A92" s="109" t="s">
        <v>184</v>
      </c>
      <c r="B92" s="88" t="s">
        <v>0</v>
      </c>
      <c r="C92" s="57" t="s">
        <v>148</v>
      </c>
      <c r="D92" s="57">
        <v>13</v>
      </c>
      <c r="E92" s="192" t="s">
        <v>270</v>
      </c>
      <c r="F92" s="135" t="s">
        <v>272</v>
      </c>
      <c r="G92" s="57" t="s">
        <v>151</v>
      </c>
      <c r="H92" s="56" t="s">
        <v>709</v>
      </c>
    </row>
    <row r="93" spans="1:8" s="83" customFormat="1" ht="37.5">
      <c r="A93" s="569" t="s">
        <v>364</v>
      </c>
      <c r="B93" s="57" t="s">
        <v>0</v>
      </c>
      <c r="C93" s="57" t="s">
        <v>148</v>
      </c>
      <c r="D93" s="57">
        <v>13</v>
      </c>
      <c r="E93" s="192" t="s">
        <v>270</v>
      </c>
      <c r="F93" s="135" t="s">
        <v>272</v>
      </c>
      <c r="G93" s="57" t="s">
        <v>145</v>
      </c>
      <c r="H93" s="56" t="s">
        <v>710</v>
      </c>
    </row>
    <row r="94" spans="1:8" s="83" customFormat="1" ht="24.75" customHeight="1">
      <c r="A94" s="74" t="s">
        <v>187</v>
      </c>
      <c r="B94" s="88" t="s">
        <v>0</v>
      </c>
      <c r="C94" s="57" t="s">
        <v>148</v>
      </c>
      <c r="D94" s="57">
        <v>13</v>
      </c>
      <c r="E94" s="192" t="s">
        <v>270</v>
      </c>
      <c r="F94" s="135" t="s">
        <v>272</v>
      </c>
      <c r="G94" s="57" t="s">
        <v>186</v>
      </c>
      <c r="H94" s="298">
        <v>6</v>
      </c>
    </row>
    <row r="95" spans="1:8" s="83" customFormat="1" ht="20.25" customHeight="1">
      <c r="A95" s="137" t="s">
        <v>271</v>
      </c>
      <c r="B95" s="88" t="s">
        <v>0</v>
      </c>
      <c r="C95" s="73" t="s">
        <v>148</v>
      </c>
      <c r="D95" s="73">
        <v>13</v>
      </c>
      <c r="E95" s="214" t="s">
        <v>270</v>
      </c>
      <c r="F95" s="213" t="s">
        <v>269</v>
      </c>
      <c r="G95" s="73"/>
      <c r="H95" s="460">
        <f>H96</f>
        <v>70</v>
      </c>
    </row>
    <row r="96" spans="1:8" s="83" customFormat="1" ht="39" customHeight="1">
      <c r="A96" s="569" t="s">
        <v>364</v>
      </c>
      <c r="B96" s="88" t="s">
        <v>0</v>
      </c>
      <c r="C96" s="57" t="s">
        <v>148</v>
      </c>
      <c r="D96" s="57">
        <v>13</v>
      </c>
      <c r="E96" s="192" t="s">
        <v>270</v>
      </c>
      <c r="F96" s="135" t="s">
        <v>269</v>
      </c>
      <c r="G96" s="57" t="s">
        <v>145</v>
      </c>
      <c r="H96" s="298">
        <v>70</v>
      </c>
    </row>
    <row r="97" spans="1:8" s="83" customFormat="1" ht="38.25" customHeight="1">
      <c r="A97" s="561" t="s">
        <v>327</v>
      </c>
      <c r="B97" s="88"/>
      <c r="C97" s="319" t="s">
        <v>148</v>
      </c>
      <c r="D97" s="434" t="s">
        <v>273</v>
      </c>
      <c r="E97" s="554" t="s">
        <v>282</v>
      </c>
      <c r="F97" s="555" t="s">
        <v>155</v>
      </c>
      <c r="G97" s="73"/>
      <c r="H97" s="460">
        <f>H99+H101</f>
        <v>124.589</v>
      </c>
    </row>
    <row r="98" spans="1:8" s="83" customFormat="1" ht="57.75" customHeight="1">
      <c r="A98" s="482" t="s">
        <v>717</v>
      </c>
      <c r="B98" s="88"/>
      <c r="C98" s="563" t="s">
        <v>148</v>
      </c>
      <c r="D98" s="564" t="s">
        <v>273</v>
      </c>
      <c r="E98" s="562" t="s">
        <v>282</v>
      </c>
      <c r="F98" s="475" t="s">
        <v>653</v>
      </c>
      <c r="G98" s="563"/>
      <c r="H98" s="298" t="str">
        <f>H99</f>
        <v>31,100</v>
      </c>
    </row>
    <row r="99" spans="1:8" s="83" customFormat="1" ht="24.75" customHeight="1">
      <c r="A99" s="504" t="s">
        <v>313</v>
      </c>
      <c r="B99" s="88"/>
      <c r="C99" s="563" t="s">
        <v>148</v>
      </c>
      <c r="D99" s="564" t="s">
        <v>273</v>
      </c>
      <c r="E99" s="562" t="s">
        <v>282</v>
      </c>
      <c r="F99" s="475" t="s">
        <v>653</v>
      </c>
      <c r="G99" s="563" t="s">
        <v>309</v>
      </c>
      <c r="H99" s="56" t="s">
        <v>652</v>
      </c>
    </row>
    <row r="100" spans="1:8" s="83" customFormat="1" ht="39" customHeight="1">
      <c r="A100" s="482" t="s">
        <v>518</v>
      </c>
      <c r="B100" s="88"/>
      <c r="C100" s="563" t="s">
        <v>148</v>
      </c>
      <c r="D100" s="564" t="s">
        <v>273</v>
      </c>
      <c r="E100" s="562" t="s">
        <v>282</v>
      </c>
      <c r="F100" s="475" t="s">
        <v>517</v>
      </c>
      <c r="G100" s="563"/>
      <c r="H100" s="56" t="s">
        <v>625</v>
      </c>
    </row>
    <row r="101" spans="1:8" s="83" customFormat="1" ht="20.25" customHeight="1">
      <c r="A101" s="504" t="s">
        <v>313</v>
      </c>
      <c r="B101" s="88"/>
      <c r="C101" s="563" t="s">
        <v>148</v>
      </c>
      <c r="D101" s="564" t="s">
        <v>273</v>
      </c>
      <c r="E101" s="562" t="s">
        <v>282</v>
      </c>
      <c r="F101" s="475" t="s">
        <v>517</v>
      </c>
      <c r="G101" s="563" t="s">
        <v>309</v>
      </c>
      <c r="H101" s="56" t="s">
        <v>625</v>
      </c>
    </row>
    <row r="102" spans="1:8" s="186" customFormat="1" ht="42" customHeight="1">
      <c r="A102" s="158" t="s">
        <v>268</v>
      </c>
      <c r="B102" s="73" t="s">
        <v>0</v>
      </c>
      <c r="C102" s="210" t="s">
        <v>177</v>
      </c>
      <c r="D102" s="210"/>
      <c r="E102" s="212"/>
      <c r="F102" s="211"/>
      <c r="G102" s="210"/>
      <c r="H102" s="694">
        <f>H105+H110+H113</f>
        <v>260</v>
      </c>
    </row>
    <row r="103" spans="1:8" s="186" customFormat="1" ht="27" customHeight="1">
      <c r="A103" s="158" t="s">
        <v>813</v>
      </c>
      <c r="B103" s="73"/>
      <c r="C103" s="210" t="s">
        <v>177</v>
      </c>
      <c r="D103" s="210" t="s">
        <v>238</v>
      </c>
      <c r="E103" s="212"/>
      <c r="F103" s="211"/>
      <c r="G103" s="210"/>
      <c r="H103" s="694">
        <f>H104</f>
        <v>150</v>
      </c>
    </row>
    <row r="104" spans="1:8" s="186" customFormat="1" ht="93.75" customHeight="1">
      <c r="A104" s="116" t="s">
        <v>792</v>
      </c>
      <c r="B104" s="88" t="s">
        <v>0</v>
      </c>
      <c r="C104" s="73" t="s">
        <v>177</v>
      </c>
      <c r="D104" s="73" t="s">
        <v>238</v>
      </c>
      <c r="E104" s="72" t="s">
        <v>267</v>
      </c>
      <c r="F104" s="71" t="s">
        <v>155</v>
      </c>
      <c r="G104" s="210"/>
      <c r="H104" s="694">
        <f>H105</f>
        <v>150</v>
      </c>
    </row>
    <row r="105" spans="1:8" s="186" customFormat="1" ht="63" customHeight="1">
      <c r="A105" s="201" t="s">
        <v>265</v>
      </c>
      <c r="B105" s="161" t="s">
        <v>0</v>
      </c>
      <c r="C105" s="509" t="s">
        <v>177</v>
      </c>
      <c r="D105" s="73" t="s">
        <v>238</v>
      </c>
      <c r="E105" s="156" t="s">
        <v>485</v>
      </c>
      <c r="F105" s="155" t="s">
        <v>155</v>
      </c>
      <c r="G105" s="73"/>
      <c r="H105" s="694">
        <f>H106</f>
        <v>150</v>
      </c>
    </row>
    <row r="106" spans="1:8" s="186" customFormat="1" ht="57" customHeight="1">
      <c r="A106" s="163" t="s">
        <v>264</v>
      </c>
      <c r="B106" s="161" t="s">
        <v>0</v>
      </c>
      <c r="C106" s="209" t="s">
        <v>177</v>
      </c>
      <c r="D106" s="57" t="s">
        <v>238</v>
      </c>
      <c r="E106" s="761" t="s">
        <v>486</v>
      </c>
      <c r="F106" s="762"/>
      <c r="G106" s="57"/>
      <c r="H106" s="693">
        <f>H107</f>
        <v>150</v>
      </c>
    </row>
    <row r="107" spans="1:8" s="186" customFormat="1" ht="36.75" customHeight="1">
      <c r="A107" s="569" t="s">
        <v>364</v>
      </c>
      <c r="B107" s="161" t="s">
        <v>0</v>
      </c>
      <c r="C107" s="209" t="s">
        <v>177</v>
      </c>
      <c r="D107" s="57" t="s">
        <v>238</v>
      </c>
      <c r="E107" s="743" t="s">
        <v>486</v>
      </c>
      <c r="F107" s="744"/>
      <c r="G107" s="57" t="s">
        <v>145</v>
      </c>
      <c r="H107" s="693">
        <v>150</v>
      </c>
    </row>
    <row r="108" spans="1:8" s="186" customFormat="1" ht="36.75" customHeight="1">
      <c r="A108" s="545" t="s">
        <v>825</v>
      </c>
      <c r="B108" s="100" t="s">
        <v>0</v>
      </c>
      <c r="C108" s="210" t="s">
        <v>177</v>
      </c>
      <c r="D108" s="210" t="s">
        <v>178</v>
      </c>
      <c r="E108" s="207"/>
      <c r="F108" s="206"/>
      <c r="G108" s="70"/>
      <c r="H108" s="136" t="str">
        <f>H109</f>
        <v>110,000</v>
      </c>
    </row>
    <row r="109" spans="1:8" s="83" customFormat="1" ht="101.25" customHeight="1">
      <c r="A109" s="116" t="s">
        <v>458</v>
      </c>
      <c r="B109" s="88" t="s">
        <v>0</v>
      </c>
      <c r="C109" s="57" t="s">
        <v>177</v>
      </c>
      <c r="D109" s="57" t="s">
        <v>178</v>
      </c>
      <c r="E109" s="59" t="s">
        <v>267</v>
      </c>
      <c r="F109" s="167" t="s">
        <v>155</v>
      </c>
      <c r="G109" s="57"/>
      <c r="H109" s="193" t="str">
        <f>H110</f>
        <v>110,000</v>
      </c>
    </row>
    <row r="110" spans="1:8" s="83" customFormat="1" ht="39" customHeight="1">
      <c r="A110" s="616" t="s">
        <v>363</v>
      </c>
      <c r="B110" s="57"/>
      <c r="C110" s="73" t="s">
        <v>177</v>
      </c>
      <c r="D110" s="73" t="s">
        <v>178</v>
      </c>
      <c r="E110" s="72" t="s">
        <v>487</v>
      </c>
      <c r="F110" s="71" t="s">
        <v>155</v>
      </c>
      <c r="G110" s="73"/>
      <c r="H110" s="193" t="str">
        <f>H111</f>
        <v>110,000</v>
      </c>
    </row>
    <row r="111" spans="1:8" s="83" customFormat="1" ht="36" customHeight="1">
      <c r="A111" s="617" t="s">
        <v>452</v>
      </c>
      <c r="B111" s="180" t="s">
        <v>0</v>
      </c>
      <c r="C111" s="209" t="s">
        <v>177</v>
      </c>
      <c r="D111" s="209" t="s">
        <v>178</v>
      </c>
      <c r="E111" s="59" t="s">
        <v>487</v>
      </c>
      <c r="F111" s="167" t="s">
        <v>266</v>
      </c>
      <c r="G111" s="57"/>
      <c r="H111" s="124" t="str">
        <f>H112</f>
        <v>110,000</v>
      </c>
    </row>
    <row r="112" spans="1:8" s="83" customFormat="1" ht="36.75" customHeight="1">
      <c r="A112" s="569" t="s">
        <v>364</v>
      </c>
      <c r="B112" s="190" t="s">
        <v>0</v>
      </c>
      <c r="C112" s="209" t="s">
        <v>177</v>
      </c>
      <c r="D112" s="209" t="s">
        <v>178</v>
      </c>
      <c r="E112" s="59" t="s">
        <v>487</v>
      </c>
      <c r="F112" s="167" t="s">
        <v>266</v>
      </c>
      <c r="G112" s="57" t="s">
        <v>145</v>
      </c>
      <c r="H112" s="56" t="s">
        <v>671</v>
      </c>
    </row>
    <row r="113" spans="1:8" s="83" customFormat="1" ht="33" customHeight="1" hidden="1">
      <c r="A113" s="66" t="s">
        <v>263</v>
      </c>
      <c r="B113" s="161" t="s">
        <v>0</v>
      </c>
      <c r="C113" s="70" t="s">
        <v>177</v>
      </c>
      <c r="D113" s="70">
        <v>14</v>
      </c>
      <c r="E113" s="207"/>
      <c r="F113" s="206"/>
      <c r="G113" s="102"/>
      <c r="H113" s="508" t="str">
        <f>+H114</f>
        <v>0</v>
      </c>
    </row>
    <row r="114" spans="1:8" s="83" customFormat="1" ht="79.5" customHeight="1" hidden="1">
      <c r="A114" s="62" t="s">
        <v>459</v>
      </c>
      <c r="B114" s="161" t="s">
        <v>0</v>
      </c>
      <c r="C114" s="70" t="s">
        <v>177</v>
      </c>
      <c r="D114" s="70">
        <v>14</v>
      </c>
      <c r="E114" s="72" t="s">
        <v>262</v>
      </c>
      <c r="F114" s="71" t="s">
        <v>155</v>
      </c>
      <c r="G114" s="102"/>
      <c r="H114" s="508" t="str">
        <f>H117</f>
        <v>0</v>
      </c>
    </row>
    <row r="115" spans="1:8" s="83" customFormat="1" ht="37.5" hidden="1">
      <c r="A115" s="641" t="s">
        <v>261</v>
      </c>
      <c r="B115" s="190" t="s">
        <v>0</v>
      </c>
      <c r="C115" s="70" t="s">
        <v>177</v>
      </c>
      <c r="D115" s="70" t="s">
        <v>260</v>
      </c>
      <c r="E115" s="72" t="s">
        <v>500</v>
      </c>
      <c r="F115" s="71" t="s">
        <v>155</v>
      </c>
      <c r="G115" s="102"/>
      <c r="H115" s="69">
        <v>0</v>
      </c>
    </row>
    <row r="116" spans="1:8" s="83" customFormat="1" ht="37.5" hidden="1">
      <c r="A116" s="109" t="s">
        <v>259</v>
      </c>
      <c r="B116" s="161" t="s">
        <v>0</v>
      </c>
      <c r="C116" s="57" t="s">
        <v>177</v>
      </c>
      <c r="D116" s="57">
        <v>14</v>
      </c>
      <c r="E116" s="59" t="s">
        <v>500</v>
      </c>
      <c r="F116" s="167" t="s">
        <v>258</v>
      </c>
      <c r="G116" s="57"/>
      <c r="H116" s="63">
        <v>0</v>
      </c>
    </row>
    <row r="117" spans="1:8" s="83" customFormat="1" ht="18.75" hidden="1">
      <c r="A117" s="89" t="s">
        <v>159</v>
      </c>
      <c r="B117" s="73" t="s">
        <v>0</v>
      </c>
      <c r="C117" s="57" t="s">
        <v>177</v>
      </c>
      <c r="D117" s="57">
        <v>14</v>
      </c>
      <c r="E117" s="68" t="s">
        <v>500</v>
      </c>
      <c r="F117" s="67" t="s">
        <v>258</v>
      </c>
      <c r="G117" s="57" t="s">
        <v>145</v>
      </c>
      <c r="H117" s="56" t="s">
        <v>325</v>
      </c>
    </row>
    <row r="118" spans="1:8" s="83" customFormat="1" ht="26.25" customHeight="1">
      <c r="A118" s="66" t="s">
        <v>257</v>
      </c>
      <c r="B118" s="73" t="s">
        <v>0</v>
      </c>
      <c r="C118" s="70" t="s">
        <v>218</v>
      </c>
      <c r="D118" s="76"/>
      <c r="E118" s="76"/>
      <c r="F118" s="75"/>
      <c r="G118" s="155"/>
      <c r="H118" s="136">
        <f>H119+H145</f>
        <v>60147.224</v>
      </c>
    </row>
    <row r="119" spans="1:8" s="83" customFormat="1" ht="18.75">
      <c r="A119" s="201" t="s">
        <v>256</v>
      </c>
      <c r="B119" s="57" t="s">
        <v>0</v>
      </c>
      <c r="C119" s="70" t="s">
        <v>218</v>
      </c>
      <c r="D119" s="156" t="s">
        <v>238</v>
      </c>
      <c r="E119" s="156"/>
      <c r="F119" s="155"/>
      <c r="G119" s="155"/>
      <c r="H119" s="136">
        <f>H120</f>
        <v>59457.224</v>
      </c>
    </row>
    <row r="120" spans="1:8" s="83" customFormat="1" ht="75" customHeight="1">
      <c r="A120" s="62" t="s">
        <v>529</v>
      </c>
      <c r="B120" s="300" t="s">
        <v>0</v>
      </c>
      <c r="C120" s="70" t="s">
        <v>218</v>
      </c>
      <c r="D120" s="156" t="s">
        <v>238</v>
      </c>
      <c r="E120" s="156" t="s">
        <v>408</v>
      </c>
      <c r="F120" s="155" t="s">
        <v>155</v>
      </c>
      <c r="G120" s="155"/>
      <c r="H120" s="136">
        <f>H121+H125+H132</f>
        <v>59457.224</v>
      </c>
    </row>
    <row r="121" spans="1:8" s="83" customFormat="1" ht="38.25" customHeight="1" hidden="1">
      <c r="A121" s="201" t="s">
        <v>255</v>
      </c>
      <c r="B121" s="300" t="s">
        <v>0</v>
      </c>
      <c r="C121" s="70" t="s">
        <v>218</v>
      </c>
      <c r="D121" s="156" t="s">
        <v>238</v>
      </c>
      <c r="E121" s="156" t="s">
        <v>606</v>
      </c>
      <c r="F121" s="155" t="s">
        <v>155</v>
      </c>
      <c r="G121" s="155"/>
      <c r="H121" s="297">
        <v>0</v>
      </c>
    </row>
    <row r="122" spans="1:8" s="83" customFormat="1" ht="43.5" customHeight="1" hidden="1">
      <c r="A122" s="170" t="s">
        <v>254</v>
      </c>
      <c r="B122" s="299" t="s">
        <v>0</v>
      </c>
      <c r="C122" s="120" t="s">
        <v>218</v>
      </c>
      <c r="D122" s="208" t="s">
        <v>238</v>
      </c>
      <c r="E122" s="208" t="s">
        <v>606</v>
      </c>
      <c r="F122" s="166" t="s">
        <v>250</v>
      </c>
      <c r="G122" s="166"/>
      <c r="H122" s="200">
        <f>H124</f>
        <v>0</v>
      </c>
    </row>
    <row r="123" spans="1:8" s="83" customFormat="1" ht="25.5" customHeight="1" hidden="1">
      <c r="A123" s="89" t="s">
        <v>253</v>
      </c>
      <c r="B123" s="299" t="s">
        <v>0</v>
      </c>
      <c r="C123" s="120" t="s">
        <v>218</v>
      </c>
      <c r="D123" s="208" t="s">
        <v>238</v>
      </c>
      <c r="E123" s="208" t="s">
        <v>606</v>
      </c>
      <c r="F123" s="166" t="s">
        <v>250</v>
      </c>
      <c r="G123" s="166" t="s">
        <v>210</v>
      </c>
      <c r="H123" s="200">
        <v>0</v>
      </c>
    </row>
    <row r="124" spans="1:8" s="83" customFormat="1" ht="39.75" customHeight="1" hidden="1">
      <c r="A124" s="203" t="s">
        <v>252</v>
      </c>
      <c r="B124" s="299" t="s">
        <v>0</v>
      </c>
      <c r="C124" s="120" t="s">
        <v>218</v>
      </c>
      <c r="D124" s="208" t="s">
        <v>238</v>
      </c>
      <c r="E124" s="208" t="s">
        <v>606</v>
      </c>
      <c r="F124" s="166" t="s">
        <v>250</v>
      </c>
      <c r="G124" s="166" t="s">
        <v>210</v>
      </c>
      <c r="H124" s="200">
        <v>0</v>
      </c>
    </row>
    <row r="125" spans="1:8" s="83" customFormat="1" ht="37.5">
      <c r="A125" s="201" t="s">
        <v>248</v>
      </c>
      <c r="B125" s="300" t="s">
        <v>0</v>
      </c>
      <c r="C125" s="70" t="s">
        <v>218</v>
      </c>
      <c r="D125" s="156" t="s">
        <v>238</v>
      </c>
      <c r="E125" s="741" t="s">
        <v>730</v>
      </c>
      <c r="F125" s="742"/>
      <c r="G125" s="155"/>
      <c r="H125" s="544">
        <f>H126+H129+H131</f>
        <v>58607.224</v>
      </c>
    </row>
    <row r="126" spans="1:8" s="83" customFormat="1" ht="37.5">
      <c r="A126" s="163" t="s">
        <v>247</v>
      </c>
      <c r="B126" s="300" t="s">
        <v>0</v>
      </c>
      <c r="C126" s="120" t="s">
        <v>218</v>
      </c>
      <c r="D126" s="208" t="s">
        <v>238</v>
      </c>
      <c r="E126" s="743" t="s">
        <v>689</v>
      </c>
      <c r="F126" s="744"/>
      <c r="G126" s="166"/>
      <c r="H126" s="200">
        <f>H127</f>
        <v>600</v>
      </c>
    </row>
    <row r="127" spans="1:8" s="83" customFormat="1" ht="21" customHeight="1">
      <c r="A127" s="569" t="s">
        <v>364</v>
      </c>
      <c r="B127" s="300" t="s">
        <v>0</v>
      </c>
      <c r="C127" s="120" t="s">
        <v>218</v>
      </c>
      <c r="D127" s="208" t="s">
        <v>238</v>
      </c>
      <c r="E127" s="743" t="s">
        <v>689</v>
      </c>
      <c r="F127" s="744"/>
      <c r="G127" s="166" t="s">
        <v>145</v>
      </c>
      <c r="H127" s="197">
        <v>600</v>
      </c>
    </row>
    <row r="128" spans="1:8" s="83" customFormat="1" ht="36.75" customHeight="1">
      <c r="A128" s="163" t="s">
        <v>247</v>
      </c>
      <c r="B128" s="300"/>
      <c r="C128" s="120" t="s">
        <v>218</v>
      </c>
      <c r="D128" s="208" t="s">
        <v>238</v>
      </c>
      <c r="E128" s="743" t="s">
        <v>654</v>
      </c>
      <c r="F128" s="744"/>
      <c r="G128" s="166"/>
      <c r="H128" s="197">
        <f>H129</f>
        <v>600</v>
      </c>
    </row>
    <row r="129" spans="1:8" s="83" customFormat="1" ht="21" customHeight="1">
      <c r="A129" s="89" t="s">
        <v>159</v>
      </c>
      <c r="B129" s="300"/>
      <c r="C129" s="120" t="s">
        <v>218</v>
      </c>
      <c r="D129" s="208" t="s">
        <v>238</v>
      </c>
      <c r="E129" s="743" t="s">
        <v>654</v>
      </c>
      <c r="F129" s="744"/>
      <c r="G129" s="166" t="s">
        <v>145</v>
      </c>
      <c r="H129" s="197">
        <v>600</v>
      </c>
    </row>
    <row r="130" spans="1:8" s="83" customFormat="1" ht="35.25" customHeight="1">
      <c r="A130" s="163" t="s">
        <v>828</v>
      </c>
      <c r="B130" s="300"/>
      <c r="C130" s="120" t="s">
        <v>218</v>
      </c>
      <c r="D130" s="208" t="s">
        <v>238</v>
      </c>
      <c r="E130" s="743" t="s">
        <v>829</v>
      </c>
      <c r="F130" s="744"/>
      <c r="G130" s="166"/>
      <c r="H130" s="197">
        <f>H131</f>
        <v>57407.224</v>
      </c>
    </row>
    <row r="131" spans="1:8" s="83" customFormat="1" ht="21" customHeight="1">
      <c r="A131" s="89" t="s">
        <v>159</v>
      </c>
      <c r="B131" s="300"/>
      <c r="C131" s="120" t="s">
        <v>218</v>
      </c>
      <c r="D131" s="208" t="s">
        <v>238</v>
      </c>
      <c r="E131" s="743" t="s">
        <v>829</v>
      </c>
      <c r="F131" s="744"/>
      <c r="G131" s="166" t="s">
        <v>145</v>
      </c>
      <c r="H131" s="197">
        <v>57407.224</v>
      </c>
    </row>
    <row r="132" spans="1:8" s="83" customFormat="1" ht="55.5" customHeight="1">
      <c r="A132" s="545" t="s">
        <v>241</v>
      </c>
      <c r="B132" s="300" t="s">
        <v>0</v>
      </c>
      <c r="C132" s="70" t="s">
        <v>218</v>
      </c>
      <c r="D132" s="156" t="s">
        <v>238</v>
      </c>
      <c r="E132" s="741" t="s">
        <v>731</v>
      </c>
      <c r="F132" s="742"/>
      <c r="G132" s="155"/>
      <c r="H132" s="136">
        <f>H133</f>
        <v>850</v>
      </c>
    </row>
    <row r="133" spans="1:8" s="83" customFormat="1" ht="37.5" customHeight="1">
      <c r="A133" s="194" t="s">
        <v>239</v>
      </c>
      <c r="B133" s="300" t="s">
        <v>0</v>
      </c>
      <c r="C133" s="120" t="s">
        <v>218</v>
      </c>
      <c r="D133" s="208" t="s">
        <v>238</v>
      </c>
      <c r="E133" s="743" t="s">
        <v>411</v>
      </c>
      <c r="F133" s="744"/>
      <c r="G133" s="155"/>
      <c r="H133" s="124">
        <f>H134</f>
        <v>850</v>
      </c>
    </row>
    <row r="134" spans="1:8" s="83" customFormat="1" ht="22.5" customHeight="1">
      <c r="A134" s="569" t="s">
        <v>364</v>
      </c>
      <c r="B134" s="300" t="s">
        <v>0</v>
      </c>
      <c r="C134" s="120" t="s">
        <v>218</v>
      </c>
      <c r="D134" s="208" t="s">
        <v>238</v>
      </c>
      <c r="E134" s="743" t="s">
        <v>411</v>
      </c>
      <c r="F134" s="744"/>
      <c r="G134" s="166" t="s">
        <v>145</v>
      </c>
      <c r="H134" s="124">
        <v>850</v>
      </c>
    </row>
    <row r="135" spans="1:34" s="105" customFormat="1" ht="56.25" customHeight="1" hidden="1">
      <c r="A135" s="201" t="s">
        <v>255</v>
      </c>
      <c r="B135" s="100" t="s">
        <v>0</v>
      </c>
      <c r="C135" s="70" t="s">
        <v>218</v>
      </c>
      <c r="D135" s="156" t="s">
        <v>238</v>
      </c>
      <c r="E135" s="156" t="s">
        <v>251</v>
      </c>
      <c r="F135" s="155" t="s">
        <v>155</v>
      </c>
      <c r="G135" s="155"/>
      <c r="H135" s="124">
        <v>4897.431</v>
      </c>
      <c r="I135" s="106"/>
      <c r="J135" s="106"/>
      <c r="K135" s="106"/>
      <c r="L135" s="106"/>
      <c r="M135" s="106"/>
      <c r="N135" s="106"/>
      <c r="O135" s="106"/>
      <c r="P135" s="106"/>
      <c r="Q135" s="106"/>
      <c r="R135" s="106"/>
      <c r="S135" s="106"/>
      <c r="T135" s="106"/>
      <c r="U135" s="106"/>
      <c r="V135" s="106"/>
      <c r="W135" s="106"/>
      <c r="X135" s="106"/>
      <c r="Y135" s="106"/>
      <c r="Z135" s="106"/>
      <c r="AA135" s="106"/>
      <c r="AB135" s="106"/>
      <c r="AC135" s="106"/>
      <c r="AD135" s="106"/>
      <c r="AE135" s="106"/>
      <c r="AF135" s="106"/>
      <c r="AG135" s="106"/>
      <c r="AH135" s="106"/>
    </row>
    <row r="136" spans="1:244" s="106" customFormat="1" ht="37.5" customHeight="1" hidden="1">
      <c r="A136" s="170" t="s">
        <v>254</v>
      </c>
      <c r="B136" s="88" t="s">
        <v>0</v>
      </c>
      <c r="C136" s="70" t="s">
        <v>218</v>
      </c>
      <c r="D136" s="156" t="s">
        <v>238</v>
      </c>
      <c r="E136" s="156" t="s">
        <v>251</v>
      </c>
      <c r="F136" s="155" t="s">
        <v>250</v>
      </c>
      <c r="G136" s="155"/>
      <c r="H136" s="63" t="str">
        <f>H138</f>
        <v>4897,431</v>
      </c>
      <c r="I136" s="186"/>
      <c r="J136" s="186"/>
      <c r="K136" s="186"/>
      <c r="L136" s="186"/>
      <c r="M136" s="186"/>
      <c r="N136" s="186"/>
      <c r="O136" s="186"/>
      <c r="P136" s="186"/>
      <c r="Q136" s="186"/>
      <c r="R136" s="186"/>
      <c r="S136" s="186"/>
      <c r="T136" s="186"/>
      <c r="U136" s="186"/>
      <c r="V136" s="186"/>
      <c r="W136" s="186"/>
      <c r="X136" s="186"/>
      <c r="Y136" s="186"/>
      <c r="Z136" s="186"/>
      <c r="AA136" s="186"/>
      <c r="AB136" s="186"/>
      <c r="AC136" s="186"/>
      <c r="AD136" s="186"/>
      <c r="AE136" s="186"/>
      <c r="AF136" s="186"/>
      <c r="AG136" s="186"/>
      <c r="AH136" s="186"/>
      <c r="AI136" s="186"/>
      <c r="AJ136" s="186"/>
      <c r="AK136" s="186"/>
      <c r="AL136" s="186"/>
      <c r="AM136" s="186"/>
      <c r="AN136" s="186"/>
      <c r="AO136" s="186"/>
      <c r="AP136" s="186"/>
      <c r="AQ136" s="186"/>
      <c r="AR136" s="186"/>
      <c r="AS136" s="186"/>
      <c r="AT136" s="186"/>
      <c r="AU136" s="186"/>
      <c r="AV136" s="186"/>
      <c r="AW136" s="186"/>
      <c r="AX136" s="186"/>
      <c r="AY136" s="186"/>
      <c r="AZ136" s="186"/>
      <c r="BA136" s="186"/>
      <c r="BB136" s="186"/>
      <c r="BC136" s="186"/>
      <c r="BD136" s="186"/>
      <c r="BE136" s="186"/>
      <c r="BF136" s="186"/>
      <c r="BG136" s="186"/>
      <c r="BH136" s="186"/>
      <c r="BI136" s="186"/>
      <c r="BJ136" s="186"/>
      <c r="BK136" s="186"/>
      <c r="BL136" s="186"/>
      <c r="BM136" s="186"/>
      <c r="BN136" s="186"/>
      <c r="BO136" s="186"/>
      <c r="BP136" s="186"/>
      <c r="BQ136" s="186"/>
      <c r="BR136" s="186"/>
      <c r="BS136" s="186"/>
      <c r="BT136" s="186"/>
      <c r="BU136" s="186"/>
      <c r="BV136" s="186"/>
      <c r="BW136" s="186"/>
      <c r="BX136" s="186"/>
      <c r="BY136" s="186"/>
      <c r="BZ136" s="186"/>
      <c r="CA136" s="186"/>
      <c r="CB136" s="186"/>
      <c r="CC136" s="186"/>
      <c r="CD136" s="186"/>
      <c r="CE136" s="186"/>
      <c r="CF136" s="186"/>
      <c r="CG136" s="186"/>
      <c r="CH136" s="186"/>
      <c r="CI136" s="186"/>
      <c r="CJ136" s="186"/>
      <c r="CK136" s="186"/>
      <c r="CL136" s="186"/>
      <c r="CM136" s="186"/>
      <c r="CN136" s="186"/>
      <c r="CO136" s="186"/>
      <c r="CP136" s="186"/>
      <c r="CQ136" s="186"/>
      <c r="CR136" s="186"/>
      <c r="CS136" s="186"/>
      <c r="CT136" s="186"/>
      <c r="CU136" s="186"/>
      <c r="CV136" s="186"/>
      <c r="CW136" s="186"/>
      <c r="CX136" s="186"/>
      <c r="CY136" s="186"/>
      <c r="CZ136" s="186"/>
      <c r="DA136" s="186"/>
      <c r="DB136" s="186"/>
      <c r="DC136" s="186"/>
      <c r="DD136" s="186"/>
      <c r="DE136" s="186"/>
      <c r="DF136" s="186"/>
      <c r="DG136" s="186"/>
      <c r="DH136" s="186"/>
      <c r="DI136" s="186"/>
      <c r="DJ136" s="186"/>
      <c r="DK136" s="186"/>
      <c r="DL136" s="186"/>
      <c r="DM136" s="186"/>
      <c r="DN136" s="186"/>
      <c r="DO136" s="186"/>
      <c r="DP136" s="186"/>
      <c r="DQ136" s="186"/>
      <c r="DR136" s="186"/>
      <c r="DS136" s="186"/>
      <c r="DT136" s="186"/>
      <c r="DU136" s="186"/>
      <c r="DV136" s="186"/>
      <c r="DW136" s="186"/>
      <c r="DX136" s="186"/>
      <c r="DY136" s="186"/>
      <c r="DZ136" s="186"/>
      <c r="EA136" s="186"/>
      <c r="EB136" s="186"/>
      <c r="EC136" s="186"/>
      <c r="ED136" s="186"/>
      <c r="EE136" s="186"/>
      <c r="EF136" s="186"/>
      <c r="EG136" s="186"/>
      <c r="EH136" s="186"/>
      <c r="EI136" s="186"/>
      <c r="EJ136" s="186"/>
      <c r="EK136" s="186"/>
      <c r="EL136" s="186"/>
      <c r="EM136" s="186"/>
      <c r="EN136" s="186"/>
      <c r="EO136" s="186"/>
      <c r="EP136" s="186"/>
      <c r="EQ136" s="186"/>
      <c r="ER136" s="186"/>
      <c r="ES136" s="186"/>
      <c r="ET136" s="186"/>
      <c r="EU136" s="186"/>
      <c r="EV136" s="186"/>
      <c r="EW136" s="186"/>
      <c r="EX136" s="186"/>
      <c r="EY136" s="186"/>
      <c r="EZ136" s="186"/>
      <c r="FA136" s="186"/>
      <c r="FB136" s="186"/>
      <c r="FC136" s="186"/>
      <c r="FD136" s="186"/>
      <c r="FE136" s="186"/>
      <c r="FF136" s="186"/>
      <c r="FG136" s="186"/>
      <c r="FH136" s="186"/>
      <c r="FI136" s="186"/>
      <c r="FJ136" s="186"/>
      <c r="FK136" s="186"/>
      <c r="FL136" s="186"/>
      <c r="FM136" s="186"/>
      <c r="FN136" s="186"/>
      <c r="FO136" s="186"/>
      <c r="FP136" s="186"/>
      <c r="FQ136" s="186"/>
      <c r="FR136" s="186"/>
      <c r="FS136" s="186"/>
      <c r="FT136" s="186"/>
      <c r="FU136" s="186"/>
      <c r="FV136" s="186"/>
      <c r="FW136" s="186"/>
      <c r="FX136" s="186"/>
      <c r="FY136" s="186"/>
      <c r="FZ136" s="186"/>
      <c r="GA136" s="186"/>
      <c r="GB136" s="186"/>
      <c r="GC136" s="186"/>
      <c r="GD136" s="186"/>
      <c r="GE136" s="186"/>
      <c r="GF136" s="186"/>
      <c r="GG136" s="186"/>
      <c r="GH136" s="186"/>
      <c r="GI136" s="186"/>
      <c r="GJ136" s="186"/>
      <c r="GK136" s="186"/>
      <c r="GL136" s="186"/>
      <c r="GM136" s="186"/>
      <c r="GN136" s="186"/>
      <c r="GO136" s="186"/>
      <c r="GP136" s="186"/>
      <c r="GQ136" s="186"/>
      <c r="GR136" s="186"/>
      <c r="GS136" s="186"/>
      <c r="GT136" s="186"/>
      <c r="GU136" s="186"/>
      <c r="GV136" s="186"/>
      <c r="GW136" s="186"/>
      <c r="GX136" s="186"/>
      <c r="GY136" s="186"/>
      <c r="GZ136" s="186"/>
      <c r="HA136" s="186"/>
      <c r="HB136" s="186"/>
      <c r="HC136" s="186"/>
      <c r="HD136" s="186"/>
      <c r="HE136" s="186"/>
      <c r="HF136" s="186"/>
      <c r="HG136" s="186"/>
      <c r="HH136" s="186"/>
      <c r="HI136" s="186"/>
      <c r="HJ136" s="186"/>
      <c r="HK136" s="186"/>
      <c r="HL136" s="186"/>
      <c r="HM136" s="186"/>
      <c r="HN136" s="186"/>
      <c r="HO136" s="186"/>
      <c r="HP136" s="186"/>
      <c r="HQ136" s="186"/>
      <c r="HR136" s="186"/>
      <c r="HS136" s="186"/>
      <c r="HT136" s="186"/>
      <c r="HU136" s="186"/>
      <c r="HV136" s="186"/>
      <c r="HW136" s="186"/>
      <c r="HX136" s="186"/>
      <c r="HY136" s="186"/>
      <c r="HZ136" s="186"/>
      <c r="IA136" s="186"/>
      <c r="IB136" s="186"/>
      <c r="IC136" s="186"/>
      <c r="ID136" s="186"/>
      <c r="IE136" s="186"/>
      <c r="IF136" s="186"/>
      <c r="IG136" s="186"/>
      <c r="IH136" s="186"/>
      <c r="II136" s="186"/>
      <c r="IJ136" s="186"/>
    </row>
    <row r="137" spans="1:244" s="106" customFormat="1" ht="19.5" customHeight="1" hidden="1">
      <c r="A137" s="89" t="s">
        <v>253</v>
      </c>
      <c r="B137" s="88" t="s">
        <v>0</v>
      </c>
      <c r="C137" s="70" t="s">
        <v>218</v>
      </c>
      <c r="D137" s="156" t="s">
        <v>238</v>
      </c>
      <c r="E137" s="156" t="s">
        <v>251</v>
      </c>
      <c r="F137" s="155" t="s">
        <v>250</v>
      </c>
      <c r="G137" s="155" t="s">
        <v>210</v>
      </c>
      <c r="H137" s="204">
        <v>4897.431</v>
      </c>
      <c r="I137" s="186"/>
      <c r="J137" s="186"/>
      <c r="K137" s="186"/>
      <c r="L137" s="186"/>
      <c r="M137" s="186"/>
      <c r="N137" s="186"/>
      <c r="O137" s="186"/>
      <c r="P137" s="186"/>
      <c r="Q137" s="186"/>
      <c r="R137" s="186"/>
      <c r="S137" s="186"/>
      <c r="T137" s="186"/>
      <c r="U137" s="186"/>
      <c r="V137" s="186"/>
      <c r="W137" s="186"/>
      <c r="X137" s="186"/>
      <c r="Y137" s="186"/>
      <c r="Z137" s="186"/>
      <c r="AA137" s="186"/>
      <c r="AB137" s="186"/>
      <c r="AC137" s="186"/>
      <c r="AD137" s="186"/>
      <c r="AE137" s="186"/>
      <c r="AF137" s="186"/>
      <c r="AG137" s="186"/>
      <c r="AH137" s="186"/>
      <c r="AI137" s="186"/>
      <c r="AJ137" s="186"/>
      <c r="AK137" s="186"/>
      <c r="AL137" s="186"/>
      <c r="AM137" s="186"/>
      <c r="AN137" s="186"/>
      <c r="AO137" s="186"/>
      <c r="AP137" s="186"/>
      <c r="AQ137" s="186"/>
      <c r="AR137" s="186"/>
      <c r="AS137" s="186"/>
      <c r="AT137" s="186"/>
      <c r="AU137" s="186"/>
      <c r="AV137" s="186"/>
      <c r="AW137" s="186"/>
      <c r="AX137" s="186"/>
      <c r="AY137" s="186"/>
      <c r="AZ137" s="186"/>
      <c r="BA137" s="186"/>
      <c r="BB137" s="186"/>
      <c r="BC137" s="186"/>
      <c r="BD137" s="186"/>
      <c r="BE137" s="186"/>
      <c r="BF137" s="186"/>
      <c r="BG137" s="186"/>
      <c r="BH137" s="186"/>
      <c r="BI137" s="186"/>
      <c r="BJ137" s="186"/>
      <c r="BK137" s="186"/>
      <c r="BL137" s="186"/>
      <c r="BM137" s="186"/>
      <c r="BN137" s="186"/>
      <c r="BO137" s="186"/>
      <c r="BP137" s="186"/>
      <c r="BQ137" s="186"/>
      <c r="BR137" s="186"/>
      <c r="BS137" s="186"/>
      <c r="BT137" s="186"/>
      <c r="BU137" s="186"/>
      <c r="BV137" s="186"/>
      <c r="BW137" s="186"/>
      <c r="BX137" s="186"/>
      <c r="BY137" s="186"/>
      <c r="BZ137" s="186"/>
      <c r="CA137" s="186"/>
      <c r="CB137" s="186"/>
      <c r="CC137" s="186"/>
      <c r="CD137" s="186"/>
      <c r="CE137" s="186"/>
      <c r="CF137" s="186"/>
      <c r="CG137" s="186"/>
      <c r="CH137" s="186"/>
      <c r="CI137" s="186"/>
      <c r="CJ137" s="186"/>
      <c r="CK137" s="186"/>
      <c r="CL137" s="186"/>
      <c r="CM137" s="186"/>
      <c r="CN137" s="186"/>
      <c r="CO137" s="186"/>
      <c r="CP137" s="186"/>
      <c r="CQ137" s="186"/>
      <c r="CR137" s="186"/>
      <c r="CS137" s="186"/>
      <c r="CT137" s="186"/>
      <c r="CU137" s="186"/>
      <c r="CV137" s="186"/>
      <c r="CW137" s="186"/>
      <c r="CX137" s="186"/>
      <c r="CY137" s="186"/>
      <c r="CZ137" s="186"/>
      <c r="DA137" s="186"/>
      <c r="DB137" s="186"/>
      <c r="DC137" s="186"/>
      <c r="DD137" s="186"/>
      <c r="DE137" s="186"/>
      <c r="DF137" s="186"/>
      <c r="DG137" s="186"/>
      <c r="DH137" s="186"/>
      <c r="DI137" s="186"/>
      <c r="DJ137" s="186"/>
      <c r="DK137" s="186"/>
      <c r="DL137" s="186"/>
      <c r="DM137" s="186"/>
      <c r="DN137" s="186"/>
      <c r="DO137" s="186"/>
      <c r="DP137" s="186"/>
      <c r="DQ137" s="186"/>
      <c r="DR137" s="186"/>
      <c r="DS137" s="186"/>
      <c r="DT137" s="186"/>
      <c r="DU137" s="186"/>
      <c r="DV137" s="186"/>
      <c r="DW137" s="186"/>
      <c r="DX137" s="186"/>
      <c r="DY137" s="186"/>
      <c r="DZ137" s="186"/>
      <c r="EA137" s="186"/>
      <c r="EB137" s="186"/>
      <c r="EC137" s="186"/>
      <c r="ED137" s="186"/>
      <c r="EE137" s="186"/>
      <c r="EF137" s="186"/>
      <c r="EG137" s="186"/>
      <c r="EH137" s="186"/>
      <c r="EI137" s="186"/>
      <c r="EJ137" s="186"/>
      <c r="EK137" s="186"/>
      <c r="EL137" s="186"/>
      <c r="EM137" s="186"/>
      <c r="EN137" s="186"/>
      <c r="EO137" s="186"/>
      <c r="EP137" s="186"/>
      <c r="EQ137" s="186"/>
      <c r="ER137" s="186"/>
      <c r="ES137" s="186"/>
      <c r="ET137" s="186"/>
      <c r="EU137" s="186"/>
      <c r="EV137" s="186"/>
      <c r="EW137" s="186"/>
      <c r="EX137" s="186"/>
      <c r="EY137" s="186"/>
      <c r="EZ137" s="186"/>
      <c r="FA137" s="186"/>
      <c r="FB137" s="186"/>
      <c r="FC137" s="186"/>
      <c r="FD137" s="186"/>
      <c r="FE137" s="186"/>
      <c r="FF137" s="186"/>
      <c r="FG137" s="186"/>
      <c r="FH137" s="186"/>
      <c r="FI137" s="186"/>
      <c r="FJ137" s="186"/>
      <c r="FK137" s="186"/>
      <c r="FL137" s="186"/>
      <c r="FM137" s="186"/>
      <c r="FN137" s="186"/>
      <c r="FO137" s="186"/>
      <c r="FP137" s="186"/>
      <c r="FQ137" s="186"/>
      <c r="FR137" s="186"/>
      <c r="FS137" s="186"/>
      <c r="FT137" s="186"/>
      <c r="FU137" s="186"/>
      <c r="FV137" s="186"/>
      <c r="FW137" s="186"/>
      <c r="FX137" s="186"/>
      <c r="FY137" s="186"/>
      <c r="FZ137" s="186"/>
      <c r="GA137" s="186"/>
      <c r="GB137" s="186"/>
      <c r="GC137" s="186"/>
      <c r="GD137" s="186"/>
      <c r="GE137" s="186"/>
      <c r="GF137" s="186"/>
      <c r="GG137" s="186"/>
      <c r="GH137" s="186"/>
      <c r="GI137" s="186"/>
      <c r="GJ137" s="186"/>
      <c r="GK137" s="186"/>
      <c r="GL137" s="186"/>
      <c r="GM137" s="186"/>
      <c r="GN137" s="186"/>
      <c r="GO137" s="186"/>
      <c r="GP137" s="186"/>
      <c r="GQ137" s="186"/>
      <c r="GR137" s="186"/>
      <c r="GS137" s="186"/>
      <c r="GT137" s="186"/>
      <c r="GU137" s="186"/>
      <c r="GV137" s="186"/>
      <c r="GW137" s="186"/>
      <c r="GX137" s="186"/>
      <c r="GY137" s="186"/>
      <c r="GZ137" s="186"/>
      <c r="HA137" s="186"/>
      <c r="HB137" s="186"/>
      <c r="HC137" s="186"/>
      <c r="HD137" s="186"/>
      <c r="HE137" s="186"/>
      <c r="HF137" s="186"/>
      <c r="HG137" s="186"/>
      <c r="HH137" s="186"/>
      <c r="HI137" s="186"/>
      <c r="HJ137" s="186"/>
      <c r="HK137" s="186"/>
      <c r="HL137" s="186"/>
      <c r="HM137" s="186"/>
      <c r="HN137" s="186"/>
      <c r="HO137" s="186"/>
      <c r="HP137" s="186"/>
      <c r="HQ137" s="186"/>
      <c r="HR137" s="186"/>
      <c r="HS137" s="186"/>
      <c r="HT137" s="186"/>
      <c r="HU137" s="186"/>
      <c r="HV137" s="186"/>
      <c r="HW137" s="186"/>
      <c r="HX137" s="186"/>
      <c r="HY137" s="186"/>
      <c r="HZ137" s="186"/>
      <c r="IA137" s="186"/>
      <c r="IB137" s="186"/>
      <c r="IC137" s="186"/>
      <c r="ID137" s="186"/>
      <c r="IE137" s="186"/>
      <c r="IF137" s="186"/>
      <c r="IG137" s="186"/>
      <c r="IH137" s="186"/>
      <c r="II137" s="186"/>
      <c r="IJ137" s="186"/>
    </row>
    <row r="138" spans="1:244" s="106" customFormat="1" ht="19.5" customHeight="1" hidden="1">
      <c r="A138" s="203" t="s">
        <v>252</v>
      </c>
      <c r="B138" s="57" t="s">
        <v>0</v>
      </c>
      <c r="C138" s="70" t="s">
        <v>218</v>
      </c>
      <c r="D138" s="156" t="s">
        <v>238</v>
      </c>
      <c r="E138" s="156" t="s">
        <v>251</v>
      </c>
      <c r="F138" s="155" t="s">
        <v>250</v>
      </c>
      <c r="G138" s="155" t="s">
        <v>210</v>
      </c>
      <c r="H138" s="202" t="s">
        <v>249</v>
      </c>
      <c r="I138" s="186"/>
      <c r="J138" s="186"/>
      <c r="K138" s="186"/>
      <c r="L138" s="186"/>
      <c r="M138" s="186"/>
      <c r="N138" s="186"/>
      <c r="O138" s="186"/>
      <c r="P138" s="186"/>
      <c r="Q138" s="186"/>
      <c r="R138" s="186"/>
      <c r="S138" s="186"/>
      <c r="T138" s="186"/>
      <c r="U138" s="186"/>
      <c r="V138" s="186"/>
      <c r="W138" s="186"/>
      <c r="X138" s="186"/>
      <c r="Y138" s="186"/>
      <c r="Z138" s="186"/>
      <c r="AA138" s="186"/>
      <c r="AB138" s="186"/>
      <c r="AC138" s="186"/>
      <c r="AD138" s="186"/>
      <c r="AE138" s="186"/>
      <c r="AF138" s="186"/>
      <c r="AG138" s="186"/>
      <c r="AH138" s="186"/>
      <c r="AI138" s="186"/>
      <c r="AJ138" s="186"/>
      <c r="AK138" s="186"/>
      <c r="AL138" s="186"/>
      <c r="AM138" s="186"/>
      <c r="AN138" s="186"/>
      <c r="AO138" s="186"/>
      <c r="AP138" s="186"/>
      <c r="AQ138" s="186"/>
      <c r="AR138" s="186"/>
      <c r="AS138" s="186"/>
      <c r="AT138" s="186"/>
      <c r="AU138" s="186"/>
      <c r="AV138" s="186"/>
      <c r="AW138" s="186"/>
      <c r="AX138" s="186"/>
      <c r="AY138" s="186"/>
      <c r="AZ138" s="186"/>
      <c r="BA138" s="186"/>
      <c r="BB138" s="186"/>
      <c r="BC138" s="186"/>
      <c r="BD138" s="186"/>
      <c r="BE138" s="186"/>
      <c r="BF138" s="186"/>
      <c r="BG138" s="186"/>
      <c r="BH138" s="186"/>
      <c r="BI138" s="186"/>
      <c r="BJ138" s="186"/>
      <c r="BK138" s="186"/>
      <c r="BL138" s="186"/>
      <c r="BM138" s="186"/>
      <c r="BN138" s="186"/>
      <c r="BO138" s="186"/>
      <c r="BP138" s="186"/>
      <c r="BQ138" s="186"/>
      <c r="BR138" s="186"/>
      <c r="BS138" s="186"/>
      <c r="BT138" s="186"/>
      <c r="BU138" s="186"/>
      <c r="BV138" s="186"/>
      <c r="BW138" s="186"/>
      <c r="BX138" s="186"/>
      <c r="BY138" s="186"/>
      <c r="BZ138" s="186"/>
      <c r="CA138" s="186"/>
      <c r="CB138" s="186"/>
      <c r="CC138" s="186"/>
      <c r="CD138" s="186"/>
      <c r="CE138" s="186"/>
      <c r="CF138" s="186"/>
      <c r="CG138" s="186"/>
      <c r="CH138" s="186"/>
      <c r="CI138" s="186"/>
      <c r="CJ138" s="186"/>
      <c r="CK138" s="186"/>
      <c r="CL138" s="186"/>
      <c r="CM138" s="186"/>
      <c r="CN138" s="186"/>
      <c r="CO138" s="186"/>
      <c r="CP138" s="186"/>
      <c r="CQ138" s="186"/>
      <c r="CR138" s="186"/>
      <c r="CS138" s="186"/>
      <c r="CT138" s="186"/>
      <c r="CU138" s="186"/>
      <c r="CV138" s="186"/>
      <c r="CW138" s="186"/>
      <c r="CX138" s="186"/>
      <c r="CY138" s="186"/>
      <c r="CZ138" s="186"/>
      <c r="DA138" s="186"/>
      <c r="DB138" s="186"/>
      <c r="DC138" s="186"/>
      <c r="DD138" s="186"/>
      <c r="DE138" s="186"/>
      <c r="DF138" s="186"/>
      <c r="DG138" s="186"/>
      <c r="DH138" s="186"/>
      <c r="DI138" s="186"/>
      <c r="DJ138" s="186"/>
      <c r="DK138" s="186"/>
      <c r="DL138" s="186"/>
      <c r="DM138" s="186"/>
      <c r="DN138" s="186"/>
      <c r="DO138" s="186"/>
      <c r="DP138" s="186"/>
      <c r="DQ138" s="186"/>
      <c r="DR138" s="186"/>
      <c r="DS138" s="186"/>
      <c r="DT138" s="186"/>
      <c r="DU138" s="186"/>
      <c r="DV138" s="186"/>
      <c r="DW138" s="186"/>
      <c r="DX138" s="186"/>
      <c r="DY138" s="186"/>
      <c r="DZ138" s="186"/>
      <c r="EA138" s="186"/>
      <c r="EB138" s="186"/>
      <c r="EC138" s="186"/>
      <c r="ED138" s="186"/>
      <c r="EE138" s="186"/>
      <c r="EF138" s="186"/>
      <c r="EG138" s="186"/>
      <c r="EH138" s="186"/>
      <c r="EI138" s="186"/>
      <c r="EJ138" s="186"/>
      <c r="EK138" s="186"/>
      <c r="EL138" s="186"/>
      <c r="EM138" s="186"/>
      <c r="EN138" s="186"/>
      <c r="EO138" s="186"/>
      <c r="EP138" s="186"/>
      <c r="EQ138" s="186"/>
      <c r="ER138" s="186"/>
      <c r="ES138" s="186"/>
      <c r="ET138" s="186"/>
      <c r="EU138" s="186"/>
      <c r="EV138" s="186"/>
      <c r="EW138" s="186"/>
      <c r="EX138" s="186"/>
      <c r="EY138" s="186"/>
      <c r="EZ138" s="186"/>
      <c r="FA138" s="186"/>
      <c r="FB138" s="186"/>
      <c r="FC138" s="186"/>
      <c r="FD138" s="186"/>
      <c r="FE138" s="186"/>
      <c r="FF138" s="186"/>
      <c r="FG138" s="186"/>
      <c r="FH138" s="186"/>
      <c r="FI138" s="186"/>
      <c r="FJ138" s="186"/>
      <c r="FK138" s="186"/>
      <c r="FL138" s="186"/>
      <c r="FM138" s="186"/>
      <c r="FN138" s="186"/>
      <c r="FO138" s="186"/>
      <c r="FP138" s="186"/>
      <c r="FQ138" s="186"/>
      <c r="FR138" s="186"/>
      <c r="FS138" s="186"/>
      <c r="FT138" s="186"/>
      <c r="FU138" s="186"/>
      <c r="FV138" s="186"/>
      <c r="FW138" s="186"/>
      <c r="FX138" s="186"/>
      <c r="FY138" s="186"/>
      <c r="FZ138" s="186"/>
      <c r="GA138" s="186"/>
      <c r="GB138" s="186"/>
      <c r="GC138" s="186"/>
      <c r="GD138" s="186"/>
      <c r="GE138" s="186"/>
      <c r="GF138" s="186"/>
      <c r="GG138" s="186"/>
      <c r="GH138" s="186"/>
      <c r="GI138" s="186"/>
      <c r="GJ138" s="186"/>
      <c r="GK138" s="186"/>
      <c r="GL138" s="186"/>
      <c r="GM138" s="186"/>
      <c r="GN138" s="186"/>
      <c r="GO138" s="186"/>
      <c r="GP138" s="186"/>
      <c r="GQ138" s="186"/>
      <c r="GR138" s="186"/>
      <c r="GS138" s="186"/>
      <c r="GT138" s="186"/>
      <c r="GU138" s="186"/>
      <c r="GV138" s="186"/>
      <c r="GW138" s="186"/>
      <c r="GX138" s="186"/>
      <c r="GY138" s="186"/>
      <c r="GZ138" s="186"/>
      <c r="HA138" s="186"/>
      <c r="HB138" s="186"/>
      <c r="HC138" s="186"/>
      <c r="HD138" s="186"/>
      <c r="HE138" s="186"/>
      <c r="HF138" s="186"/>
      <c r="HG138" s="186"/>
      <c r="HH138" s="186"/>
      <c r="HI138" s="186"/>
      <c r="HJ138" s="186"/>
      <c r="HK138" s="186"/>
      <c r="HL138" s="186"/>
      <c r="HM138" s="186"/>
      <c r="HN138" s="186"/>
      <c r="HO138" s="186"/>
      <c r="HP138" s="186"/>
      <c r="HQ138" s="186"/>
      <c r="HR138" s="186"/>
      <c r="HS138" s="186"/>
      <c r="HT138" s="186"/>
      <c r="HU138" s="186"/>
      <c r="HV138" s="186"/>
      <c r="HW138" s="186"/>
      <c r="HX138" s="186"/>
      <c r="HY138" s="186"/>
      <c r="HZ138" s="186"/>
      <c r="IA138" s="186"/>
      <c r="IB138" s="186"/>
      <c r="IC138" s="186"/>
      <c r="ID138" s="186"/>
      <c r="IE138" s="186"/>
      <c r="IF138" s="186"/>
      <c r="IG138" s="186"/>
      <c r="IH138" s="186"/>
      <c r="II138" s="186"/>
      <c r="IJ138" s="186"/>
    </row>
    <row r="139" spans="1:244" s="106" customFormat="1" ht="37.5" customHeight="1" hidden="1">
      <c r="A139" s="201" t="s">
        <v>248</v>
      </c>
      <c r="B139" s="88" t="s">
        <v>0</v>
      </c>
      <c r="C139" s="70" t="s">
        <v>218</v>
      </c>
      <c r="D139" s="156" t="s">
        <v>238</v>
      </c>
      <c r="E139" s="156" t="s">
        <v>246</v>
      </c>
      <c r="F139" s="155" t="s">
        <v>155</v>
      </c>
      <c r="G139" s="155"/>
      <c r="H139" s="197" t="s">
        <v>244</v>
      </c>
      <c r="I139" s="186"/>
      <c r="J139" s="186"/>
      <c r="K139" s="186"/>
      <c r="L139" s="186"/>
      <c r="M139" s="186"/>
      <c r="N139" s="186"/>
      <c r="O139" s="186"/>
      <c r="P139" s="186"/>
      <c r="Q139" s="186"/>
      <c r="R139" s="186"/>
      <c r="S139" s="186"/>
      <c r="T139" s="186"/>
      <c r="U139" s="186"/>
      <c r="V139" s="186"/>
      <c r="W139" s="186"/>
      <c r="X139" s="186"/>
      <c r="Y139" s="186"/>
      <c r="Z139" s="186"/>
      <c r="AA139" s="186"/>
      <c r="AB139" s="186"/>
      <c r="AC139" s="186"/>
      <c r="AD139" s="186"/>
      <c r="AE139" s="186"/>
      <c r="AF139" s="186"/>
      <c r="AG139" s="186"/>
      <c r="AH139" s="186"/>
      <c r="AI139" s="186"/>
      <c r="AJ139" s="186"/>
      <c r="AK139" s="186"/>
      <c r="AL139" s="186"/>
      <c r="AM139" s="186"/>
      <c r="AN139" s="186"/>
      <c r="AO139" s="186"/>
      <c r="AP139" s="186"/>
      <c r="AQ139" s="186"/>
      <c r="AR139" s="186"/>
      <c r="AS139" s="186"/>
      <c r="AT139" s="186"/>
      <c r="AU139" s="186"/>
      <c r="AV139" s="186"/>
      <c r="AW139" s="186"/>
      <c r="AX139" s="186"/>
      <c r="AY139" s="186"/>
      <c r="AZ139" s="186"/>
      <c r="BA139" s="186"/>
      <c r="BB139" s="186"/>
      <c r="BC139" s="186"/>
      <c r="BD139" s="186"/>
      <c r="BE139" s="186"/>
      <c r="BF139" s="186"/>
      <c r="BG139" s="186"/>
      <c r="BH139" s="186"/>
      <c r="BI139" s="186"/>
      <c r="BJ139" s="186"/>
      <c r="BK139" s="186"/>
      <c r="BL139" s="186"/>
      <c r="BM139" s="186"/>
      <c r="BN139" s="186"/>
      <c r="BO139" s="186"/>
      <c r="BP139" s="186"/>
      <c r="BQ139" s="186"/>
      <c r="BR139" s="186"/>
      <c r="BS139" s="186"/>
      <c r="BT139" s="186"/>
      <c r="BU139" s="186"/>
      <c r="BV139" s="186"/>
      <c r="BW139" s="186"/>
      <c r="BX139" s="186"/>
      <c r="BY139" s="186"/>
      <c r="BZ139" s="186"/>
      <c r="CA139" s="186"/>
      <c r="CB139" s="186"/>
      <c r="CC139" s="186"/>
      <c r="CD139" s="186"/>
      <c r="CE139" s="186"/>
      <c r="CF139" s="186"/>
      <c r="CG139" s="186"/>
      <c r="CH139" s="186"/>
      <c r="CI139" s="186"/>
      <c r="CJ139" s="186"/>
      <c r="CK139" s="186"/>
      <c r="CL139" s="186"/>
      <c r="CM139" s="186"/>
      <c r="CN139" s="186"/>
      <c r="CO139" s="186"/>
      <c r="CP139" s="186"/>
      <c r="CQ139" s="186"/>
      <c r="CR139" s="186"/>
      <c r="CS139" s="186"/>
      <c r="CT139" s="186"/>
      <c r="CU139" s="186"/>
      <c r="CV139" s="186"/>
      <c r="CW139" s="186"/>
      <c r="CX139" s="186"/>
      <c r="CY139" s="186"/>
      <c r="CZ139" s="186"/>
      <c r="DA139" s="186"/>
      <c r="DB139" s="186"/>
      <c r="DC139" s="186"/>
      <c r="DD139" s="186"/>
      <c r="DE139" s="186"/>
      <c r="DF139" s="186"/>
      <c r="DG139" s="186"/>
      <c r="DH139" s="186"/>
      <c r="DI139" s="186"/>
      <c r="DJ139" s="186"/>
      <c r="DK139" s="186"/>
      <c r="DL139" s="186"/>
      <c r="DM139" s="186"/>
      <c r="DN139" s="186"/>
      <c r="DO139" s="186"/>
      <c r="DP139" s="186"/>
      <c r="DQ139" s="186"/>
      <c r="DR139" s="186"/>
      <c r="DS139" s="186"/>
      <c r="DT139" s="186"/>
      <c r="DU139" s="186"/>
      <c r="DV139" s="186"/>
      <c r="DW139" s="186"/>
      <c r="DX139" s="186"/>
      <c r="DY139" s="186"/>
      <c r="DZ139" s="186"/>
      <c r="EA139" s="186"/>
      <c r="EB139" s="186"/>
      <c r="EC139" s="186"/>
      <c r="ED139" s="186"/>
      <c r="EE139" s="186"/>
      <c r="EF139" s="186"/>
      <c r="EG139" s="186"/>
      <c r="EH139" s="186"/>
      <c r="EI139" s="186"/>
      <c r="EJ139" s="186"/>
      <c r="EK139" s="186"/>
      <c r="EL139" s="186"/>
      <c r="EM139" s="186"/>
      <c r="EN139" s="186"/>
      <c r="EO139" s="186"/>
      <c r="EP139" s="186"/>
      <c r="EQ139" s="186"/>
      <c r="ER139" s="186"/>
      <c r="ES139" s="186"/>
      <c r="ET139" s="186"/>
      <c r="EU139" s="186"/>
      <c r="EV139" s="186"/>
      <c r="EW139" s="186"/>
      <c r="EX139" s="186"/>
      <c r="EY139" s="186"/>
      <c r="EZ139" s="186"/>
      <c r="FA139" s="186"/>
      <c r="FB139" s="186"/>
      <c r="FC139" s="186"/>
      <c r="FD139" s="186"/>
      <c r="FE139" s="186"/>
      <c r="FF139" s="186"/>
      <c r="FG139" s="186"/>
      <c r="FH139" s="186"/>
      <c r="FI139" s="186"/>
      <c r="FJ139" s="186"/>
      <c r="FK139" s="186"/>
      <c r="FL139" s="186"/>
      <c r="FM139" s="186"/>
      <c r="FN139" s="186"/>
      <c r="FO139" s="186"/>
      <c r="FP139" s="186"/>
      <c r="FQ139" s="186"/>
      <c r="FR139" s="186"/>
      <c r="FS139" s="186"/>
      <c r="FT139" s="186"/>
      <c r="FU139" s="186"/>
      <c r="FV139" s="186"/>
      <c r="FW139" s="186"/>
      <c r="FX139" s="186"/>
      <c r="FY139" s="186"/>
      <c r="FZ139" s="186"/>
      <c r="GA139" s="186"/>
      <c r="GB139" s="186"/>
      <c r="GC139" s="186"/>
      <c r="GD139" s="186"/>
      <c r="GE139" s="186"/>
      <c r="GF139" s="186"/>
      <c r="GG139" s="186"/>
      <c r="GH139" s="186"/>
      <c r="GI139" s="186"/>
      <c r="GJ139" s="186"/>
      <c r="GK139" s="186"/>
      <c r="GL139" s="186"/>
      <c r="GM139" s="186"/>
      <c r="GN139" s="186"/>
      <c r="GO139" s="186"/>
      <c r="GP139" s="186"/>
      <c r="GQ139" s="186"/>
      <c r="GR139" s="186"/>
      <c r="GS139" s="186"/>
      <c r="GT139" s="186"/>
      <c r="GU139" s="186"/>
      <c r="GV139" s="186"/>
      <c r="GW139" s="186"/>
      <c r="GX139" s="186"/>
      <c r="GY139" s="186"/>
      <c r="GZ139" s="186"/>
      <c r="HA139" s="186"/>
      <c r="HB139" s="186"/>
      <c r="HC139" s="186"/>
      <c r="HD139" s="186"/>
      <c r="HE139" s="186"/>
      <c r="HF139" s="186"/>
      <c r="HG139" s="186"/>
      <c r="HH139" s="186"/>
      <c r="HI139" s="186"/>
      <c r="HJ139" s="186"/>
      <c r="HK139" s="186"/>
      <c r="HL139" s="186"/>
      <c r="HM139" s="186"/>
      <c r="HN139" s="186"/>
      <c r="HO139" s="186"/>
      <c r="HP139" s="186"/>
      <c r="HQ139" s="186"/>
      <c r="HR139" s="186"/>
      <c r="HS139" s="186"/>
      <c r="HT139" s="186"/>
      <c r="HU139" s="186"/>
      <c r="HV139" s="186"/>
      <c r="HW139" s="186"/>
      <c r="HX139" s="186"/>
      <c r="HY139" s="186"/>
      <c r="HZ139" s="186"/>
      <c r="IA139" s="186"/>
      <c r="IB139" s="186"/>
      <c r="IC139" s="186"/>
      <c r="ID139" s="186"/>
      <c r="IE139" s="186"/>
      <c r="IF139" s="186"/>
      <c r="IG139" s="186"/>
      <c r="IH139" s="186"/>
      <c r="II139" s="186"/>
      <c r="IJ139" s="186"/>
    </row>
    <row r="140" spans="1:244" s="198" customFormat="1" ht="37.5" customHeight="1" hidden="1">
      <c r="A140" s="163" t="s">
        <v>247</v>
      </c>
      <c r="B140" s="88" t="s">
        <v>0</v>
      </c>
      <c r="C140" s="70" t="s">
        <v>218</v>
      </c>
      <c r="D140" s="156" t="s">
        <v>238</v>
      </c>
      <c r="E140" s="156" t="s">
        <v>246</v>
      </c>
      <c r="F140" s="155" t="s">
        <v>245</v>
      </c>
      <c r="G140" s="155"/>
      <c r="H140" s="200" t="str">
        <f>H141</f>
        <v>1160</v>
      </c>
      <c r="I140" s="186"/>
      <c r="J140" s="186"/>
      <c r="K140" s="186"/>
      <c r="L140" s="186"/>
      <c r="M140" s="186"/>
      <c r="N140" s="186"/>
      <c r="O140" s="186"/>
      <c r="P140" s="186"/>
      <c r="Q140" s="186"/>
      <c r="R140" s="186"/>
      <c r="S140" s="186"/>
      <c r="T140" s="186"/>
      <c r="U140" s="186"/>
      <c r="V140" s="186"/>
      <c r="W140" s="186"/>
      <c r="X140" s="186"/>
      <c r="Y140" s="186"/>
      <c r="Z140" s="186"/>
      <c r="AA140" s="186"/>
      <c r="AB140" s="186"/>
      <c r="AC140" s="186"/>
      <c r="AD140" s="186"/>
      <c r="AE140" s="186"/>
      <c r="AF140" s="186"/>
      <c r="AG140" s="186"/>
      <c r="AH140" s="186"/>
      <c r="AI140" s="199"/>
      <c r="AJ140" s="199"/>
      <c r="AK140" s="199"/>
      <c r="AL140" s="199"/>
      <c r="AM140" s="199"/>
      <c r="AN140" s="199"/>
      <c r="AO140" s="199"/>
      <c r="AP140" s="199"/>
      <c r="AQ140" s="199"/>
      <c r="AR140" s="199"/>
      <c r="AS140" s="199"/>
      <c r="AT140" s="199"/>
      <c r="AU140" s="199"/>
      <c r="AV140" s="199"/>
      <c r="AW140" s="199"/>
      <c r="AX140" s="199"/>
      <c r="AY140" s="199"/>
      <c r="AZ140" s="199"/>
      <c r="BA140" s="199"/>
      <c r="BB140" s="199"/>
      <c r="BC140" s="199"/>
      <c r="BD140" s="199"/>
      <c r="BE140" s="199"/>
      <c r="BF140" s="199"/>
      <c r="BG140" s="199"/>
      <c r="BH140" s="199"/>
      <c r="BI140" s="199"/>
      <c r="BJ140" s="199"/>
      <c r="BK140" s="199"/>
      <c r="BL140" s="199"/>
      <c r="BM140" s="199"/>
      <c r="BN140" s="199"/>
      <c r="BO140" s="199"/>
      <c r="BP140" s="199"/>
      <c r="BQ140" s="199"/>
      <c r="BR140" s="199"/>
      <c r="BS140" s="199"/>
      <c r="BT140" s="199"/>
      <c r="BU140" s="199"/>
      <c r="BV140" s="199"/>
      <c r="BW140" s="199"/>
      <c r="BX140" s="199"/>
      <c r="BY140" s="199"/>
      <c r="BZ140" s="199"/>
      <c r="CA140" s="199"/>
      <c r="CB140" s="199"/>
      <c r="CC140" s="199"/>
      <c r="CD140" s="199"/>
      <c r="CE140" s="199"/>
      <c r="CF140" s="199"/>
      <c r="CG140" s="199"/>
      <c r="CH140" s="199"/>
      <c r="CI140" s="199"/>
      <c r="CJ140" s="199"/>
      <c r="CK140" s="199"/>
      <c r="CL140" s="199"/>
      <c r="CM140" s="199"/>
      <c r="CN140" s="199"/>
      <c r="CO140" s="199"/>
      <c r="CP140" s="199"/>
      <c r="CQ140" s="199"/>
      <c r="CR140" s="199"/>
      <c r="CS140" s="199"/>
      <c r="CT140" s="199"/>
      <c r="CU140" s="199"/>
      <c r="CV140" s="199"/>
      <c r="CW140" s="199"/>
      <c r="CX140" s="199"/>
      <c r="CY140" s="199"/>
      <c r="CZ140" s="199"/>
      <c r="DA140" s="199"/>
      <c r="DB140" s="199"/>
      <c r="DC140" s="199"/>
      <c r="DD140" s="199"/>
      <c r="DE140" s="199"/>
      <c r="DF140" s="199"/>
      <c r="DG140" s="199"/>
      <c r="DH140" s="199"/>
      <c r="DI140" s="199"/>
      <c r="DJ140" s="199"/>
      <c r="DK140" s="199"/>
      <c r="DL140" s="199"/>
      <c r="DM140" s="199"/>
      <c r="DN140" s="199"/>
      <c r="DO140" s="199"/>
      <c r="DP140" s="199"/>
      <c r="DQ140" s="199"/>
      <c r="DR140" s="199"/>
      <c r="DS140" s="199"/>
      <c r="DT140" s="199"/>
      <c r="DU140" s="199"/>
      <c r="DV140" s="199"/>
      <c r="DW140" s="199"/>
      <c r="DX140" s="199"/>
      <c r="DY140" s="199"/>
      <c r="DZ140" s="199"/>
      <c r="EA140" s="199"/>
      <c r="EB140" s="199"/>
      <c r="EC140" s="199"/>
      <c r="ED140" s="199"/>
      <c r="EE140" s="199"/>
      <c r="EF140" s="199"/>
      <c r="EG140" s="199"/>
      <c r="EH140" s="199"/>
      <c r="EI140" s="199"/>
      <c r="EJ140" s="199"/>
      <c r="EK140" s="199"/>
      <c r="EL140" s="199"/>
      <c r="EM140" s="199"/>
      <c r="EN140" s="199"/>
      <c r="EO140" s="199"/>
      <c r="EP140" s="199"/>
      <c r="EQ140" s="199"/>
      <c r="ER140" s="199"/>
      <c r="ES140" s="199"/>
      <c r="ET140" s="199"/>
      <c r="EU140" s="199"/>
      <c r="EV140" s="199"/>
      <c r="EW140" s="199"/>
      <c r="EX140" s="199"/>
      <c r="EY140" s="199"/>
      <c r="EZ140" s="199"/>
      <c r="FA140" s="199"/>
      <c r="FB140" s="199"/>
      <c r="FC140" s="199"/>
      <c r="FD140" s="199"/>
      <c r="FE140" s="199"/>
      <c r="FF140" s="199"/>
      <c r="FG140" s="199"/>
      <c r="FH140" s="199"/>
      <c r="FI140" s="199"/>
      <c r="FJ140" s="199"/>
      <c r="FK140" s="199"/>
      <c r="FL140" s="199"/>
      <c r="FM140" s="199"/>
      <c r="FN140" s="199"/>
      <c r="FO140" s="199"/>
      <c r="FP140" s="199"/>
      <c r="FQ140" s="199"/>
      <c r="FR140" s="199"/>
      <c r="FS140" s="199"/>
      <c r="FT140" s="199"/>
      <c r="FU140" s="199"/>
      <c r="FV140" s="199"/>
      <c r="FW140" s="199"/>
      <c r="FX140" s="199"/>
      <c r="FY140" s="199"/>
      <c r="FZ140" s="199"/>
      <c r="GA140" s="199"/>
      <c r="GB140" s="199"/>
      <c r="GC140" s="199"/>
      <c r="GD140" s="199"/>
      <c r="GE140" s="199"/>
      <c r="GF140" s="199"/>
      <c r="GG140" s="199"/>
      <c r="GH140" s="199"/>
      <c r="GI140" s="199"/>
      <c r="GJ140" s="199"/>
      <c r="GK140" s="199"/>
      <c r="GL140" s="199"/>
      <c r="GM140" s="199"/>
      <c r="GN140" s="199"/>
      <c r="GO140" s="199"/>
      <c r="GP140" s="199"/>
      <c r="GQ140" s="199"/>
      <c r="GR140" s="199"/>
      <c r="GS140" s="199"/>
      <c r="GT140" s="199"/>
      <c r="GU140" s="199"/>
      <c r="GV140" s="199"/>
      <c r="GW140" s="199"/>
      <c r="GX140" s="199"/>
      <c r="GY140" s="199"/>
      <c r="GZ140" s="199"/>
      <c r="HA140" s="199"/>
      <c r="HB140" s="199"/>
      <c r="HC140" s="199"/>
      <c r="HD140" s="199"/>
      <c r="HE140" s="199"/>
      <c r="HF140" s="199"/>
      <c r="HG140" s="199"/>
      <c r="HH140" s="199"/>
      <c r="HI140" s="199"/>
      <c r="HJ140" s="199"/>
      <c r="HK140" s="199"/>
      <c r="HL140" s="199"/>
      <c r="HM140" s="199"/>
      <c r="HN140" s="199"/>
      <c r="HO140" s="199"/>
      <c r="HP140" s="199"/>
      <c r="HQ140" s="199"/>
      <c r="HR140" s="199"/>
      <c r="HS140" s="199"/>
      <c r="HT140" s="199"/>
      <c r="HU140" s="199"/>
      <c r="HV140" s="199"/>
      <c r="HW140" s="199"/>
      <c r="HX140" s="199"/>
      <c r="HY140" s="199"/>
      <c r="HZ140" s="199"/>
      <c r="IA140" s="199"/>
      <c r="IB140" s="199"/>
      <c r="IC140" s="199"/>
      <c r="ID140" s="199"/>
      <c r="IE140" s="199"/>
      <c r="IF140" s="199"/>
      <c r="IG140" s="199"/>
      <c r="IH140" s="199"/>
      <c r="II140" s="199"/>
      <c r="IJ140" s="199"/>
    </row>
    <row r="141" spans="1:245" s="196" customFormat="1" ht="37.5" customHeight="1" hidden="1">
      <c r="A141" s="89" t="s">
        <v>159</v>
      </c>
      <c r="B141" s="57" t="s">
        <v>0</v>
      </c>
      <c r="C141" s="70" t="s">
        <v>218</v>
      </c>
      <c r="D141" s="156" t="s">
        <v>238</v>
      </c>
      <c r="E141" s="156" t="s">
        <v>246</v>
      </c>
      <c r="F141" s="155" t="s">
        <v>245</v>
      </c>
      <c r="G141" s="155" t="s">
        <v>145</v>
      </c>
      <c r="H141" s="197" t="s">
        <v>244</v>
      </c>
      <c r="I141" s="186"/>
      <c r="J141" s="186"/>
      <c r="K141" s="186"/>
      <c r="L141" s="186"/>
      <c r="M141" s="186"/>
      <c r="N141" s="186"/>
      <c r="O141" s="186"/>
      <c r="P141" s="186"/>
      <c r="Q141" s="186"/>
      <c r="R141" s="186"/>
      <c r="S141" s="186"/>
      <c r="T141" s="186"/>
      <c r="U141" s="186"/>
      <c r="V141" s="186"/>
      <c r="W141" s="186"/>
      <c r="X141" s="186"/>
      <c r="Y141" s="186"/>
      <c r="Z141" s="186"/>
      <c r="AA141" s="186"/>
      <c r="AB141" s="186"/>
      <c r="AC141" s="186"/>
      <c r="AD141" s="186"/>
      <c r="AE141" s="186"/>
      <c r="AF141" s="186"/>
      <c r="AG141" s="186"/>
      <c r="AH141" s="186"/>
      <c r="AI141" s="186"/>
      <c r="AJ141" s="186"/>
      <c r="AK141" s="186"/>
      <c r="AL141" s="186"/>
      <c r="AM141" s="186"/>
      <c r="AN141" s="186"/>
      <c r="AO141" s="186"/>
      <c r="AP141" s="186"/>
      <c r="AQ141" s="186"/>
      <c r="AR141" s="186"/>
      <c r="AS141" s="186"/>
      <c r="AT141" s="186"/>
      <c r="AU141" s="186"/>
      <c r="AV141" s="186"/>
      <c r="AW141" s="186"/>
      <c r="AX141" s="186"/>
      <c r="AY141" s="186"/>
      <c r="AZ141" s="186"/>
      <c r="BA141" s="186"/>
      <c r="BB141" s="186"/>
      <c r="BC141" s="186"/>
      <c r="BD141" s="186"/>
      <c r="BE141" s="186"/>
      <c r="BF141" s="186"/>
      <c r="BG141" s="186"/>
      <c r="BH141" s="186"/>
      <c r="BI141" s="186"/>
      <c r="BJ141" s="186"/>
      <c r="BK141" s="186"/>
      <c r="BL141" s="186"/>
      <c r="BM141" s="186"/>
      <c r="BN141" s="186"/>
      <c r="BO141" s="186"/>
      <c r="BP141" s="186"/>
      <c r="BQ141" s="186"/>
      <c r="BR141" s="186"/>
      <c r="BS141" s="186"/>
      <c r="BT141" s="186"/>
      <c r="BU141" s="186"/>
      <c r="BV141" s="186"/>
      <c r="BW141" s="186"/>
      <c r="BX141" s="186"/>
      <c r="BY141" s="186"/>
      <c r="BZ141" s="186"/>
      <c r="CA141" s="186"/>
      <c r="CB141" s="186"/>
      <c r="CC141" s="186"/>
      <c r="CD141" s="186"/>
      <c r="CE141" s="186"/>
      <c r="CF141" s="186"/>
      <c r="CG141" s="186"/>
      <c r="CH141" s="186"/>
      <c r="CI141" s="186"/>
      <c r="CJ141" s="186"/>
      <c r="CK141" s="186"/>
      <c r="CL141" s="186"/>
      <c r="CM141" s="186"/>
      <c r="CN141" s="186"/>
      <c r="CO141" s="186"/>
      <c r="CP141" s="186"/>
      <c r="CQ141" s="186"/>
      <c r="CR141" s="186"/>
      <c r="CS141" s="186"/>
      <c r="CT141" s="186"/>
      <c r="CU141" s="186"/>
      <c r="CV141" s="186"/>
      <c r="CW141" s="186"/>
      <c r="CX141" s="186"/>
      <c r="CY141" s="186"/>
      <c r="CZ141" s="186"/>
      <c r="DA141" s="186"/>
      <c r="DB141" s="186"/>
      <c r="DC141" s="186"/>
      <c r="DD141" s="186"/>
      <c r="DE141" s="186"/>
      <c r="DF141" s="186"/>
      <c r="DG141" s="186"/>
      <c r="DH141" s="186"/>
      <c r="DI141" s="186"/>
      <c r="DJ141" s="186"/>
      <c r="DK141" s="186"/>
      <c r="DL141" s="186"/>
      <c r="DM141" s="186"/>
      <c r="DN141" s="186"/>
      <c r="DO141" s="186"/>
      <c r="DP141" s="186"/>
      <c r="DQ141" s="186"/>
      <c r="DR141" s="186"/>
      <c r="DS141" s="186"/>
      <c r="DT141" s="186"/>
      <c r="DU141" s="186"/>
      <c r="DV141" s="186"/>
      <c r="DW141" s="186"/>
      <c r="DX141" s="186"/>
      <c r="DY141" s="186"/>
      <c r="DZ141" s="186"/>
      <c r="EA141" s="186"/>
      <c r="EB141" s="186"/>
      <c r="EC141" s="186"/>
      <c r="ED141" s="186"/>
      <c r="EE141" s="186"/>
      <c r="EF141" s="186"/>
      <c r="EG141" s="186"/>
      <c r="EH141" s="186"/>
      <c r="EI141" s="186"/>
      <c r="EJ141" s="186"/>
      <c r="EK141" s="186"/>
      <c r="EL141" s="186"/>
      <c r="EM141" s="186"/>
      <c r="EN141" s="186"/>
      <c r="EO141" s="186"/>
      <c r="EP141" s="186"/>
      <c r="EQ141" s="186"/>
      <c r="ER141" s="186"/>
      <c r="ES141" s="186"/>
      <c r="ET141" s="186"/>
      <c r="EU141" s="186"/>
      <c r="EV141" s="186"/>
      <c r="EW141" s="186"/>
      <c r="EX141" s="186"/>
      <c r="EY141" s="186"/>
      <c r="EZ141" s="186"/>
      <c r="FA141" s="186"/>
      <c r="FB141" s="186"/>
      <c r="FC141" s="186"/>
      <c r="FD141" s="186"/>
      <c r="FE141" s="186"/>
      <c r="FF141" s="186"/>
      <c r="FG141" s="186"/>
      <c r="FH141" s="186"/>
      <c r="FI141" s="186"/>
      <c r="FJ141" s="186"/>
      <c r="FK141" s="186"/>
      <c r="FL141" s="186"/>
      <c r="FM141" s="186"/>
      <c r="FN141" s="186"/>
      <c r="FO141" s="186"/>
      <c r="FP141" s="186"/>
      <c r="FQ141" s="186"/>
      <c r="FR141" s="186"/>
      <c r="FS141" s="186"/>
      <c r="FT141" s="186"/>
      <c r="FU141" s="186"/>
      <c r="FV141" s="186"/>
      <c r="FW141" s="186"/>
      <c r="FX141" s="186"/>
      <c r="FY141" s="186"/>
      <c r="FZ141" s="186"/>
      <c r="GA141" s="186"/>
      <c r="GB141" s="186"/>
      <c r="GC141" s="186"/>
      <c r="GD141" s="186"/>
      <c r="GE141" s="186"/>
      <c r="GF141" s="186"/>
      <c r="GG141" s="186"/>
      <c r="GH141" s="186"/>
      <c r="GI141" s="186"/>
      <c r="GJ141" s="186"/>
      <c r="GK141" s="186"/>
      <c r="GL141" s="186"/>
      <c r="GM141" s="186"/>
      <c r="GN141" s="186"/>
      <c r="GO141" s="186"/>
      <c r="GP141" s="186"/>
      <c r="GQ141" s="186"/>
      <c r="GR141" s="186"/>
      <c r="GS141" s="186"/>
      <c r="GT141" s="186"/>
      <c r="GU141" s="186"/>
      <c r="GV141" s="186"/>
      <c r="GW141" s="186"/>
      <c r="GX141" s="186"/>
      <c r="GY141" s="186"/>
      <c r="GZ141" s="186"/>
      <c r="HA141" s="186"/>
      <c r="HB141" s="186"/>
      <c r="HC141" s="186"/>
      <c r="HD141" s="186"/>
      <c r="HE141" s="186"/>
      <c r="HF141" s="186"/>
      <c r="HG141" s="186"/>
      <c r="HH141" s="186"/>
      <c r="HI141" s="186"/>
      <c r="HJ141" s="186"/>
      <c r="HK141" s="186"/>
      <c r="HL141" s="186"/>
      <c r="HM141" s="186"/>
      <c r="HN141" s="186"/>
      <c r="HO141" s="186"/>
      <c r="HP141" s="186"/>
      <c r="HQ141" s="186"/>
      <c r="HR141" s="186"/>
      <c r="HS141" s="186"/>
      <c r="HT141" s="186"/>
      <c r="HU141" s="186"/>
      <c r="HV141" s="186"/>
      <c r="HW141" s="186"/>
      <c r="HX141" s="186"/>
      <c r="HY141" s="186"/>
      <c r="HZ141" s="186"/>
      <c r="IA141" s="186"/>
      <c r="IB141" s="186"/>
      <c r="IC141" s="186"/>
      <c r="ID141" s="186"/>
      <c r="IE141" s="186"/>
      <c r="IF141" s="186"/>
      <c r="IG141" s="186"/>
      <c r="IH141" s="186"/>
      <c r="II141" s="186"/>
      <c r="IJ141" s="186"/>
      <c r="IK141" s="186"/>
    </row>
    <row r="142" spans="1:34" s="195" customFormat="1" ht="18.75" customHeight="1" hidden="1">
      <c r="A142" s="170" t="s">
        <v>243</v>
      </c>
      <c r="B142" s="88" t="s">
        <v>0</v>
      </c>
      <c r="C142" s="70" t="s">
        <v>218</v>
      </c>
      <c r="D142" s="156" t="s">
        <v>238</v>
      </c>
      <c r="E142" s="741" t="s">
        <v>242</v>
      </c>
      <c r="F142" s="742"/>
      <c r="G142" s="155"/>
      <c r="H142" s="63" t="e">
        <f>#REF!</f>
        <v>#REF!</v>
      </c>
      <c r="I142" s="196"/>
      <c r="J142" s="196"/>
      <c r="K142" s="196"/>
      <c r="L142" s="196"/>
      <c r="M142" s="196"/>
      <c r="N142" s="196"/>
      <c r="O142" s="196"/>
      <c r="P142" s="196"/>
      <c r="Q142" s="196"/>
      <c r="R142" s="196"/>
      <c r="S142" s="196"/>
      <c r="T142" s="196"/>
      <c r="U142" s="196"/>
      <c r="V142" s="196"/>
      <c r="W142" s="196"/>
      <c r="X142" s="196"/>
      <c r="Y142" s="196"/>
      <c r="Z142" s="196"/>
      <c r="AA142" s="196"/>
      <c r="AB142" s="196"/>
      <c r="AC142" s="196"/>
      <c r="AD142" s="196"/>
      <c r="AE142" s="196"/>
      <c r="AF142" s="196"/>
      <c r="AG142" s="196"/>
      <c r="AH142" s="196"/>
    </row>
    <row r="143" spans="1:34" s="51" customFormat="1" ht="56.25" customHeight="1" hidden="1">
      <c r="A143" s="169" t="s">
        <v>241</v>
      </c>
      <c r="B143" s="57" t="s">
        <v>0</v>
      </c>
      <c r="C143" s="70" t="s">
        <v>218</v>
      </c>
      <c r="D143" s="156" t="s">
        <v>238</v>
      </c>
      <c r="E143" s="156" t="s">
        <v>240</v>
      </c>
      <c r="F143" s="71" t="s">
        <v>155</v>
      </c>
      <c r="G143" s="155"/>
      <c r="H143" s="63">
        <v>560</v>
      </c>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row>
    <row r="144" spans="1:34" s="51" customFormat="1" ht="2.25" customHeight="1" hidden="1">
      <c r="A144" s="169"/>
      <c r="B144" s="57"/>
      <c r="C144" s="70"/>
      <c r="D144" s="156"/>
      <c r="E144" s="156"/>
      <c r="F144" s="71"/>
      <c r="G144" s="155"/>
      <c r="H144" s="63"/>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row>
    <row r="145" spans="1:34" s="51" customFormat="1" ht="28.5" customHeight="1">
      <c r="A145" s="685" t="s">
        <v>237</v>
      </c>
      <c r="B145" s="161" t="s">
        <v>0</v>
      </c>
      <c r="C145" s="73" t="s">
        <v>218</v>
      </c>
      <c r="D145" s="113">
        <v>12</v>
      </c>
      <c r="E145" s="59"/>
      <c r="F145" s="167"/>
      <c r="G145" s="140"/>
      <c r="H145" s="193">
        <f>H146+H159+H167</f>
        <v>690</v>
      </c>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row>
    <row r="146" spans="1:8" s="186" customFormat="1" ht="78" customHeight="1">
      <c r="A146" s="116" t="s">
        <v>794</v>
      </c>
      <c r="B146" s="104" t="s">
        <v>0</v>
      </c>
      <c r="C146" s="73" t="s">
        <v>218</v>
      </c>
      <c r="D146" s="113" t="s">
        <v>217</v>
      </c>
      <c r="E146" s="143" t="s">
        <v>236</v>
      </c>
      <c r="F146" s="274" t="s">
        <v>155</v>
      </c>
      <c r="G146" s="140"/>
      <c r="H146" s="110" t="str">
        <f>H147</f>
        <v>250,000</v>
      </c>
    </row>
    <row r="147" spans="1:8" s="186" customFormat="1" ht="38.25" customHeight="1">
      <c r="A147" s="302" t="s">
        <v>503</v>
      </c>
      <c r="B147" s="104"/>
      <c r="C147" s="319" t="s">
        <v>218</v>
      </c>
      <c r="D147" s="434" t="s">
        <v>217</v>
      </c>
      <c r="E147" s="646" t="s">
        <v>488</v>
      </c>
      <c r="F147" s="647" t="s">
        <v>155</v>
      </c>
      <c r="G147" s="140"/>
      <c r="H147" s="110" t="str">
        <f>H148</f>
        <v>250,000</v>
      </c>
    </row>
    <row r="148" spans="1:8" s="186" customFormat="1" ht="18.75">
      <c r="A148" s="191" t="s">
        <v>235</v>
      </c>
      <c r="B148" s="190" t="s">
        <v>0</v>
      </c>
      <c r="C148" s="57" t="s">
        <v>218</v>
      </c>
      <c r="D148" s="65" t="s">
        <v>217</v>
      </c>
      <c r="E148" s="188" t="s">
        <v>488</v>
      </c>
      <c r="F148" s="187" t="s">
        <v>234</v>
      </c>
      <c r="G148" s="140"/>
      <c r="H148" s="107" t="str">
        <f>H149</f>
        <v>250,000</v>
      </c>
    </row>
    <row r="149" spans="1:8" s="186" customFormat="1" ht="39.75" customHeight="1">
      <c r="A149" s="569" t="s">
        <v>364</v>
      </c>
      <c r="B149" s="161" t="s">
        <v>0</v>
      </c>
      <c r="C149" s="57" t="s">
        <v>218</v>
      </c>
      <c r="D149" s="65" t="s">
        <v>217</v>
      </c>
      <c r="E149" s="188" t="s">
        <v>488</v>
      </c>
      <c r="F149" s="187" t="s">
        <v>234</v>
      </c>
      <c r="G149" s="64" t="s">
        <v>145</v>
      </c>
      <c r="H149" s="80" t="s">
        <v>657</v>
      </c>
    </row>
    <row r="150" spans="1:8" s="106" customFormat="1" ht="19.5" customHeight="1" hidden="1">
      <c r="A150" s="185" t="s">
        <v>233</v>
      </c>
      <c r="B150" s="57" t="s">
        <v>0</v>
      </c>
      <c r="C150" s="128" t="s">
        <v>218</v>
      </c>
      <c r="D150" s="184" t="s">
        <v>217</v>
      </c>
      <c r="E150" s="183" t="s">
        <v>232</v>
      </c>
      <c r="F150" s="142" t="s">
        <v>170</v>
      </c>
      <c r="G150" s="182"/>
      <c r="H150" s="181"/>
    </row>
    <row r="151" spans="1:8" s="83" customFormat="1" ht="56.25" customHeight="1" hidden="1">
      <c r="A151" s="178" t="s">
        <v>231</v>
      </c>
      <c r="B151" s="104" t="s">
        <v>0</v>
      </c>
      <c r="C151" s="175" t="s">
        <v>218</v>
      </c>
      <c r="D151" s="174" t="s">
        <v>217</v>
      </c>
      <c r="E151" s="173" t="s">
        <v>229</v>
      </c>
      <c r="F151" s="172" t="s">
        <v>170</v>
      </c>
      <c r="G151" s="180"/>
      <c r="H151" s="179"/>
    </row>
    <row r="152" spans="1:8" s="83" customFormat="1" ht="37.5" customHeight="1" hidden="1">
      <c r="A152" s="178" t="s">
        <v>230</v>
      </c>
      <c r="B152" s="73" t="s">
        <v>0</v>
      </c>
      <c r="C152" s="175" t="s">
        <v>218</v>
      </c>
      <c r="D152" s="174" t="s">
        <v>217</v>
      </c>
      <c r="E152" s="173" t="s">
        <v>229</v>
      </c>
      <c r="F152" s="172" t="s">
        <v>228</v>
      </c>
      <c r="G152" s="180"/>
      <c r="H152" s="179"/>
    </row>
    <row r="153" spans="1:8" s="83" customFormat="1" ht="73.5" customHeight="1" hidden="1">
      <c r="A153" s="89" t="s">
        <v>159</v>
      </c>
      <c r="B153" s="100" t="s">
        <v>0</v>
      </c>
      <c r="C153" s="175" t="s">
        <v>218</v>
      </c>
      <c r="D153" s="174" t="s">
        <v>217</v>
      </c>
      <c r="E153" s="173" t="s">
        <v>229</v>
      </c>
      <c r="F153" s="172" t="s">
        <v>228</v>
      </c>
      <c r="G153" s="168" t="s">
        <v>145</v>
      </c>
      <c r="H153" s="171"/>
    </row>
    <row r="154" spans="1:8" s="83" customFormat="1" ht="54" customHeight="1" hidden="1">
      <c r="A154" s="178" t="s">
        <v>227</v>
      </c>
      <c r="B154" s="88" t="s">
        <v>0</v>
      </c>
      <c r="C154" s="175" t="s">
        <v>218</v>
      </c>
      <c r="D154" s="174" t="s">
        <v>217</v>
      </c>
      <c r="E154" s="173" t="s">
        <v>223</v>
      </c>
      <c r="F154" s="172" t="s">
        <v>170</v>
      </c>
      <c r="G154" s="180"/>
      <c r="H154" s="179"/>
    </row>
    <row r="155" spans="1:8" s="83" customFormat="1" ht="22.5" customHeight="1" hidden="1">
      <c r="A155" s="178" t="s">
        <v>226</v>
      </c>
      <c r="B155" s="88" t="s">
        <v>0</v>
      </c>
      <c r="C155" s="175" t="s">
        <v>218</v>
      </c>
      <c r="D155" s="174" t="s">
        <v>217</v>
      </c>
      <c r="E155" s="173" t="s">
        <v>223</v>
      </c>
      <c r="F155" s="172" t="s">
        <v>225</v>
      </c>
      <c r="G155" s="180"/>
      <c r="H155" s="179"/>
    </row>
    <row r="156" spans="1:8" s="83" customFormat="1" ht="19.5" customHeight="1" hidden="1">
      <c r="A156" s="89" t="s">
        <v>159</v>
      </c>
      <c r="B156" s="88" t="s">
        <v>0</v>
      </c>
      <c r="C156" s="175" t="s">
        <v>218</v>
      </c>
      <c r="D156" s="174" t="s">
        <v>217</v>
      </c>
      <c r="E156" s="173" t="s">
        <v>223</v>
      </c>
      <c r="F156" s="172" t="s">
        <v>225</v>
      </c>
      <c r="G156" s="168" t="s">
        <v>145</v>
      </c>
      <c r="H156" s="171"/>
    </row>
    <row r="157" spans="1:8" s="83" customFormat="1" ht="21" customHeight="1" hidden="1">
      <c r="A157" s="178" t="s">
        <v>224</v>
      </c>
      <c r="B157" s="88" t="s">
        <v>0</v>
      </c>
      <c r="C157" s="175" t="s">
        <v>218</v>
      </c>
      <c r="D157" s="174" t="s">
        <v>217</v>
      </c>
      <c r="E157" s="173" t="s">
        <v>223</v>
      </c>
      <c r="F157" s="172" t="s">
        <v>222</v>
      </c>
      <c r="G157" s="177"/>
      <c r="H157" s="176"/>
    </row>
    <row r="158" spans="1:8" s="83" customFormat="1" ht="21" customHeight="1" hidden="1">
      <c r="A158" s="89" t="s">
        <v>159</v>
      </c>
      <c r="B158" s="88"/>
      <c r="C158" s="175" t="s">
        <v>218</v>
      </c>
      <c r="D158" s="174" t="s">
        <v>217</v>
      </c>
      <c r="E158" s="173" t="s">
        <v>223</v>
      </c>
      <c r="F158" s="172" t="s">
        <v>222</v>
      </c>
      <c r="G158" s="168" t="s">
        <v>145</v>
      </c>
      <c r="H158" s="171"/>
    </row>
    <row r="159" spans="1:8" s="83" customFormat="1" ht="74.25" customHeight="1">
      <c r="A159" s="116" t="s">
        <v>795</v>
      </c>
      <c r="B159" s="88"/>
      <c r="C159" s="70" t="s">
        <v>218</v>
      </c>
      <c r="D159" s="70" t="s">
        <v>217</v>
      </c>
      <c r="E159" s="72" t="s">
        <v>490</v>
      </c>
      <c r="F159" s="71" t="s">
        <v>155</v>
      </c>
      <c r="G159" s="155"/>
      <c r="H159" s="297">
        <f>H160</f>
        <v>430</v>
      </c>
    </row>
    <row r="160" spans="1:8" s="83" customFormat="1" ht="38.25" customHeight="1">
      <c r="A160" s="629" t="s">
        <v>427</v>
      </c>
      <c r="B160" s="100"/>
      <c r="C160" s="70" t="s">
        <v>218</v>
      </c>
      <c r="D160" s="70" t="s">
        <v>217</v>
      </c>
      <c r="E160" s="72" t="s">
        <v>490</v>
      </c>
      <c r="F160" s="71" t="s">
        <v>155</v>
      </c>
      <c r="G160" s="155"/>
      <c r="H160" s="695">
        <f>H162+H164+H166</f>
        <v>430</v>
      </c>
    </row>
    <row r="161" spans="1:8" s="83" customFormat="1" ht="39" customHeight="1">
      <c r="A161" s="109" t="s">
        <v>221</v>
      </c>
      <c r="B161" s="88"/>
      <c r="C161" s="120" t="s">
        <v>218</v>
      </c>
      <c r="D161" s="120" t="s">
        <v>217</v>
      </c>
      <c r="E161" s="743" t="s">
        <v>721</v>
      </c>
      <c r="F161" s="744"/>
      <c r="G161" s="166"/>
      <c r="H161" s="464" t="str">
        <f>H162</f>
        <v>50,000</v>
      </c>
    </row>
    <row r="162" spans="1:8" s="83" customFormat="1" ht="36.75" customHeight="1">
      <c r="A162" s="569" t="s">
        <v>364</v>
      </c>
      <c r="B162" s="88"/>
      <c r="C162" s="120" t="s">
        <v>218</v>
      </c>
      <c r="D162" s="120" t="s">
        <v>217</v>
      </c>
      <c r="E162" s="743" t="s">
        <v>721</v>
      </c>
      <c r="F162" s="744"/>
      <c r="G162" s="166" t="s">
        <v>145</v>
      </c>
      <c r="H162" s="464" t="s">
        <v>656</v>
      </c>
    </row>
    <row r="163" spans="1:8" s="83" customFormat="1" ht="21.75" customHeight="1">
      <c r="A163" s="439" t="s">
        <v>428</v>
      </c>
      <c r="B163" s="88"/>
      <c r="C163" s="312" t="s">
        <v>218</v>
      </c>
      <c r="D163" s="499" t="s">
        <v>217</v>
      </c>
      <c r="E163" s="745" t="s">
        <v>722</v>
      </c>
      <c r="F163" s="746"/>
      <c r="G163" s="500"/>
      <c r="H163" s="464">
        <f>H164</f>
        <v>230</v>
      </c>
    </row>
    <row r="164" spans="1:8" s="83" customFormat="1" ht="36" customHeight="1">
      <c r="A164" s="495" t="s">
        <v>364</v>
      </c>
      <c r="B164" s="88"/>
      <c r="C164" s="312" t="s">
        <v>218</v>
      </c>
      <c r="D164" s="499" t="s">
        <v>217</v>
      </c>
      <c r="E164" s="747" t="s">
        <v>723</v>
      </c>
      <c r="F164" s="748"/>
      <c r="G164" s="500" t="s">
        <v>145</v>
      </c>
      <c r="H164" s="464">
        <v>230</v>
      </c>
    </row>
    <row r="165" spans="1:8" s="83" customFormat="1" ht="36.75" customHeight="1">
      <c r="A165" s="89" t="s">
        <v>219</v>
      </c>
      <c r="B165" s="88"/>
      <c r="C165" s="120" t="s">
        <v>218</v>
      </c>
      <c r="D165" s="120" t="s">
        <v>217</v>
      </c>
      <c r="E165" s="743" t="s">
        <v>724</v>
      </c>
      <c r="F165" s="744"/>
      <c r="G165" s="166"/>
      <c r="H165" s="464" t="str">
        <f>H166</f>
        <v>150,000</v>
      </c>
    </row>
    <row r="166" spans="1:8" s="83" customFormat="1" ht="39.75" customHeight="1">
      <c r="A166" s="569" t="s">
        <v>364</v>
      </c>
      <c r="B166" s="88"/>
      <c r="C166" s="120" t="s">
        <v>218</v>
      </c>
      <c r="D166" s="120" t="s">
        <v>217</v>
      </c>
      <c r="E166" s="743" t="s">
        <v>724</v>
      </c>
      <c r="F166" s="744"/>
      <c r="G166" s="166" t="s">
        <v>145</v>
      </c>
      <c r="H166" s="165" t="s">
        <v>658</v>
      </c>
    </row>
    <row r="167" spans="1:8" s="83" customFormat="1" ht="74.25" customHeight="1">
      <c r="A167" s="114" t="s">
        <v>808</v>
      </c>
      <c r="B167" s="104"/>
      <c r="C167" s="57" t="s">
        <v>218</v>
      </c>
      <c r="D167" s="65" t="s">
        <v>217</v>
      </c>
      <c r="E167" s="112">
        <v>21001</v>
      </c>
      <c r="F167" s="111" t="s">
        <v>155</v>
      </c>
      <c r="G167" s="64"/>
      <c r="H167" s="683">
        <f>H168</f>
        <v>10</v>
      </c>
    </row>
    <row r="168" spans="1:8" s="83" customFormat="1" ht="60" customHeight="1">
      <c r="A168" s="89" t="s">
        <v>626</v>
      </c>
      <c r="B168" s="104"/>
      <c r="C168" s="57" t="s">
        <v>218</v>
      </c>
      <c r="D168" s="65" t="s">
        <v>217</v>
      </c>
      <c r="E168" s="747" t="s">
        <v>628</v>
      </c>
      <c r="F168" s="748"/>
      <c r="G168" s="64"/>
      <c r="H168" s="546">
        <v>10</v>
      </c>
    </row>
    <row r="169" spans="1:8" s="83" customFormat="1" ht="21" customHeight="1">
      <c r="A169" s="89" t="s">
        <v>168</v>
      </c>
      <c r="B169" s="104"/>
      <c r="C169" s="57" t="s">
        <v>218</v>
      </c>
      <c r="D169" s="65" t="s">
        <v>217</v>
      </c>
      <c r="E169" s="747" t="s">
        <v>629</v>
      </c>
      <c r="F169" s="748"/>
      <c r="G169" s="64" t="s">
        <v>165</v>
      </c>
      <c r="H169" s="546">
        <v>10</v>
      </c>
    </row>
    <row r="170" spans="1:8" s="83" customFormat="1" ht="28.5" customHeight="1">
      <c r="A170" s="158" t="s">
        <v>215</v>
      </c>
      <c r="B170" s="88"/>
      <c r="C170" s="70" t="s">
        <v>193</v>
      </c>
      <c r="D170" s="70"/>
      <c r="E170" s="79"/>
      <c r="F170" s="78"/>
      <c r="G170" s="70"/>
      <c r="H170" s="136">
        <f>H171+H190+H176</f>
        <v>8451.768</v>
      </c>
    </row>
    <row r="171" spans="1:8" s="83" customFormat="1" ht="24" customHeight="1">
      <c r="A171" s="158" t="s">
        <v>214</v>
      </c>
      <c r="B171" s="88"/>
      <c r="C171" s="70" t="s">
        <v>193</v>
      </c>
      <c r="D171" s="70" t="s">
        <v>148</v>
      </c>
      <c r="E171" s="76"/>
      <c r="F171" s="75"/>
      <c r="G171" s="70"/>
      <c r="H171" s="136">
        <f>H172</f>
        <v>45</v>
      </c>
    </row>
    <row r="172" spans="1:8" s="83" customFormat="1" ht="80.25" customHeight="1">
      <c r="A172" s="157" t="s">
        <v>796</v>
      </c>
      <c r="B172" s="88"/>
      <c r="C172" s="70" t="s">
        <v>193</v>
      </c>
      <c r="D172" s="70" t="s">
        <v>148</v>
      </c>
      <c r="E172" s="131" t="s">
        <v>182</v>
      </c>
      <c r="F172" s="130" t="s">
        <v>155</v>
      </c>
      <c r="G172" s="70"/>
      <c r="H172" s="136">
        <f>H173</f>
        <v>45</v>
      </c>
    </row>
    <row r="173" spans="1:8" s="83" customFormat="1" ht="120" customHeight="1">
      <c r="A173" s="635" t="s">
        <v>797</v>
      </c>
      <c r="B173" s="100"/>
      <c r="C173" s="70" t="s">
        <v>193</v>
      </c>
      <c r="D173" s="70" t="s">
        <v>148</v>
      </c>
      <c r="E173" s="131" t="s">
        <v>194</v>
      </c>
      <c r="F173" s="130" t="s">
        <v>155</v>
      </c>
      <c r="G173" s="70"/>
      <c r="H173" s="69">
        <f>H175</f>
        <v>45</v>
      </c>
    </row>
    <row r="174" spans="1:8" s="83" customFormat="1" ht="39.75" customHeight="1">
      <c r="A174" s="137" t="s">
        <v>213</v>
      </c>
      <c r="B174" s="100"/>
      <c r="C174" s="70" t="s">
        <v>193</v>
      </c>
      <c r="D174" s="70" t="s">
        <v>148</v>
      </c>
      <c r="E174" s="131" t="s">
        <v>212</v>
      </c>
      <c r="F174" s="130" t="s">
        <v>155</v>
      </c>
      <c r="G174" s="70"/>
      <c r="H174" s="642">
        <f>H175</f>
        <v>45</v>
      </c>
    </row>
    <row r="175" spans="1:8" s="83" customFormat="1" ht="21" customHeight="1">
      <c r="A175" s="164" t="s">
        <v>361</v>
      </c>
      <c r="B175" s="88"/>
      <c r="C175" s="120" t="s">
        <v>193</v>
      </c>
      <c r="D175" s="120" t="s">
        <v>148</v>
      </c>
      <c r="E175" s="147" t="s">
        <v>212</v>
      </c>
      <c r="F175" s="146" t="s">
        <v>211</v>
      </c>
      <c r="G175" s="120" t="s">
        <v>145</v>
      </c>
      <c r="H175" s="507">
        <v>45</v>
      </c>
    </row>
    <row r="176" spans="1:8" s="83" customFormat="1" ht="21" customHeight="1">
      <c r="A176" s="158" t="s">
        <v>209</v>
      </c>
      <c r="B176" s="88"/>
      <c r="C176" s="70" t="s">
        <v>193</v>
      </c>
      <c r="D176" s="70" t="s">
        <v>206</v>
      </c>
      <c r="E176" s="76"/>
      <c r="F176" s="75"/>
      <c r="G176" s="70"/>
      <c r="H176" s="69">
        <f>H177+H185</f>
        <v>50</v>
      </c>
    </row>
    <row r="177" spans="1:8" s="83" customFormat="1" ht="78.75" customHeight="1" hidden="1">
      <c r="A177" s="162" t="s">
        <v>498</v>
      </c>
      <c r="B177" s="190" t="s">
        <v>0</v>
      </c>
      <c r="C177" s="102" t="s">
        <v>193</v>
      </c>
      <c r="D177" s="102" t="s">
        <v>206</v>
      </c>
      <c r="E177" s="131" t="s">
        <v>442</v>
      </c>
      <c r="F177" s="130" t="s">
        <v>155</v>
      </c>
      <c r="G177" s="73"/>
      <c r="H177" s="460">
        <f>H180</f>
        <v>0</v>
      </c>
    </row>
    <row r="178" spans="1:8" s="83" customFormat="1" ht="38.25" customHeight="1" hidden="1">
      <c r="A178" s="630" t="s">
        <v>429</v>
      </c>
      <c r="B178" s="190" t="s">
        <v>0</v>
      </c>
      <c r="C178" s="631" t="s">
        <v>193</v>
      </c>
      <c r="D178" s="632" t="s">
        <v>206</v>
      </c>
      <c r="E178" s="318" t="s">
        <v>412</v>
      </c>
      <c r="F178" s="317" t="s">
        <v>155</v>
      </c>
      <c r="G178" s="633"/>
      <c r="H178" s="460">
        <f>H179</f>
        <v>0</v>
      </c>
    </row>
    <row r="179" spans="1:8" s="83" customFormat="1" ht="38.25" customHeight="1" hidden="1">
      <c r="A179" s="470" t="s">
        <v>430</v>
      </c>
      <c r="B179" s="161" t="s">
        <v>0</v>
      </c>
      <c r="C179" s="441" t="s">
        <v>193</v>
      </c>
      <c r="D179" s="466" t="s">
        <v>206</v>
      </c>
      <c r="E179" s="467" t="s">
        <v>412</v>
      </c>
      <c r="F179" s="468" t="s">
        <v>204</v>
      </c>
      <c r="G179" s="469"/>
      <c r="H179" s="298">
        <f>H180</f>
        <v>0</v>
      </c>
    </row>
    <row r="180" spans="1:8" s="83" customFormat="1" ht="39" customHeight="1" hidden="1">
      <c r="A180" s="471" t="s">
        <v>431</v>
      </c>
      <c r="B180" s="161" t="s">
        <v>0</v>
      </c>
      <c r="C180" s="441" t="s">
        <v>193</v>
      </c>
      <c r="D180" s="466" t="s">
        <v>206</v>
      </c>
      <c r="E180" s="467" t="s">
        <v>412</v>
      </c>
      <c r="F180" s="468" t="s">
        <v>204</v>
      </c>
      <c r="G180" s="469" t="s">
        <v>210</v>
      </c>
      <c r="H180" s="298">
        <v>0</v>
      </c>
    </row>
    <row r="181" spans="1:8" s="83" customFormat="1" ht="81" customHeight="1">
      <c r="A181" s="162" t="s">
        <v>608</v>
      </c>
      <c r="B181" s="161"/>
      <c r="C181" s="102" t="s">
        <v>193</v>
      </c>
      <c r="D181" s="102" t="s">
        <v>177</v>
      </c>
      <c r="E181" s="131" t="s">
        <v>443</v>
      </c>
      <c r="F181" s="130" t="s">
        <v>155</v>
      </c>
      <c r="G181" s="73"/>
      <c r="H181" s="297" t="str">
        <f>H182</f>
        <v>200,000</v>
      </c>
    </row>
    <row r="182" spans="1:8" s="83" customFormat="1" ht="37.5" customHeight="1">
      <c r="A182" s="634" t="s">
        <v>732</v>
      </c>
      <c r="B182" s="190"/>
      <c r="C182" s="102" t="s">
        <v>193</v>
      </c>
      <c r="D182" s="102" t="s">
        <v>177</v>
      </c>
      <c r="E182" s="131" t="s">
        <v>414</v>
      </c>
      <c r="F182" s="130" t="s">
        <v>155</v>
      </c>
      <c r="G182" s="73"/>
      <c r="H182" s="460" t="str">
        <f>H183</f>
        <v>200,000</v>
      </c>
    </row>
    <row r="183" spans="1:8" s="83" customFormat="1" ht="18" customHeight="1">
      <c r="A183" s="474" t="s">
        <v>434</v>
      </c>
      <c r="B183" s="161"/>
      <c r="C183" s="159" t="s">
        <v>193</v>
      </c>
      <c r="D183" s="159" t="s">
        <v>177</v>
      </c>
      <c r="E183" s="147" t="s">
        <v>414</v>
      </c>
      <c r="F183" s="146" t="s">
        <v>415</v>
      </c>
      <c r="G183" s="57"/>
      <c r="H183" s="298" t="str">
        <f>H184</f>
        <v>200,000</v>
      </c>
    </row>
    <row r="184" spans="1:8" s="83" customFormat="1" ht="36" customHeight="1">
      <c r="A184" s="569" t="s">
        <v>364</v>
      </c>
      <c r="B184" s="161" t="s">
        <v>0</v>
      </c>
      <c r="C184" s="159" t="s">
        <v>193</v>
      </c>
      <c r="D184" s="159" t="s">
        <v>177</v>
      </c>
      <c r="E184" s="147" t="s">
        <v>414</v>
      </c>
      <c r="F184" s="146" t="s">
        <v>415</v>
      </c>
      <c r="G184" s="57" t="s">
        <v>145</v>
      </c>
      <c r="H184" s="56" t="s">
        <v>655</v>
      </c>
    </row>
    <row r="185" spans="1:8" s="83" customFormat="1" ht="78" customHeight="1">
      <c r="A185" s="157" t="s">
        <v>796</v>
      </c>
      <c r="B185" s="88"/>
      <c r="C185" s="102" t="s">
        <v>193</v>
      </c>
      <c r="D185" s="102" t="s">
        <v>206</v>
      </c>
      <c r="E185" s="131" t="s">
        <v>182</v>
      </c>
      <c r="F185" s="130" t="s">
        <v>155</v>
      </c>
      <c r="G185" s="57"/>
      <c r="H185" s="460">
        <f>H186</f>
        <v>50</v>
      </c>
    </row>
    <row r="186" spans="1:8" s="83" customFormat="1" ht="93" customHeight="1">
      <c r="A186" s="185" t="s">
        <v>798</v>
      </c>
      <c r="B186" s="100"/>
      <c r="C186" s="102" t="s">
        <v>193</v>
      </c>
      <c r="D186" s="102" t="s">
        <v>206</v>
      </c>
      <c r="E186" s="131" t="s">
        <v>194</v>
      </c>
      <c r="F186" s="130" t="s">
        <v>155</v>
      </c>
      <c r="G186" s="73"/>
      <c r="H186" s="460">
        <f>H187</f>
        <v>50</v>
      </c>
    </row>
    <row r="187" spans="1:8" s="83" customFormat="1" ht="37.5" customHeight="1">
      <c r="A187" s="137" t="s">
        <v>450</v>
      </c>
      <c r="B187" s="100"/>
      <c r="C187" s="102" t="s">
        <v>193</v>
      </c>
      <c r="D187" s="102" t="s">
        <v>206</v>
      </c>
      <c r="E187" s="131" t="s">
        <v>449</v>
      </c>
      <c r="F187" s="130" t="s">
        <v>155</v>
      </c>
      <c r="G187" s="73"/>
      <c r="H187" s="460">
        <f>H188</f>
        <v>50</v>
      </c>
    </row>
    <row r="188" spans="1:8" s="83" customFormat="1" ht="21" customHeight="1">
      <c r="A188" s="89" t="s">
        <v>432</v>
      </c>
      <c r="B188" s="161" t="s">
        <v>0</v>
      </c>
      <c r="C188" s="159" t="s">
        <v>193</v>
      </c>
      <c r="D188" s="159" t="s">
        <v>206</v>
      </c>
      <c r="E188" s="147" t="s">
        <v>449</v>
      </c>
      <c r="F188" s="67" t="s">
        <v>208</v>
      </c>
      <c r="G188" s="57"/>
      <c r="H188" s="298">
        <f>H189</f>
        <v>50</v>
      </c>
    </row>
    <row r="189" spans="1:8" s="83" customFormat="1" ht="36" customHeight="1">
      <c r="A189" s="569" t="s">
        <v>364</v>
      </c>
      <c r="B189" s="161" t="s">
        <v>0</v>
      </c>
      <c r="C189" s="159" t="s">
        <v>193</v>
      </c>
      <c r="D189" s="159" t="s">
        <v>206</v>
      </c>
      <c r="E189" s="147" t="s">
        <v>449</v>
      </c>
      <c r="F189" s="67" t="s">
        <v>208</v>
      </c>
      <c r="G189" s="57" t="s">
        <v>145</v>
      </c>
      <c r="H189" s="298">
        <v>50</v>
      </c>
    </row>
    <row r="190" spans="1:8" s="83" customFormat="1" ht="21" customHeight="1">
      <c r="A190" s="162" t="s">
        <v>203</v>
      </c>
      <c r="B190" s="88"/>
      <c r="C190" s="70" t="s">
        <v>193</v>
      </c>
      <c r="D190" s="70" t="s">
        <v>177</v>
      </c>
      <c r="E190" s="79"/>
      <c r="F190" s="78"/>
      <c r="G190" s="70"/>
      <c r="H190" s="136">
        <f>+H191+H210+H181</f>
        <v>8356.768</v>
      </c>
    </row>
    <row r="191" spans="1:8" s="83" customFormat="1" ht="78.75" customHeight="1">
      <c r="A191" s="157" t="s">
        <v>796</v>
      </c>
      <c r="B191" s="88"/>
      <c r="C191" s="70" t="s">
        <v>193</v>
      </c>
      <c r="D191" s="156" t="s">
        <v>177</v>
      </c>
      <c r="E191" s="131" t="s">
        <v>182</v>
      </c>
      <c r="F191" s="130" t="s">
        <v>155</v>
      </c>
      <c r="G191" s="155"/>
      <c r="H191" s="136">
        <f>H192</f>
        <v>6013.735000000001</v>
      </c>
    </row>
    <row r="192" spans="1:8" s="83" customFormat="1" ht="93.75" customHeight="1">
      <c r="A192" s="185" t="s">
        <v>798</v>
      </c>
      <c r="B192" s="100"/>
      <c r="C192" s="100" t="s">
        <v>193</v>
      </c>
      <c r="D192" s="150" t="s">
        <v>177</v>
      </c>
      <c r="E192" s="131" t="s">
        <v>194</v>
      </c>
      <c r="F192" s="130" t="s">
        <v>155</v>
      </c>
      <c r="G192" s="275"/>
      <c r="H192" s="323">
        <f>H193+H199+H202+H205+H207+H196</f>
        <v>6013.735000000001</v>
      </c>
    </row>
    <row r="193" spans="1:8" s="83" customFormat="1" ht="24" customHeight="1">
      <c r="A193" s="476" t="s">
        <v>436</v>
      </c>
      <c r="B193" s="100"/>
      <c r="C193" s="100" t="s">
        <v>193</v>
      </c>
      <c r="D193" s="150" t="s">
        <v>177</v>
      </c>
      <c r="E193" s="763" t="s">
        <v>665</v>
      </c>
      <c r="F193" s="764"/>
      <c r="G193" s="275"/>
      <c r="H193" s="323">
        <f>H194</f>
        <v>1620</v>
      </c>
    </row>
    <row r="194" spans="1:8" s="83" customFormat="1" ht="21" customHeight="1">
      <c r="A194" s="644" t="s">
        <v>202</v>
      </c>
      <c r="B194" s="88"/>
      <c r="C194" s="88" t="s">
        <v>193</v>
      </c>
      <c r="D194" s="148" t="s">
        <v>177</v>
      </c>
      <c r="E194" s="745" t="s">
        <v>660</v>
      </c>
      <c r="F194" s="746"/>
      <c r="G194" s="145"/>
      <c r="H194" s="154">
        <f>H195</f>
        <v>1620</v>
      </c>
    </row>
    <row r="195" spans="1:8" s="83" customFormat="1" ht="39" customHeight="1">
      <c r="A195" s="569" t="s">
        <v>364</v>
      </c>
      <c r="B195" s="88"/>
      <c r="C195" s="88" t="s">
        <v>193</v>
      </c>
      <c r="D195" s="148" t="s">
        <v>177</v>
      </c>
      <c r="E195" s="745" t="s">
        <v>660</v>
      </c>
      <c r="F195" s="746"/>
      <c r="G195" s="145" t="s">
        <v>145</v>
      </c>
      <c r="H195" s="682">
        <v>1620</v>
      </c>
    </row>
    <row r="196" spans="1:8" s="83" customFormat="1" ht="21" customHeight="1">
      <c r="A196" s="644" t="s">
        <v>202</v>
      </c>
      <c r="B196" s="88"/>
      <c r="C196" s="88" t="s">
        <v>193</v>
      </c>
      <c r="D196" s="148" t="s">
        <v>177</v>
      </c>
      <c r="E196" s="745" t="s">
        <v>659</v>
      </c>
      <c r="F196" s="746"/>
      <c r="G196" s="145"/>
      <c r="H196" s="682">
        <f>H197</f>
        <v>4088.735</v>
      </c>
    </row>
    <row r="197" spans="1:8" s="83" customFormat="1" ht="37.5" customHeight="1">
      <c r="A197" s="569" t="s">
        <v>364</v>
      </c>
      <c r="B197" s="88"/>
      <c r="C197" s="88" t="s">
        <v>193</v>
      </c>
      <c r="D197" s="148" t="s">
        <v>177</v>
      </c>
      <c r="E197" s="745" t="s">
        <v>659</v>
      </c>
      <c r="F197" s="746"/>
      <c r="G197" s="145" t="s">
        <v>145</v>
      </c>
      <c r="H197" s="682">
        <v>4088.735</v>
      </c>
    </row>
    <row r="198" spans="1:8" s="83" customFormat="1" ht="21" customHeight="1">
      <c r="A198" s="438" t="s">
        <v>438</v>
      </c>
      <c r="B198" s="309" t="s">
        <v>0</v>
      </c>
      <c r="C198" s="309" t="s">
        <v>193</v>
      </c>
      <c r="D198" s="308" t="s">
        <v>177</v>
      </c>
      <c r="E198" s="757" t="s">
        <v>661</v>
      </c>
      <c r="F198" s="758"/>
      <c r="G198" s="145"/>
      <c r="H198" s="516" t="str">
        <f>H199</f>
        <v>200,000</v>
      </c>
    </row>
    <row r="199" spans="1:8" s="83" customFormat="1" ht="21" customHeight="1">
      <c r="A199" s="478" t="s">
        <v>202</v>
      </c>
      <c r="B199" s="88" t="s">
        <v>0</v>
      </c>
      <c r="C199" s="88" t="s">
        <v>193</v>
      </c>
      <c r="D199" s="148" t="s">
        <v>177</v>
      </c>
      <c r="E199" s="745" t="s">
        <v>662</v>
      </c>
      <c r="F199" s="746"/>
      <c r="G199" s="145"/>
      <c r="H199" s="570" t="str">
        <f>H200</f>
        <v>200,000</v>
      </c>
    </row>
    <row r="200" spans="1:8" s="83" customFormat="1" ht="42" customHeight="1">
      <c r="A200" s="480" t="s">
        <v>364</v>
      </c>
      <c r="B200" s="88" t="s">
        <v>0</v>
      </c>
      <c r="C200" s="88" t="s">
        <v>193</v>
      </c>
      <c r="D200" s="148" t="s">
        <v>177</v>
      </c>
      <c r="E200" s="745" t="s">
        <v>662</v>
      </c>
      <c r="F200" s="746"/>
      <c r="G200" s="145" t="s">
        <v>145</v>
      </c>
      <c r="H200" s="144" t="s">
        <v>655</v>
      </c>
    </row>
    <row r="201" spans="1:8" s="83" customFormat="1" ht="37.5" customHeight="1">
      <c r="A201" s="438" t="s">
        <v>439</v>
      </c>
      <c r="B201" s="309" t="s">
        <v>0</v>
      </c>
      <c r="C201" s="309" t="s">
        <v>193</v>
      </c>
      <c r="D201" s="308" t="s">
        <v>177</v>
      </c>
      <c r="E201" s="757" t="s">
        <v>663</v>
      </c>
      <c r="F201" s="758"/>
      <c r="G201" s="145"/>
      <c r="H201" s="320">
        <f>H202</f>
        <v>55</v>
      </c>
    </row>
    <row r="202" spans="1:8" s="83" customFormat="1" ht="21" customHeight="1">
      <c r="A202" s="481" t="s">
        <v>199</v>
      </c>
      <c r="B202" s="88" t="s">
        <v>0</v>
      </c>
      <c r="C202" s="88" t="s">
        <v>193</v>
      </c>
      <c r="D202" s="148" t="s">
        <v>177</v>
      </c>
      <c r="E202" s="745" t="s">
        <v>664</v>
      </c>
      <c r="F202" s="746"/>
      <c r="G202" s="145"/>
      <c r="H202" s="321">
        <f>H203</f>
        <v>55</v>
      </c>
    </row>
    <row r="203" spans="1:8" s="83" customFormat="1" ht="37.5" customHeight="1">
      <c r="A203" s="482" t="s">
        <v>364</v>
      </c>
      <c r="B203" s="88" t="s">
        <v>0</v>
      </c>
      <c r="C203" s="88" t="s">
        <v>193</v>
      </c>
      <c r="D203" s="148" t="s">
        <v>177</v>
      </c>
      <c r="E203" s="745" t="s">
        <v>664</v>
      </c>
      <c r="F203" s="746"/>
      <c r="G203" s="145" t="s">
        <v>145</v>
      </c>
      <c r="H203" s="320">
        <v>55</v>
      </c>
    </row>
    <row r="204" spans="1:8" s="83" customFormat="1" ht="39" customHeight="1">
      <c r="A204" s="302" t="s">
        <v>435</v>
      </c>
      <c r="B204" s="309" t="s">
        <v>0</v>
      </c>
      <c r="C204" s="309" t="s">
        <v>193</v>
      </c>
      <c r="D204" s="308" t="s">
        <v>177</v>
      </c>
      <c r="E204" s="757" t="s">
        <v>728</v>
      </c>
      <c r="F204" s="758"/>
      <c r="G204" s="315"/>
      <c r="H204" s="497" t="str">
        <f>H205</f>
        <v>50,000</v>
      </c>
    </row>
    <row r="205" spans="1:8" s="83" customFormat="1" ht="21" customHeight="1">
      <c r="A205" s="474" t="s">
        <v>434</v>
      </c>
      <c r="B205" s="88" t="s">
        <v>0</v>
      </c>
      <c r="C205" s="88" t="s">
        <v>193</v>
      </c>
      <c r="D205" s="148" t="s">
        <v>177</v>
      </c>
      <c r="E205" s="745" t="s">
        <v>727</v>
      </c>
      <c r="F205" s="746"/>
      <c r="G205" s="145"/>
      <c r="H205" s="570" t="str">
        <f>H206</f>
        <v>50,000</v>
      </c>
    </row>
    <row r="206" spans="1:8" s="83" customFormat="1" ht="41.25" customHeight="1">
      <c r="A206" s="490" t="s">
        <v>364</v>
      </c>
      <c r="B206" s="88" t="s">
        <v>0</v>
      </c>
      <c r="C206" s="88" t="s">
        <v>193</v>
      </c>
      <c r="D206" s="148" t="s">
        <v>177</v>
      </c>
      <c r="E206" s="745" t="s">
        <v>727</v>
      </c>
      <c r="F206" s="746"/>
      <c r="G206" s="145" t="s">
        <v>145</v>
      </c>
      <c r="H206" s="144" t="s">
        <v>656</v>
      </c>
    </row>
    <row r="207" spans="1:8" s="83" customFormat="1" ht="0.75" customHeight="1">
      <c r="A207" s="476" t="s">
        <v>436</v>
      </c>
      <c r="B207" s="309" t="s">
        <v>0</v>
      </c>
      <c r="C207" s="486" t="s">
        <v>193</v>
      </c>
      <c r="D207" s="487" t="s">
        <v>177</v>
      </c>
      <c r="E207" s="757" t="s">
        <v>725</v>
      </c>
      <c r="F207" s="758"/>
      <c r="G207" s="275"/>
      <c r="H207" s="494" t="str">
        <f>H209</f>
        <v>0</v>
      </c>
    </row>
    <row r="208" spans="1:8" s="83" customFormat="1" ht="21" customHeight="1" hidden="1">
      <c r="A208" s="316" t="s">
        <v>202</v>
      </c>
      <c r="B208" s="88" t="s">
        <v>0</v>
      </c>
      <c r="C208" s="88" t="s">
        <v>193</v>
      </c>
      <c r="D208" s="148" t="s">
        <v>177</v>
      </c>
      <c r="E208" s="745" t="s">
        <v>726</v>
      </c>
      <c r="F208" s="746"/>
      <c r="G208" s="145"/>
      <c r="H208" s="149" t="str">
        <f>H209</f>
        <v>0</v>
      </c>
    </row>
    <row r="209" spans="1:8" s="83" customFormat="1" ht="38.25" customHeight="1" hidden="1">
      <c r="A209" s="477" t="s">
        <v>364</v>
      </c>
      <c r="B209" s="88" t="s">
        <v>0</v>
      </c>
      <c r="C209" s="88" t="s">
        <v>193</v>
      </c>
      <c r="D209" s="148" t="s">
        <v>177</v>
      </c>
      <c r="E209" s="745" t="s">
        <v>726</v>
      </c>
      <c r="F209" s="746"/>
      <c r="G209" s="145" t="s">
        <v>145</v>
      </c>
      <c r="H209" s="144" t="s">
        <v>325</v>
      </c>
    </row>
    <row r="210" spans="1:8" s="83" customFormat="1" ht="75.75" customHeight="1">
      <c r="A210" s="484" t="s">
        <v>609</v>
      </c>
      <c r="B210" s="275" t="s">
        <v>0</v>
      </c>
      <c r="C210" s="100" t="s">
        <v>193</v>
      </c>
      <c r="D210" s="150" t="s">
        <v>177</v>
      </c>
      <c r="E210" s="131" t="s">
        <v>492</v>
      </c>
      <c r="F210" s="130" t="s">
        <v>155</v>
      </c>
      <c r="G210" s="145"/>
      <c r="H210" s="323">
        <f>+H211</f>
        <v>2143.033</v>
      </c>
    </row>
    <row r="211" spans="1:8" s="83" customFormat="1" ht="21" customHeight="1">
      <c r="A211" s="302" t="s">
        <v>519</v>
      </c>
      <c r="B211" s="100"/>
      <c r="C211" s="486" t="s">
        <v>193</v>
      </c>
      <c r="D211" s="487" t="s">
        <v>177</v>
      </c>
      <c r="E211" s="488" t="s">
        <v>520</v>
      </c>
      <c r="F211" s="489" t="s">
        <v>155</v>
      </c>
      <c r="G211" s="493"/>
      <c r="H211" s="494">
        <f>H212+H214</f>
        <v>2143.033</v>
      </c>
    </row>
    <row r="212" spans="1:8" s="83" customFormat="1" ht="25.5" customHeight="1">
      <c r="A212" s="491" t="s">
        <v>441</v>
      </c>
      <c r="B212" s="100"/>
      <c r="C212" s="309" t="s">
        <v>193</v>
      </c>
      <c r="D212" s="308" t="s">
        <v>177</v>
      </c>
      <c r="E212" s="314" t="s">
        <v>520</v>
      </c>
      <c r="F212" s="313" t="s">
        <v>521</v>
      </c>
      <c r="G212" s="315"/>
      <c r="H212" s="153">
        <f>H213</f>
        <v>1528.108</v>
      </c>
    </row>
    <row r="213" spans="1:8" s="83" customFormat="1" ht="36.75" customHeight="1">
      <c r="A213" s="492" t="s">
        <v>364</v>
      </c>
      <c r="B213" s="100"/>
      <c r="C213" s="309" t="s">
        <v>193</v>
      </c>
      <c r="D213" s="308" t="s">
        <v>177</v>
      </c>
      <c r="E213" s="314" t="s">
        <v>520</v>
      </c>
      <c r="F213" s="313" t="s">
        <v>521</v>
      </c>
      <c r="G213" s="315" t="s">
        <v>145</v>
      </c>
      <c r="H213" s="718">
        <v>1528.108</v>
      </c>
    </row>
    <row r="214" spans="1:8" s="83" customFormat="1" ht="33" customHeight="1">
      <c r="A214" s="701" t="s">
        <v>718</v>
      </c>
      <c r="B214" s="100"/>
      <c r="C214" s="309" t="s">
        <v>193</v>
      </c>
      <c r="D214" s="673" t="s">
        <v>177</v>
      </c>
      <c r="E214" s="755" t="s">
        <v>720</v>
      </c>
      <c r="F214" s="756"/>
      <c r="G214" s="493"/>
      <c r="H214" s="494">
        <f>H215</f>
        <v>614.925</v>
      </c>
    </row>
    <row r="215" spans="1:8" s="83" customFormat="1" ht="36.75" customHeight="1">
      <c r="A215" s="491" t="s">
        <v>719</v>
      </c>
      <c r="B215" s="100"/>
      <c r="C215" s="309" t="s">
        <v>193</v>
      </c>
      <c r="D215" s="673" t="s">
        <v>177</v>
      </c>
      <c r="E215" s="749" t="s">
        <v>666</v>
      </c>
      <c r="F215" s="750"/>
      <c r="G215" s="315"/>
      <c r="H215" s="153">
        <f>H216</f>
        <v>614.925</v>
      </c>
    </row>
    <row r="216" spans="1:8" s="83" customFormat="1" ht="36" customHeight="1">
      <c r="A216" s="569" t="s">
        <v>364</v>
      </c>
      <c r="B216" s="100"/>
      <c r="C216" s="309" t="s">
        <v>193</v>
      </c>
      <c r="D216" s="673" t="s">
        <v>177</v>
      </c>
      <c r="E216" s="749" t="s">
        <v>666</v>
      </c>
      <c r="F216" s="750"/>
      <c r="G216" s="315" t="s">
        <v>145</v>
      </c>
      <c r="H216" s="718">
        <v>614.925</v>
      </c>
    </row>
    <row r="217" spans="1:8" s="83" customFormat="1" ht="24.75" customHeight="1">
      <c r="A217" s="676" t="s">
        <v>616</v>
      </c>
      <c r="B217" s="100"/>
      <c r="C217" s="486" t="s">
        <v>312</v>
      </c>
      <c r="D217" s="674"/>
      <c r="E217" s="435"/>
      <c r="F217" s="436"/>
      <c r="G217" s="493"/>
      <c r="H217" s="483" t="str">
        <f>H218</f>
        <v>700,000</v>
      </c>
    </row>
    <row r="218" spans="1:8" s="83" customFormat="1" ht="23.25" customHeight="1">
      <c r="A218" s="675" t="s">
        <v>615</v>
      </c>
      <c r="B218" s="100"/>
      <c r="C218" s="309" t="s">
        <v>312</v>
      </c>
      <c r="D218" s="673" t="s">
        <v>193</v>
      </c>
      <c r="E218" s="59"/>
      <c r="F218" s="167"/>
      <c r="G218" s="315"/>
      <c r="H218" s="320" t="str">
        <f>H219</f>
        <v>700,000</v>
      </c>
    </row>
    <row r="219" spans="1:8" s="83" customFormat="1" ht="19.5" customHeight="1">
      <c r="A219" s="677" t="s">
        <v>276</v>
      </c>
      <c r="B219" s="57" t="s">
        <v>0</v>
      </c>
      <c r="C219" s="678" t="s">
        <v>312</v>
      </c>
      <c r="D219" s="678" t="s">
        <v>193</v>
      </c>
      <c r="E219" s="59" t="s">
        <v>275</v>
      </c>
      <c r="F219" s="167" t="s">
        <v>155</v>
      </c>
      <c r="G219" s="315"/>
      <c r="H219" s="320" t="str">
        <f>H220</f>
        <v>700,000</v>
      </c>
    </row>
    <row r="220" spans="1:8" s="83" customFormat="1" ht="23.25" customHeight="1">
      <c r="A220" s="109" t="s">
        <v>274</v>
      </c>
      <c r="B220" s="100" t="s">
        <v>0</v>
      </c>
      <c r="C220" s="120" t="s">
        <v>312</v>
      </c>
      <c r="D220" s="120" t="s">
        <v>193</v>
      </c>
      <c r="E220" s="59" t="s">
        <v>270</v>
      </c>
      <c r="F220" s="167" t="s">
        <v>155</v>
      </c>
      <c r="G220" s="315"/>
      <c r="H220" s="320" t="str">
        <f>H221</f>
        <v>700,000</v>
      </c>
    </row>
    <row r="221" spans="1:8" s="83" customFormat="1" ht="23.25" customHeight="1">
      <c r="A221" s="439" t="s">
        <v>504</v>
      </c>
      <c r="B221" s="100"/>
      <c r="C221" s="120" t="s">
        <v>312</v>
      </c>
      <c r="D221" s="120" t="s">
        <v>193</v>
      </c>
      <c r="E221" s="59" t="s">
        <v>270</v>
      </c>
      <c r="F221" s="167" t="s">
        <v>505</v>
      </c>
      <c r="G221" s="315"/>
      <c r="H221" s="320" t="str">
        <f>H222</f>
        <v>700,000</v>
      </c>
    </row>
    <row r="222" spans="1:8" s="83" customFormat="1" ht="35.25" customHeight="1">
      <c r="A222" s="492" t="s">
        <v>364</v>
      </c>
      <c r="B222" s="310"/>
      <c r="C222" s="120" t="s">
        <v>312</v>
      </c>
      <c r="D222" s="120" t="s">
        <v>193</v>
      </c>
      <c r="E222" s="59" t="s">
        <v>270</v>
      </c>
      <c r="F222" s="167" t="s">
        <v>505</v>
      </c>
      <c r="G222" s="315" t="s">
        <v>145</v>
      </c>
      <c r="H222" s="144" t="s">
        <v>667</v>
      </c>
    </row>
    <row r="223" spans="1:8" s="83" customFormat="1" ht="21" customHeight="1">
      <c r="A223" s="114" t="s">
        <v>190</v>
      </c>
      <c r="B223" s="88"/>
      <c r="C223" s="73" t="s">
        <v>164</v>
      </c>
      <c r="D223" s="113"/>
      <c r="E223" s="143"/>
      <c r="F223" s="142"/>
      <c r="G223" s="64"/>
      <c r="H223" s="110" t="str">
        <f>+H224</f>
        <v>10,000</v>
      </c>
    </row>
    <row r="224" spans="1:8" s="83" customFormat="1" ht="21" customHeight="1">
      <c r="A224" s="114" t="s">
        <v>189</v>
      </c>
      <c r="B224" s="88"/>
      <c r="C224" s="73" t="s">
        <v>164</v>
      </c>
      <c r="D224" s="113" t="s">
        <v>164</v>
      </c>
      <c r="E224" s="143"/>
      <c r="F224" s="142"/>
      <c r="G224" s="64"/>
      <c r="H224" s="110" t="str">
        <f>+H225</f>
        <v>10,000</v>
      </c>
    </row>
    <row r="225" spans="1:8" s="83" customFormat="1" ht="79.5" customHeight="1">
      <c r="A225" s="114" t="s">
        <v>799</v>
      </c>
      <c r="B225" s="88"/>
      <c r="C225" s="73" t="s">
        <v>164</v>
      </c>
      <c r="D225" s="113" t="s">
        <v>164</v>
      </c>
      <c r="E225" s="141" t="s">
        <v>175</v>
      </c>
      <c r="F225" s="111" t="s">
        <v>155</v>
      </c>
      <c r="G225" s="140"/>
      <c r="H225" s="110" t="str">
        <f>+H226</f>
        <v>10,000</v>
      </c>
    </row>
    <row r="226" spans="1:8" s="83" customFormat="1" ht="36.75" customHeight="1">
      <c r="A226" s="635" t="s">
        <v>478</v>
      </c>
      <c r="B226" s="100"/>
      <c r="C226" s="73" t="s">
        <v>164</v>
      </c>
      <c r="D226" s="113" t="s">
        <v>164</v>
      </c>
      <c r="E226" s="112" t="s">
        <v>493</v>
      </c>
      <c r="F226" s="111" t="s">
        <v>162</v>
      </c>
      <c r="G226" s="140"/>
      <c r="H226" s="110" t="str">
        <f>+H227</f>
        <v>10,000</v>
      </c>
    </row>
    <row r="227" spans="1:8" s="83" customFormat="1" ht="36.75" customHeight="1">
      <c r="A227" s="569" t="s">
        <v>364</v>
      </c>
      <c r="B227" s="88"/>
      <c r="C227" s="57" t="s">
        <v>164</v>
      </c>
      <c r="D227" s="65" t="s">
        <v>164</v>
      </c>
      <c r="E227" s="82" t="s">
        <v>493</v>
      </c>
      <c r="F227" s="81" t="s">
        <v>162</v>
      </c>
      <c r="G227" s="64" t="s">
        <v>145</v>
      </c>
      <c r="H227" s="80" t="s">
        <v>668</v>
      </c>
    </row>
    <row r="228" spans="1:8" s="83" customFormat="1" ht="24.75" customHeight="1">
      <c r="A228" s="66" t="s">
        <v>157</v>
      </c>
      <c r="B228" s="88" t="s">
        <v>0</v>
      </c>
      <c r="C228" s="134">
        <v>10</v>
      </c>
      <c r="D228" s="134"/>
      <c r="E228" s="79"/>
      <c r="F228" s="78"/>
      <c r="G228" s="70"/>
      <c r="H228" s="297">
        <f>H238+H235</f>
        <v>587.337</v>
      </c>
    </row>
    <row r="229" spans="1:34" s="105" customFormat="1" ht="19.5" customHeight="1" hidden="1">
      <c r="A229" s="66" t="s">
        <v>154</v>
      </c>
      <c r="B229" s="88" t="s">
        <v>0</v>
      </c>
      <c r="C229" s="103">
        <v>10</v>
      </c>
      <c r="D229" s="102" t="s">
        <v>148</v>
      </c>
      <c r="E229" s="76"/>
      <c r="F229" s="75"/>
      <c r="G229" s="102"/>
      <c r="H229" s="457"/>
      <c r="I229" s="106"/>
      <c r="J229" s="106"/>
      <c r="K229" s="106"/>
      <c r="L229" s="106"/>
      <c r="M229" s="106"/>
      <c r="N229" s="106"/>
      <c r="O229" s="106"/>
      <c r="P229" s="106"/>
      <c r="Q229" s="106"/>
      <c r="R229" s="106"/>
      <c r="S229" s="106"/>
      <c r="T229" s="106"/>
      <c r="U229" s="106"/>
      <c r="V229" s="106"/>
      <c r="W229" s="106"/>
      <c r="X229" s="106"/>
      <c r="Y229" s="106"/>
      <c r="Z229" s="106"/>
      <c r="AA229" s="106"/>
      <c r="AB229" s="106"/>
      <c r="AC229" s="106"/>
      <c r="AD229" s="106"/>
      <c r="AE229" s="106"/>
      <c r="AF229" s="106"/>
      <c r="AG229" s="106"/>
      <c r="AH229" s="106"/>
    </row>
    <row r="230" spans="1:34" s="105" customFormat="1" ht="19.5" customHeight="1" hidden="1">
      <c r="A230" s="62" t="s">
        <v>152</v>
      </c>
      <c r="B230" s="88" t="s">
        <v>0</v>
      </c>
      <c r="C230" s="99">
        <v>10</v>
      </c>
      <c r="D230" s="98" t="s">
        <v>148</v>
      </c>
      <c r="E230" s="72" t="s">
        <v>171</v>
      </c>
      <c r="F230" s="71" t="s">
        <v>170</v>
      </c>
      <c r="G230" s="97"/>
      <c r="H230" s="297"/>
      <c r="I230" s="106"/>
      <c r="J230" s="106"/>
      <c r="K230" s="106"/>
      <c r="L230" s="106"/>
      <c r="M230" s="106"/>
      <c r="N230" s="106"/>
      <c r="O230" s="106"/>
      <c r="P230" s="106"/>
      <c r="Q230" s="106"/>
      <c r="R230" s="106"/>
      <c r="S230" s="106"/>
      <c r="T230" s="106"/>
      <c r="U230" s="106"/>
      <c r="V230" s="106"/>
      <c r="W230" s="106"/>
      <c r="X230" s="106"/>
      <c r="Y230" s="106"/>
      <c r="Z230" s="106"/>
      <c r="AA230" s="106"/>
      <c r="AB230" s="106"/>
      <c r="AC230" s="106"/>
      <c r="AD230" s="106"/>
      <c r="AE230" s="106"/>
      <c r="AF230" s="106"/>
      <c r="AG230" s="106"/>
      <c r="AH230" s="106"/>
    </row>
    <row r="231" spans="1:34" s="105" customFormat="1" ht="19.5" customHeight="1" hidden="1">
      <c r="A231" s="61" t="s">
        <v>150</v>
      </c>
      <c r="B231" s="88" t="s">
        <v>0</v>
      </c>
      <c r="C231" s="87">
        <v>10</v>
      </c>
      <c r="D231" s="86" t="s">
        <v>148</v>
      </c>
      <c r="E231" s="68" t="s">
        <v>167</v>
      </c>
      <c r="F231" s="67" t="s">
        <v>170</v>
      </c>
      <c r="G231" s="94"/>
      <c r="H231" s="460"/>
      <c r="I231" s="106"/>
      <c r="J231" s="106"/>
      <c r="K231" s="106"/>
      <c r="L231" s="106"/>
      <c r="M231" s="106"/>
      <c r="N231" s="106"/>
      <c r="O231" s="106"/>
      <c r="P231" s="106"/>
      <c r="Q231" s="106"/>
      <c r="R231" s="106"/>
      <c r="S231" s="106"/>
      <c r="T231" s="106"/>
      <c r="U231" s="106"/>
      <c r="V231" s="106"/>
      <c r="W231" s="106"/>
      <c r="X231" s="106"/>
      <c r="Y231" s="106"/>
      <c r="Z231" s="106"/>
      <c r="AA231" s="106"/>
      <c r="AB231" s="106"/>
      <c r="AC231" s="106"/>
      <c r="AD231" s="106"/>
      <c r="AE231" s="106"/>
      <c r="AF231" s="106"/>
      <c r="AG231" s="106"/>
      <c r="AH231" s="106"/>
    </row>
    <row r="232" spans="1:34" s="105" customFormat="1" ht="56.25" customHeight="1" hidden="1">
      <c r="A232" s="91" t="s">
        <v>169</v>
      </c>
      <c r="B232" s="133" t="s">
        <v>0</v>
      </c>
      <c r="C232" s="90">
        <v>10</v>
      </c>
      <c r="D232" s="86" t="s">
        <v>148</v>
      </c>
      <c r="E232" s="68" t="s">
        <v>167</v>
      </c>
      <c r="F232" s="67" t="s">
        <v>166</v>
      </c>
      <c r="G232" s="85"/>
      <c r="H232" s="298"/>
      <c r="I232" s="106"/>
      <c r="J232" s="106"/>
      <c r="K232" s="106"/>
      <c r="L232" s="106"/>
      <c r="M232" s="106"/>
      <c r="N232" s="106"/>
      <c r="O232" s="106"/>
      <c r="P232" s="106"/>
      <c r="Q232" s="106"/>
      <c r="R232" s="106"/>
      <c r="S232" s="106"/>
      <c r="T232" s="106"/>
      <c r="U232" s="106"/>
      <c r="V232" s="106"/>
      <c r="W232" s="106"/>
      <c r="X232" s="106"/>
      <c r="Y232" s="106"/>
      <c r="Z232" s="106"/>
      <c r="AA232" s="106"/>
      <c r="AB232" s="106"/>
      <c r="AC232" s="106"/>
      <c r="AD232" s="106"/>
      <c r="AE232" s="106"/>
      <c r="AF232" s="106"/>
      <c r="AG232" s="106"/>
      <c r="AH232" s="106"/>
    </row>
    <row r="233" spans="1:34" s="105" customFormat="1" ht="56.25" customHeight="1" hidden="1">
      <c r="A233" s="89" t="s">
        <v>168</v>
      </c>
      <c r="B233" s="108"/>
      <c r="C233" s="623">
        <v>10</v>
      </c>
      <c r="D233" s="86" t="s">
        <v>148</v>
      </c>
      <c r="E233" s="68" t="s">
        <v>167</v>
      </c>
      <c r="F233" s="67" t="s">
        <v>166</v>
      </c>
      <c r="G233" s="506" t="s">
        <v>165</v>
      </c>
      <c r="H233" s="298"/>
      <c r="I233" s="106"/>
      <c r="J233" s="106"/>
      <c r="K233" s="106"/>
      <c r="L233" s="106"/>
      <c r="M233" s="106"/>
      <c r="N233" s="106"/>
      <c r="O233" s="106"/>
      <c r="P233" s="106"/>
      <c r="Q233" s="106"/>
      <c r="R233" s="106"/>
      <c r="S233" s="106"/>
      <c r="T233" s="106"/>
      <c r="U233" s="106"/>
      <c r="V233" s="106"/>
      <c r="W233" s="106"/>
      <c r="X233" s="106"/>
      <c r="Y233" s="106"/>
      <c r="Z233" s="106"/>
      <c r="AA233" s="106"/>
      <c r="AB233" s="106"/>
      <c r="AC233" s="106"/>
      <c r="AD233" s="106"/>
      <c r="AE233" s="106"/>
      <c r="AF233" s="106"/>
      <c r="AG233" s="106"/>
      <c r="AH233" s="106"/>
    </row>
    <row r="234" spans="1:34" s="105" customFormat="1" ht="24" customHeight="1">
      <c r="A234" s="624" t="s">
        <v>154</v>
      </c>
      <c r="B234" s="625" t="s">
        <v>0</v>
      </c>
      <c r="C234" s="626">
        <v>10</v>
      </c>
      <c r="D234" s="443" t="s">
        <v>148</v>
      </c>
      <c r="E234" s="68"/>
      <c r="F234" s="67"/>
      <c r="G234" s="84"/>
      <c r="H234" s="460" t="str">
        <f>H235</f>
        <v>40,000</v>
      </c>
      <c r="I234" s="106"/>
      <c r="J234" s="106"/>
      <c r="K234" s="106"/>
      <c r="L234" s="106"/>
      <c r="M234" s="106"/>
      <c r="N234" s="106"/>
      <c r="O234" s="106"/>
      <c r="P234" s="106"/>
      <c r="Q234" s="106"/>
      <c r="R234" s="106"/>
      <c r="S234" s="106"/>
      <c r="T234" s="106"/>
      <c r="U234" s="106"/>
      <c r="V234" s="106"/>
      <c r="W234" s="106"/>
      <c r="X234" s="106"/>
      <c r="Y234" s="106"/>
      <c r="Z234" s="106"/>
      <c r="AA234" s="106"/>
      <c r="AB234" s="106"/>
      <c r="AC234" s="106"/>
      <c r="AD234" s="106"/>
      <c r="AE234" s="106"/>
      <c r="AF234" s="106"/>
      <c r="AG234" s="106"/>
      <c r="AH234" s="106"/>
    </row>
    <row r="235" spans="1:34" s="105" customFormat="1" ht="27.75" customHeight="1">
      <c r="A235" s="116" t="s">
        <v>274</v>
      </c>
      <c r="B235" s="108"/>
      <c r="C235" s="505" t="s">
        <v>178</v>
      </c>
      <c r="D235" s="505" t="s">
        <v>148</v>
      </c>
      <c r="E235" s="741" t="s">
        <v>448</v>
      </c>
      <c r="F235" s="742"/>
      <c r="G235" s="70"/>
      <c r="H235" s="297" t="str">
        <f>H236</f>
        <v>40,000</v>
      </c>
      <c r="I235" s="106"/>
      <c r="J235" s="106"/>
      <c r="K235" s="106"/>
      <c r="L235" s="106"/>
      <c r="M235" s="106"/>
      <c r="N235" s="106"/>
      <c r="O235" s="106"/>
      <c r="P235" s="106"/>
      <c r="Q235" s="106"/>
      <c r="R235" s="106"/>
      <c r="S235" s="106"/>
      <c r="T235" s="106"/>
      <c r="U235" s="106"/>
      <c r="V235" s="106"/>
      <c r="W235" s="106"/>
      <c r="X235" s="106"/>
      <c r="Y235" s="106"/>
      <c r="Z235" s="106"/>
      <c r="AA235" s="106"/>
      <c r="AB235" s="106"/>
      <c r="AC235" s="106"/>
      <c r="AD235" s="106"/>
      <c r="AE235" s="106"/>
      <c r="AF235" s="106"/>
      <c r="AG235" s="106"/>
      <c r="AH235" s="106"/>
    </row>
    <row r="236" spans="1:34" s="105" customFormat="1" ht="30" customHeight="1">
      <c r="A236" s="504" t="s">
        <v>169</v>
      </c>
      <c r="B236" s="108"/>
      <c r="C236" s="503" t="s">
        <v>178</v>
      </c>
      <c r="D236" s="503" t="s">
        <v>148</v>
      </c>
      <c r="E236" s="743" t="s">
        <v>447</v>
      </c>
      <c r="F236" s="744"/>
      <c r="G236" s="120"/>
      <c r="H236" s="200" t="str">
        <f>H237</f>
        <v>40,000</v>
      </c>
      <c r="I236" s="106"/>
      <c r="J236" s="106"/>
      <c r="K236" s="106"/>
      <c r="L236" s="106"/>
      <c r="M236" s="106"/>
      <c r="N236" s="106"/>
      <c r="O236" s="106"/>
      <c r="P236" s="106"/>
      <c r="Q236" s="106"/>
      <c r="R236" s="106"/>
      <c r="S236" s="106"/>
      <c r="T236" s="106"/>
      <c r="U236" s="106"/>
      <c r="V236" s="106"/>
      <c r="W236" s="106"/>
      <c r="X236" s="106"/>
      <c r="Y236" s="106"/>
      <c r="Z236" s="106"/>
      <c r="AA236" s="106"/>
      <c r="AB236" s="106"/>
      <c r="AC236" s="106"/>
      <c r="AD236" s="106"/>
      <c r="AE236" s="106"/>
      <c r="AF236" s="106"/>
      <c r="AG236" s="106"/>
      <c r="AH236" s="106"/>
    </row>
    <row r="237" spans="1:34" s="105" customFormat="1" ht="27.75" customHeight="1">
      <c r="A237" s="437" t="s">
        <v>168</v>
      </c>
      <c r="B237" s="108"/>
      <c r="C237" s="503" t="s">
        <v>178</v>
      </c>
      <c r="D237" s="503" t="s">
        <v>148</v>
      </c>
      <c r="E237" s="743" t="s">
        <v>447</v>
      </c>
      <c r="F237" s="744"/>
      <c r="G237" s="120" t="s">
        <v>165</v>
      </c>
      <c r="H237" s="200" t="s">
        <v>669</v>
      </c>
      <c r="I237" s="106"/>
      <c r="J237" s="106"/>
      <c r="K237" s="106"/>
      <c r="L237" s="106"/>
      <c r="M237" s="106"/>
      <c r="N237" s="106"/>
      <c r="O237" s="106"/>
      <c r="P237" s="106"/>
      <c r="Q237" s="106"/>
      <c r="R237" s="106"/>
      <c r="S237" s="106"/>
      <c r="T237" s="106"/>
      <c r="U237" s="106"/>
      <c r="V237" s="106"/>
      <c r="W237" s="106"/>
      <c r="X237" s="106"/>
      <c r="Y237" s="106"/>
      <c r="Z237" s="106"/>
      <c r="AA237" s="106"/>
      <c r="AB237" s="106"/>
      <c r="AC237" s="106"/>
      <c r="AD237" s="106"/>
      <c r="AE237" s="106"/>
      <c r="AF237" s="106"/>
      <c r="AG237" s="106"/>
      <c r="AH237" s="106"/>
    </row>
    <row r="238" spans="1:34" s="105" customFormat="1" ht="21" customHeight="1">
      <c r="A238" s="132" t="s">
        <v>183</v>
      </c>
      <c r="B238" s="108"/>
      <c r="C238" s="99">
        <v>10</v>
      </c>
      <c r="D238" s="98" t="s">
        <v>218</v>
      </c>
      <c r="E238" s="131"/>
      <c r="F238" s="130"/>
      <c r="G238" s="128"/>
      <c r="H238" s="297" t="str">
        <f>H239</f>
        <v>547,337</v>
      </c>
      <c r="I238" s="106"/>
      <c r="J238" s="106"/>
      <c r="K238" s="106"/>
      <c r="L238" s="106"/>
      <c r="M238" s="106"/>
      <c r="N238" s="106"/>
      <c r="O238" s="106"/>
      <c r="P238" s="106"/>
      <c r="Q238" s="106"/>
      <c r="R238" s="106"/>
      <c r="S238" s="106"/>
      <c r="T238" s="106"/>
      <c r="U238" s="106"/>
      <c r="V238" s="106"/>
      <c r="W238" s="106"/>
      <c r="X238" s="106"/>
      <c r="Y238" s="106"/>
      <c r="Z238" s="106"/>
      <c r="AA238" s="106"/>
      <c r="AB238" s="106"/>
      <c r="AC238" s="106"/>
      <c r="AD238" s="106"/>
      <c r="AE238" s="106"/>
      <c r="AF238" s="106"/>
      <c r="AG238" s="106"/>
      <c r="AH238" s="106"/>
    </row>
    <row r="239" spans="1:34" s="105" customFormat="1" ht="81" customHeight="1">
      <c r="A239" s="157" t="s">
        <v>796</v>
      </c>
      <c r="B239" s="108"/>
      <c r="C239" s="129">
        <v>10</v>
      </c>
      <c r="D239" s="129" t="s">
        <v>218</v>
      </c>
      <c r="E239" s="72" t="s">
        <v>182</v>
      </c>
      <c r="F239" s="71" t="s">
        <v>155</v>
      </c>
      <c r="G239" s="128"/>
      <c r="H239" s="297" t="str">
        <f>H240</f>
        <v>547,337</v>
      </c>
      <c r="I239" s="106"/>
      <c r="J239" s="106"/>
      <c r="K239" s="106"/>
      <c r="L239" s="106"/>
      <c r="M239" s="106"/>
      <c r="N239" s="106"/>
      <c r="O239" s="106"/>
      <c r="P239" s="106"/>
      <c r="Q239" s="106"/>
      <c r="R239" s="106"/>
      <c r="S239" s="106"/>
      <c r="T239" s="106"/>
      <c r="U239" s="106"/>
      <c r="V239" s="106"/>
      <c r="W239" s="106"/>
      <c r="X239" s="106"/>
      <c r="Y239" s="106"/>
      <c r="Z239" s="106"/>
      <c r="AA239" s="106"/>
      <c r="AB239" s="106"/>
      <c r="AC239" s="106"/>
      <c r="AD239" s="106"/>
      <c r="AE239" s="106"/>
      <c r="AF239" s="106"/>
      <c r="AG239" s="106"/>
      <c r="AH239" s="106"/>
    </row>
    <row r="240" spans="1:34" s="105" customFormat="1" ht="112.5" customHeight="1">
      <c r="A240" s="636" t="s">
        <v>800</v>
      </c>
      <c r="B240" s="637"/>
      <c r="C240" s="638" t="s">
        <v>178</v>
      </c>
      <c r="D240" s="639" t="s">
        <v>218</v>
      </c>
      <c r="E240" s="270" t="s">
        <v>180</v>
      </c>
      <c r="F240" s="269" t="s">
        <v>155</v>
      </c>
      <c r="G240" s="70"/>
      <c r="H240" s="69" t="str">
        <f>H241</f>
        <v>547,337</v>
      </c>
      <c r="I240" s="106"/>
      <c r="J240" s="106"/>
      <c r="K240" s="106"/>
      <c r="L240" s="106"/>
      <c r="M240" s="106"/>
      <c r="N240" s="106"/>
      <c r="O240" s="106"/>
      <c r="P240" s="106"/>
      <c r="Q240" s="106"/>
      <c r="R240" s="106"/>
      <c r="S240" s="106"/>
      <c r="T240" s="106"/>
      <c r="U240" s="106"/>
      <c r="V240" s="106"/>
      <c r="W240" s="106"/>
      <c r="X240" s="106"/>
      <c r="Y240" s="106"/>
      <c r="Z240" s="106"/>
      <c r="AA240" s="106"/>
      <c r="AB240" s="106"/>
      <c r="AC240" s="106"/>
      <c r="AD240" s="106"/>
      <c r="AE240" s="106"/>
      <c r="AF240" s="106"/>
      <c r="AG240" s="106"/>
      <c r="AH240" s="106"/>
    </row>
    <row r="241" spans="1:34" s="105" customFormat="1" ht="20.25" customHeight="1">
      <c r="A241" s="600" t="s">
        <v>581</v>
      </c>
      <c r="B241" s="108"/>
      <c r="C241" s="122" t="s">
        <v>178</v>
      </c>
      <c r="D241" s="121" t="s">
        <v>218</v>
      </c>
      <c r="E241" s="68" t="s">
        <v>494</v>
      </c>
      <c r="F241" s="67" t="s">
        <v>501</v>
      </c>
      <c r="G241" s="70"/>
      <c r="H241" s="63" t="str">
        <f>H242</f>
        <v>547,337</v>
      </c>
      <c r="I241" s="106"/>
      <c r="J241" s="106"/>
      <c r="K241" s="106"/>
      <c r="L241" s="106"/>
      <c r="M241" s="106"/>
      <c r="N241" s="106"/>
      <c r="O241" s="106"/>
      <c r="P241" s="106"/>
      <c r="Q241" s="106"/>
      <c r="R241" s="106"/>
      <c r="S241" s="106"/>
      <c r="T241" s="106"/>
      <c r="U241" s="106"/>
      <c r="V241" s="106"/>
      <c r="W241" s="106"/>
      <c r="X241" s="106"/>
      <c r="Y241" s="106"/>
      <c r="Z241" s="106"/>
      <c r="AA241" s="106"/>
      <c r="AB241" s="106"/>
      <c r="AC241" s="106"/>
      <c r="AD241" s="106"/>
      <c r="AE241" s="106"/>
      <c r="AF241" s="106"/>
      <c r="AG241" s="106"/>
      <c r="AH241" s="106"/>
    </row>
    <row r="242" spans="1:34" s="105" customFormat="1" ht="21" customHeight="1">
      <c r="A242" s="89" t="s">
        <v>168</v>
      </c>
      <c r="B242" s="108"/>
      <c r="C242" s="502" t="s">
        <v>178</v>
      </c>
      <c r="D242" s="501" t="s">
        <v>218</v>
      </c>
      <c r="E242" s="68" t="s">
        <v>494</v>
      </c>
      <c r="F242" s="67" t="s">
        <v>501</v>
      </c>
      <c r="G242" s="120" t="s">
        <v>165</v>
      </c>
      <c r="H242" s="119" t="s">
        <v>670</v>
      </c>
      <c r="I242" s="106"/>
      <c r="J242" s="106"/>
      <c r="K242" s="106"/>
      <c r="L242" s="106"/>
      <c r="M242" s="106"/>
      <c r="N242" s="106"/>
      <c r="O242" s="106"/>
      <c r="P242" s="106"/>
      <c r="Q242" s="106"/>
      <c r="R242" s="106"/>
      <c r="S242" s="106"/>
      <c r="T242" s="106"/>
      <c r="U242" s="106"/>
      <c r="V242" s="106"/>
      <c r="W242" s="106"/>
      <c r="X242" s="106"/>
      <c r="Y242" s="106"/>
      <c r="Z242" s="106"/>
      <c r="AA242" s="106"/>
      <c r="AB242" s="106"/>
      <c r="AC242" s="106"/>
      <c r="AD242" s="106"/>
      <c r="AE242" s="106"/>
      <c r="AF242" s="106"/>
      <c r="AG242" s="106"/>
      <c r="AH242" s="106"/>
    </row>
    <row r="243" spans="1:34" s="105" customFormat="1" ht="20.25" customHeight="1">
      <c r="A243" s="116" t="s">
        <v>176</v>
      </c>
      <c r="B243" s="108"/>
      <c r="C243" s="115">
        <v>11</v>
      </c>
      <c r="D243" s="113"/>
      <c r="E243" s="118"/>
      <c r="F243" s="117"/>
      <c r="G243" s="110"/>
      <c r="H243" s="460">
        <f>+H244</f>
        <v>150</v>
      </c>
      <c r="I243" s="106"/>
      <c r="J243" s="106"/>
      <c r="K243" s="106"/>
      <c r="L243" s="106"/>
      <c r="M243" s="106"/>
      <c r="N243" s="106"/>
      <c r="O243" s="106"/>
      <c r="P243" s="106"/>
      <c r="Q243" s="106"/>
      <c r="R243" s="106"/>
      <c r="S243" s="106"/>
      <c r="T243" s="106"/>
      <c r="U243" s="106"/>
      <c r="V243" s="106"/>
      <c r="W243" s="106"/>
      <c r="X243" s="106"/>
      <c r="Y243" s="106"/>
      <c r="Z243" s="106"/>
      <c r="AA243" s="106"/>
      <c r="AB243" s="106"/>
      <c r="AC243" s="106"/>
      <c r="AD243" s="106"/>
      <c r="AE243" s="106"/>
      <c r="AF243" s="106"/>
      <c r="AG243" s="106"/>
      <c r="AH243" s="106"/>
    </row>
    <row r="244" spans="1:34" s="105" customFormat="1" ht="21" customHeight="1">
      <c r="A244" s="627" t="s">
        <v>580</v>
      </c>
      <c r="B244" s="108"/>
      <c r="C244" s="115">
        <v>11</v>
      </c>
      <c r="D244" s="113" t="s">
        <v>148</v>
      </c>
      <c r="E244" s="112"/>
      <c r="F244" s="111"/>
      <c r="G244" s="110"/>
      <c r="H244" s="460">
        <f>+H245</f>
        <v>150</v>
      </c>
      <c r="I244" s="106"/>
      <c r="J244" s="106"/>
      <c r="K244" s="106"/>
      <c r="L244" s="106"/>
      <c r="M244" s="106"/>
      <c r="N244" s="106"/>
      <c r="O244" s="106"/>
      <c r="P244" s="106"/>
      <c r="Q244" s="106"/>
      <c r="R244" s="106"/>
      <c r="S244" s="106"/>
      <c r="T244" s="106"/>
      <c r="U244" s="106"/>
      <c r="V244" s="106"/>
      <c r="W244" s="106"/>
      <c r="X244" s="106"/>
      <c r="Y244" s="106"/>
      <c r="Z244" s="106"/>
      <c r="AA244" s="106"/>
      <c r="AB244" s="106"/>
      <c r="AC244" s="106"/>
      <c r="AD244" s="106"/>
      <c r="AE244" s="106"/>
      <c r="AF244" s="106"/>
      <c r="AG244" s="106"/>
      <c r="AH244" s="106"/>
    </row>
    <row r="245" spans="1:34" s="105" customFormat="1" ht="78.75" customHeight="1">
      <c r="A245" s="114" t="s">
        <v>799</v>
      </c>
      <c r="B245" s="108"/>
      <c r="C245" s="73" t="s">
        <v>173</v>
      </c>
      <c r="D245" s="113" t="s">
        <v>148</v>
      </c>
      <c r="E245" s="112" t="s">
        <v>175</v>
      </c>
      <c r="F245" s="111" t="s">
        <v>155</v>
      </c>
      <c r="G245" s="110"/>
      <c r="H245" s="460">
        <f>+H246</f>
        <v>150</v>
      </c>
      <c r="I245" s="106"/>
      <c r="J245" s="106"/>
      <c r="K245" s="106"/>
      <c r="L245" s="106"/>
      <c r="M245" s="106"/>
      <c r="N245" s="106"/>
      <c r="O245" s="106"/>
      <c r="P245" s="106"/>
      <c r="Q245" s="106"/>
      <c r="R245" s="106"/>
      <c r="S245" s="106"/>
      <c r="T245" s="106"/>
      <c r="U245" s="106"/>
      <c r="V245" s="106"/>
      <c r="W245" s="106"/>
      <c r="X245" s="106"/>
      <c r="Y245" s="106"/>
      <c r="Z245" s="106"/>
      <c r="AA245" s="106"/>
      <c r="AB245" s="106"/>
      <c r="AC245" s="106"/>
      <c r="AD245" s="106"/>
      <c r="AE245" s="106"/>
      <c r="AF245" s="106"/>
      <c r="AG245" s="106"/>
      <c r="AH245" s="106"/>
    </row>
    <row r="246" spans="1:34" s="105" customFormat="1" ht="75.75" customHeight="1">
      <c r="A246" s="137" t="s">
        <v>479</v>
      </c>
      <c r="B246" s="637"/>
      <c r="C246" s="73" t="s">
        <v>173</v>
      </c>
      <c r="D246" s="113" t="s">
        <v>148</v>
      </c>
      <c r="E246" s="112" t="s">
        <v>495</v>
      </c>
      <c r="F246" s="111" t="s">
        <v>172</v>
      </c>
      <c r="G246" s="140"/>
      <c r="H246" s="460">
        <f>H247</f>
        <v>150</v>
      </c>
      <c r="I246" s="106"/>
      <c r="J246" s="106"/>
      <c r="K246" s="106"/>
      <c r="L246" s="106"/>
      <c r="M246" s="106"/>
      <c r="N246" s="106"/>
      <c r="O246" s="106"/>
      <c r="P246" s="106"/>
      <c r="Q246" s="106"/>
      <c r="R246" s="106"/>
      <c r="S246" s="106"/>
      <c r="T246" s="106"/>
      <c r="U246" s="106"/>
      <c r="V246" s="106"/>
      <c r="W246" s="106"/>
      <c r="X246" s="106"/>
      <c r="Y246" s="106"/>
      <c r="Z246" s="106"/>
      <c r="AA246" s="106"/>
      <c r="AB246" s="106"/>
      <c r="AC246" s="106"/>
      <c r="AD246" s="106"/>
      <c r="AE246" s="106"/>
      <c r="AF246" s="106"/>
      <c r="AG246" s="106"/>
      <c r="AH246" s="106"/>
    </row>
    <row r="247" spans="1:34" s="105" customFormat="1" ht="57.75" customHeight="1">
      <c r="A247" s="549" t="s">
        <v>496</v>
      </c>
      <c r="B247" s="312" t="s">
        <v>0</v>
      </c>
      <c r="C247" s="312" t="s">
        <v>173</v>
      </c>
      <c r="D247" s="541" t="s">
        <v>148</v>
      </c>
      <c r="E247" s="547" t="s">
        <v>495</v>
      </c>
      <c r="F247" s="548" t="s">
        <v>497</v>
      </c>
      <c r="G247" s="542"/>
      <c r="H247" s="448">
        <f>H248</f>
        <v>150</v>
      </c>
      <c r="I247" s="106"/>
      <c r="J247" s="106"/>
      <c r="K247" s="106"/>
      <c r="L247" s="106"/>
      <c r="M247" s="106"/>
      <c r="N247" s="106"/>
      <c r="O247" s="106"/>
      <c r="P247" s="106"/>
      <c r="Q247" s="106"/>
      <c r="R247" s="106"/>
      <c r="S247" s="106"/>
      <c r="T247" s="106"/>
      <c r="U247" s="106"/>
      <c r="V247" s="106"/>
      <c r="W247" s="106"/>
      <c r="X247" s="106"/>
      <c r="Y247" s="106"/>
      <c r="Z247" s="106"/>
      <c r="AA247" s="106"/>
      <c r="AB247" s="106"/>
      <c r="AC247" s="106"/>
      <c r="AD247" s="106"/>
      <c r="AE247" s="106"/>
      <c r="AF247" s="106"/>
      <c r="AG247" s="106"/>
      <c r="AH247" s="106"/>
    </row>
    <row r="248" spans="1:8" s="83" customFormat="1" ht="34.5" customHeight="1">
      <c r="A248" s="569" t="s">
        <v>364</v>
      </c>
      <c r="B248" s="104" t="s">
        <v>0</v>
      </c>
      <c r="C248" s="57" t="s">
        <v>173</v>
      </c>
      <c r="D248" s="65" t="s">
        <v>148</v>
      </c>
      <c r="E248" s="82" t="s">
        <v>495</v>
      </c>
      <c r="F248" s="81" t="s">
        <v>172</v>
      </c>
      <c r="G248" s="64" t="s">
        <v>145</v>
      </c>
      <c r="H248" s="448">
        <v>150</v>
      </c>
    </row>
    <row r="249" spans="1:8" s="83" customFormat="1" ht="3.75" customHeight="1">
      <c r="A249" s="89"/>
      <c r="B249" s="104"/>
      <c r="C249" s="57"/>
      <c r="D249" s="65"/>
      <c r="E249" s="82"/>
      <c r="F249" s="81"/>
      <c r="G249" s="64"/>
      <c r="H249" s="546"/>
    </row>
    <row r="250" spans="1:8" s="83" customFormat="1" ht="3.75" customHeight="1">
      <c r="A250" s="74"/>
      <c r="B250" s="104"/>
      <c r="C250" s="57"/>
      <c r="D250" s="65"/>
      <c r="E250" s="82"/>
      <c r="F250" s="81"/>
      <c r="G250" s="64"/>
      <c r="H250" s="546"/>
    </row>
    <row r="251" spans="1:8" s="83" customFormat="1" ht="18.75" customHeight="1" hidden="1">
      <c r="A251" s="66" t="s">
        <v>154</v>
      </c>
      <c r="B251" s="73" t="s">
        <v>0</v>
      </c>
      <c r="C251" s="103">
        <v>10</v>
      </c>
      <c r="D251" s="102" t="s">
        <v>148</v>
      </c>
      <c r="E251" s="76"/>
      <c r="F251" s="75"/>
      <c r="G251" s="102"/>
      <c r="H251" s="102"/>
    </row>
    <row r="252" spans="1:8" s="83" customFormat="1" ht="54" customHeight="1" hidden="1">
      <c r="A252" s="62" t="s">
        <v>152</v>
      </c>
      <c r="B252" s="100" t="s">
        <v>0</v>
      </c>
      <c r="C252" s="99">
        <v>10</v>
      </c>
      <c r="D252" s="98" t="s">
        <v>148</v>
      </c>
      <c r="E252" s="72" t="s">
        <v>171</v>
      </c>
      <c r="F252" s="71" t="s">
        <v>170</v>
      </c>
      <c r="G252" s="97"/>
      <c r="H252" s="96"/>
    </row>
    <row r="253" spans="1:8" s="83" customFormat="1" ht="68.25" customHeight="1" hidden="1">
      <c r="A253" s="61" t="s">
        <v>150</v>
      </c>
      <c r="B253" s="88" t="s">
        <v>0</v>
      </c>
      <c r="C253" s="87">
        <v>10</v>
      </c>
      <c r="D253" s="86" t="s">
        <v>148</v>
      </c>
      <c r="E253" s="68" t="s">
        <v>167</v>
      </c>
      <c r="F253" s="67" t="s">
        <v>170</v>
      </c>
      <c r="G253" s="94"/>
      <c r="H253" s="93"/>
    </row>
    <row r="254" spans="1:8" s="83" customFormat="1" ht="20.25" customHeight="1" hidden="1">
      <c r="A254" s="91" t="s">
        <v>169</v>
      </c>
      <c r="B254" s="88" t="s">
        <v>0</v>
      </c>
      <c r="C254" s="90">
        <v>10</v>
      </c>
      <c r="D254" s="86" t="s">
        <v>148</v>
      </c>
      <c r="E254" s="68" t="s">
        <v>167</v>
      </c>
      <c r="F254" s="67" t="s">
        <v>166</v>
      </c>
      <c r="G254" s="85"/>
      <c r="H254" s="84"/>
    </row>
    <row r="255" spans="1:8" s="83" customFormat="1" ht="20.25" customHeight="1" hidden="1">
      <c r="A255" s="89" t="s">
        <v>168</v>
      </c>
      <c r="B255" s="88" t="s">
        <v>0</v>
      </c>
      <c r="C255" s="87">
        <v>10</v>
      </c>
      <c r="D255" s="86" t="s">
        <v>148</v>
      </c>
      <c r="E255" s="68" t="s">
        <v>167</v>
      </c>
      <c r="F255" s="67" t="s">
        <v>166</v>
      </c>
      <c r="G255" s="85" t="s">
        <v>165</v>
      </c>
      <c r="H255" s="84"/>
    </row>
    <row r="256" spans="1:34" s="51" customFormat="1" ht="18.75" customHeight="1" hidden="1">
      <c r="A256" s="74" t="s">
        <v>159</v>
      </c>
      <c r="B256" s="57" t="s">
        <v>0</v>
      </c>
      <c r="C256" s="57" t="s">
        <v>164</v>
      </c>
      <c r="D256" s="65" t="s">
        <v>164</v>
      </c>
      <c r="E256" s="82" t="s">
        <v>163</v>
      </c>
      <c r="F256" s="81" t="s">
        <v>162</v>
      </c>
      <c r="G256" s="64" t="s">
        <v>145</v>
      </c>
      <c r="H256" s="64"/>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row>
    <row r="257" spans="1:34" s="51" customFormat="1" ht="37.5" customHeight="1" hidden="1">
      <c r="A257" s="74" t="s">
        <v>159</v>
      </c>
      <c r="B257" s="60" t="s">
        <v>0</v>
      </c>
      <c r="C257" s="70" t="s">
        <v>149</v>
      </c>
      <c r="D257" s="70"/>
      <c r="E257" s="79"/>
      <c r="F257" s="78"/>
      <c r="G257" s="70"/>
      <c r="H257" s="70"/>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row>
    <row r="258" spans="1:34" s="51" customFormat="1" ht="18.75" customHeight="1" hidden="1">
      <c r="A258" s="77" t="s">
        <v>160</v>
      </c>
      <c r="B258" s="60" t="s">
        <v>0</v>
      </c>
      <c r="C258" s="70" t="s">
        <v>149</v>
      </c>
      <c r="D258" s="70" t="s">
        <v>148</v>
      </c>
      <c r="E258" s="76"/>
      <c r="F258" s="75"/>
      <c r="G258" s="70"/>
      <c r="H258" s="70"/>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row>
    <row r="259" spans="1:34" s="51" customFormat="1" ht="18.75" customHeight="1" hidden="1">
      <c r="A259" s="74" t="s">
        <v>159</v>
      </c>
      <c r="B259" s="60" t="s">
        <v>0</v>
      </c>
      <c r="C259" s="73" t="s">
        <v>149</v>
      </c>
      <c r="D259" s="73" t="s">
        <v>148</v>
      </c>
      <c r="E259" s="72" t="s">
        <v>158</v>
      </c>
      <c r="F259" s="71" t="s">
        <v>155</v>
      </c>
      <c r="G259" s="70"/>
      <c r="H259" s="70"/>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row>
    <row r="260" spans="1:34" s="51" customFormat="1" ht="18.75" customHeight="1" hidden="1">
      <c r="A260" s="66" t="s">
        <v>157</v>
      </c>
      <c r="B260" s="60" t="s">
        <v>0</v>
      </c>
      <c r="C260" s="57" t="s">
        <v>149</v>
      </c>
      <c r="D260" s="57" t="s">
        <v>148</v>
      </c>
      <c r="E260" s="68" t="s">
        <v>156</v>
      </c>
      <c r="F260" s="67" t="s">
        <v>155</v>
      </c>
      <c r="G260" s="57"/>
      <c r="H260" s="57"/>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row>
    <row r="261" spans="1:34" s="51" customFormat="1" ht="56.25" customHeight="1" hidden="1">
      <c r="A261" s="66" t="s">
        <v>154</v>
      </c>
      <c r="B261" s="60" t="s">
        <v>0</v>
      </c>
      <c r="C261" s="57" t="s">
        <v>149</v>
      </c>
      <c r="D261" s="65" t="s">
        <v>148</v>
      </c>
      <c r="E261" s="59" t="s">
        <v>147</v>
      </c>
      <c r="F261" s="58" t="s">
        <v>153</v>
      </c>
      <c r="G261" s="64"/>
      <c r="H261" s="64"/>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row>
    <row r="262" spans="1:34" s="51" customFormat="1" ht="56.25" customHeight="1" hidden="1">
      <c r="A262" s="62" t="s">
        <v>152</v>
      </c>
      <c r="B262" s="60" t="s">
        <v>0</v>
      </c>
      <c r="C262" s="57" t="s">
        <v>149</v>
      </c>
      <c r="D262" s="57" t="s">
        <v>148</v>
      </c>
      <c r="E262" s="59" t="s">
        <v>147</v>
      </c>
      <c r="F262" s="58" t="s">
        <v>146</v>
      </c>
      <c r="G262" s="57" t="s">
        <v>151</v>
      </c>
      <c r="H262" s="57"/>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row>
    <row r="263" spans="1:34" s="51" customFormat="1" ht="18.75" customHeight="1" hidden="1">
      <c r="A263" s="61" t="s">
        <v>150</v>
      </c>
      <c r="B263" s="60" t="s">
        <v>0</v>
      </c>
      <c r="C263" s="57" t="s">
        <v>149</v>
      </c>
      <c r="D263" s="57" t="s">
        <v>148</v>
      </c>
      <c r="E263" s="59" t="s">
        <v>147</v>
      </c>
      <c r="F263" s="58" t="s">
        <v>146</v>
      </c>
      <c r="G263" s="57" t="s">
        <v>145</v>
      </c>
      <c r="H263" s="57"/>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row>
    <row r="264" spans="1:34" s="51" customFormat="1" ht="18.75">
      <c r="A264" s="50"/>
      <c r="B264" s="49"/>
      <c r="C264" s="49"/>
      <c r="D264" s="55"/>
      <c r="E264" s="54"/>
      <c r="F264" s="53"/>
      <c r="G264" s="49"/>
      <c r="H264" s="49"/>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row>
    <row r="265" spans="1:34" s="51" customFormat="1" ht="18.75">
      <c r="A265" s="50"/>
      <c r="B265" s="49"/>
      <c r="C265" s="49"/>
      <c r="D265" s="55"/>
      <c r="E265" s="54"/>
      <c r="F265" s="53"/>
      <c r="G265" s="49"/>
      <c r="H265" s="49"/>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row>
    <row r="266" spans="1:34" s="51" customFormat="1" ht="18.75">
      <c r="A266" s="50"/>
      <c r="B266" s="49"/>
      <c r="C266" s="49"/>
      <c r="D266" s="55"/>
      <c r="E266" s="54"/>
      <c r="F266" s="53"/>
      <c r="G266" s="49"/>
      <c r="H266" s="49"/>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row>
    <row r="267" spans="1:34" s="51" customFormat="1" ht="18.75">
      <c r="A267" s="50"/>
      <c r="B267" s="49"/>
      <c r="C267" s="49"/>
      <c r="D267" s="55"/>
      <c r="E267" s="54"/>
      <c r="F267" s="53"/>
      <c r="G267" s="49"/>
      <c r="H267" s="49"/>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row>
    <row r="268" spans="1:34" s="51" customFormat="1" ht="18.75">
      <c r="A268" s="50"/>
      <c r="B268" s="49"/>
      <c r="C268" s="49"/>
      <c r="D268" s="55"/>
      <c r="E268" s="54"/>
      <c r="F268" s="53"/>
      <c r="G268" s="49"/>
      <c r="H268" s="49"/>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row>
    <row r="269" spans="1:34" s="51" customFormat="1" ht="18.75">
      <c r="A269" s="50"/>
      <c r="B269" s="49"/>
      <c r="C269" s="49"/>
      <c r="D269" s="55"/>
      <c r="E269" s="54"/>
      <c r="F269" s="53"/>
      <c r="G269" s="49"/>
      <c r="H269" s="49"/>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row>
    <row r="270" spans="1:34" s="51" customFormat="1" ht="18.75">
      <c r="A270" s="50"/>
      <c r="B270" s="49"/>
      <c r="C270" s="49"/>
      <c r="D270" s="55"/>
      <c r="E270" s="54"/>
      <c r="F270" s="53"/>
      <c r="G270" s="49"/>
      <c r="H270" s="49"/>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row>
    <row r="271" spans="1:34" s="51" customFormat="1" ht="18.75">
      <c r="A271" s="50"/>
      <c r="B271" s="49"/>
      <c r="C271" s="49"/>
      <c r="D271" s="55"/>
      <c r="E271" s="54"/>
      <c r="F271" s="53"/>
      <c r="G271" s="49"/>
      <c r="H271" s="49"/>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row>
    <row r="272" spans="1:34" s="51" customFormat="1" ht="18.75">
      <c r="A272" s="50"/>
      <c r="B272" s="49"/>
      <c r="C272" s="49"/>
      <c r="D272" s="55"/>
      <c r="E272" s="54"/>
      <c r="F272" s="53"/>
      <c r="G272" s="49"/>
      <c r="H272" s="49"/>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row>
    <row r="273" spans="1:34" s="51" customFormat="1" ht="18.75">
      <c r="A273" s="50"/>
      <c r="B273" s="49"/>
      <c r="C273" s="49"/>
      <c r="D273" s="55"/>
      <c r="E273" s="54"/>
      <c r="F273" s="53"/>
      <c r="G273" s="49"/>
      <c r="H273" s="49"/>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row>
    <row r="274" spans="1:34" s="51" customFormat="1" ht="18.75">
      <c r="A274" s="50"/>
      <c r="B274" s="49"/>
      <c r="C274" s="49"/>
      <c r="D274" s="55"/>
      <c r="E274" s="54"/>
      <c r="F274" s="53"/>
      <c r="G274" s="49"/>
      <c r="H274" s="49"/>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row>
    <row r="275" spans="1:34" s="51" customFormat="1" ht="18.75">
      <c r="A275" s="50"/>
      <c r="B275" s="49"/>
      <c r="C275" s="49"/>
      <c r="D275" s="55"/>
      <c r="E275" s="54"/>
      <c r="F275" s="53"/>
      <c r="G275" s="49"/>
      <c r="H275" s="49"/>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row>
    <row r="276" spans="1:34" s="51" customFormat="1" ht="18.75">
      <c r="A276" s="50"/>
      <c r="B276" s="49"/>
      <c r="C276" s="49"/>
      <c r="D276" s="55"/>
      <c r="E276" s="54"/>
      <c r="F276" s="53"/>
      <c r="G276" s="49"/>
      <c r="H276" s="49"/>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row>
    <row r="277" spans="1:34" s="51" customFormat="1" ht="18.75">
      <c r="A277" s="50"/>
      <c r="B277" s="49"/>
      <c r="C277" s="49"/>
      <c r="D277" s="55"/>
      <c r="E277" s="54"/>
      <c r="F277" s="53"/>
      <c r="G277" s="49"/>
      <c r="H277" s="49"/>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row>
    <row r="278" spans="1:34" s="51" customFormat="1" ht="18.75">
      <c r="A278" s="50"/>
      <c r="B278" s="49"/>
      <c r="C278" s="49"/>
      <c r="D278" s="55"/>
      <c r="E278" s="54"/>
      <c r="F278" s="53"/>
      <c r="G278" s="49"/>
      <c r="H278" s="49"/>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row>
    <row r="279" spans="1:34" s="51" customFormat="1" ht="18.75">
      <c r="A279" s="50"/>
      <c r="B279" s="49"/>
      <c r="C279" s="49"/>
      <c r="D279" s="55"/>
      <c r="E279" s="54"/>
      <c r="F279" s="53"/>
      <c r="G279" s="49"/>
      <c r="H279" s="49"/>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row>
    <row r="280" spans="1:34" s="51" customFormat="1" ht="18.75">
      <c r="A280" s="50"/>
      <c r="B280" s="49"/>
      <c r="C280" s="49"/>
      <c r="D280" s="55"/>
      <c r="E280" s="54"/>
      <c r="F280" s="53"/>
      <c r="G280" s="49"/>
      <c r="H280" s="49"/>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row>
    <row r="281" spans="1:34" s="51" customFormat="1" ht="18.75">
      <c r="A281" s="50"/>
      <c r="B281" s="49"/>
      <c r="C281" s="49"/>
      <c r="D281" s="55"/>
      <c r="E281" s="54"/>
      <c r="F281" s="53"/>
      <c r="G281" s="49"/>
      <c r="H281" s="49"/>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row>
    <row r="282" spans="1:34" s="51" customFormat="1" ht="18.75">
      <c r="A282" s="50"/>
      <c r="B282" s="49"/>
      <c r="C282" s="49"/>
      <c r="D282" s="55"/>
      <c r="E282" s="54"/>
      <c r="F282" s="53"/>
      <c r="G282" s="49"/>
      <c r="H282" s="49"/>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row>
  </sheetData>
  <sheetProtection/>
  <mergeCells count="57">
    <mergeCell ref="E209:F209"/>
    <mergeCell ref="E162:F162"/>
    <mergeCell ref="E161:F161"/>
    <mergeCell ref="E165:F165"/>
    <mergeCell ref="E166:F166"/>
    <mergeCell ref="E204:F204"/>
    <mergeCell ref="E207:F207"/>
    <mergeCell ref="E88:F88"/>
    <mergeCell ref="E106:F106"/>
    <mergeCell ref="E142:F142"/>
    <mergeCell ref="E128:F128"/>
    <mergeCell ref="E129:F129"/>
    <mergeCell ref="E206:F206"/>
    <mergeCell ref="E201:F201"/>
    <mergeCell ref="E202:F202"/>
    <mergeCell ref="E203:F203"/>
    <mergeCell ref="E193:F193"/>
    <mergeCell ref="E131:F131"/>
    <mergeCell ref="E200:F200"/>
    <mergeCell ref="E168:F168"/>
    <mergeCell ref="E214:F214"/>
    <mergeCell ref="E216:F216"/>
    <mergeCell ref="E107:F107"/>
    <mergeCell ref="E197:F197"/>
    <mergeCell ref="E194:F194"/>
    <mergeCell ref="E195:F195"/>
    <mergeCell ref="E198:F198"/>
    <mergeCell ref="A6:H6"/>
    <mergeCell ref="E196:F196"/>
    <mergeCell ref="A10:H10"/>
    <mergeCell ref="E74:F74"/>
    <mergeCell ref="E134:F134"/>
    <mergeCell ref="E68:F68"/>
    <mergeCell ref="E169:F169"/>
    <mergeCell ref="E126:F126"/>
    <mergeCell ref="E125:F125"/>
    <mergeCell ref="E130:F130"/>
    <mergeCell ref="A7:H7"/>
    <mergeCell ref="A8:G8"/>
    <mergeCell ref="A9:G9"/>
    <mergeCell ref="E133:F133"/>
    <mergeCell ref="E127:F127"/>
    <mergeCell ref="A1:H1"/>
    <mergeCell ref="A2:H2"/>
    <mergeCell ref="A3:H3"/>
    <mergeCell ref="A4:H4"/>
    <mergeCell ref="A5:H5"/>
    <mergeCell ref="E132:F132"/>
    <mergeCell ref="E235:F235"/>
    <mergeCell ref="E236:F236"/>
    <mergeCell ref="E237:F237"/>
    <mergeCell ref="E163:F163"/>
    <mergeCell ref="E164:F164"/>
    <mergeCell ref="E199:F199"/>
    <mergeCell ref="E205:F205"/>
    <mergeCell ref="E215:F215"/>
    <mergeCell ref="E208:F208"/>
  </mergeCells>
  <printOptions/>
  <pageMargins left="0.7874015748031497" right="0.1968503937007874" top="0.3937007874015748" bottom="0.3937007874015748" header="0.5118110236220472" footer="0.5118110236220472"/>
  <pageSetup horizontalDpi="600" verticalDpi="600" orientation="portrait" paperSize="9" scale="57" r:id="rId1"/>
</worksheet>
</file>

<file path=xl/worksheets/sheet6.xml><?xml version="1.0" encoding="utf-8"?>
<worksheet xmlns="http://schemas.openxmlformats.org/spreadsheetml/2006/main" xmlns:r="http://schemas.openxmlformats.org/officeDocument/2006/relationships">
  <dimension ref="A1:IQ275"/>
  <sheetViews>
    <sheetView zoomScale="78" zoomScaleNormal="78" zoomScaleSheetLayoutView="86" zoomScalePageLayoutView="0" workbookViewId="0" topLeftCell="A1">
      <selection activeCell="A4" sqref="A4:I4"/>
    </sheetView>
  </sheetViews>
  <sheetFormatPr defaultColWidth="9.140625" defaultRowHeight="15"/>
  <cols>
    <col min="1" max="1" width="91.00390625" style="50" customWidth="1"/>
    <col min="2" max="2" width="8.7109375" style="49" hidden="1" customWidth="1"/>
    <col min="3" max="3" width="8.7109375" style="45" customWidth="1"/>
    <col min="4" max="4" width="9.140625" style="48" customWidth="1"/>
    <col min="5" max="5" width="15.140625" style="47" customWidth="1"/>
    <col min="6" max="6" width="8.8515625" style="46" customWidth="1"/>
    <col min="7" max="7" width="8.421875" style="45" customWidth="1"/>
    <col min="8" max="8" width="14.7109375" style="45" customWidth="1"/>
    <col min="9" max="9" width="14.421875" style="45" customWidth="1"/>
    <col min="10" max="10" width="9.140625" style="44" customWidth="1"/>
    <col min="11" max="11" width="11.00390625" style="44" bestFit="1" customWidth="1"/>
    <col min="12" max="35" width="9.140625" style="44" customWidth="1"/>
  </cols>
  <sheetData>
    <row r="1" spans="1:9" s="1" customFormat="1" ht="15.75" customHeight="1">
      <c r="A1" s="735" t="s">
        <v>759</v>
      </c>
      <c r="B1" s="735"/>
      <c r="C1" s="735"/>
      <c r="D1" s="735"/>
      <c r="E1" s="735"/>
      <c r="F1" s="735"/>
      <c r="G1" s="735"/>
      <c r="H1" s="735"/>
      <c r="I1" s="735"/>
    </row>
    <row r="2" spans="1:9" s="1" customFormat="1" ht="15.75" customHeight="1">
      <c r="A2" s="735" t="s">
        <v>4</v>
      </c>
      <c r="B2" s="735"/>
      <c r="C2" s="735"/>
      <c r="D2" s="735"/>
      <c r="E2" s="735"/>
      <c r="F2" s="735"/>
      <c r="G2" s="735"/>
      <c r="H2" s="735"/>
      <c r="I2" s="735"/>
    </row>
    <row r="3" spans="1:9" s="1" customFormat="1" ht="15.75" customHeight="1">
      <c r="A3" s="735" t="s">
        <v>838</v>
      </c>
      <c r="B3" s="735"/>
      <c r="C3" s="735"/>
      <c r="D3" s="735"/>
      <c r="E3" s="735"/>
      <c r="F3" s="735"/>
      <c r="G3" s="735"/>
      <c r="H3" s="735"/>
      <c r="I3" s="735"/>
    </row>
    <row r="4" spans="1:9" s="2" customFormat="1" ht="16.5" customHeight="1">
      <c r="A4" s="733" t="s">
        <v>839</v>
      </c>
      <c r="B4" s="733"/>
      <c r="C4" s="733"/>
      <c r="D4" s="733"/>
      <c r="E4" s="733"/>
      <c r="F4" s="733"/>
      <c r="G4" s="733"/>
      <c r="H4" s="733"/>
      <c r="I4" s="733"/>
    </row>
    <row r="5" spans="1:9" s="2" customFormat="1" ht="16.5" customHeight="1">
      <c r="A5" s="733" t="s">
        <v>3</v>
      </c>
      <c r="B5" s="733"/>
      <c r="C5" s="733"/>
      <c r="D5" s="733"/>
      <c r="E5" s="733"/>
      <c r="F5" s="733"/>
      <c r="G5" s="733"/>
      <c r="H5" s="733"/>
      <c r="I5" s="733"/>
    </row>
    <row r="6" spans="1:9" s="2" customFormat="1" ht="16.5" customHeight="1">
      <c r="A6" s="733" t="s">
        <v>645</v>
      </c>
      <c r="B6" s="733"/>
      <c r="C6" s="733"/>
      <c r="D6" s="733"/>
      <c r="E6" s="733"/>
      <c r="F6" s="733"/>
      <c r="G6" s="733"/>
      <c r="H6" s="733"/>
      <c r="I6" s="733"/>
    </row>
    <row r="7" spans="1:9" s="2" customFormat="1" ht="16.5" customHeight="1">
      <c r="A7" s="733"/>
      <c r="B7" s="733"/>
      <c r="C7" s="733"/>
      <c r="D7" s="733"/>
      <c r="E7" s="733"/>
      <c r="F7" s="733"/>
      <c r="G7" s="733"/>
      <c r="H7" s="733"/>
      <c r="I7" s="733"/>
    </row>
    <row r="8" spans="1:9" s="2" customFormat="1" ht="1.5" customHeight="1">
      <c r="A8" s="751"/>
      <c r="B8" s="751"/>
      <c r="C8" s="751"/>
      <c r="D8" s="751"/>
      <c r="E8" s="751"/>
      <c r="F8" s="751"/>
      <c r="G8" s="751"/>
      <c r="H8" s="284"/>
      <c r="I8" s="284"/>
    </row>
    <row r="9" spans="1:9" s="2" customFormat="1" ht="17.25" customHeight="1" hidden="1">
      <c r="A9" s="751"/>
      <c r="B9" s="751"/>
      <c r="C9" s="751"/>
      <c r="D9" s="751"/>
      <c r="E9" s="751"/>
      <c r="F9" s="751"/>
      <c r="G9" s="751"/>
      <c r="H9" s="284"/>
      <c r="I9" s="284"/>
    </row>
    <row r="10" spans="1:9" s="2" customFormat="1" ht="66" customHeight="1">
      <c r="A10" s="752" t="s">
        <v>672</v>
      </c>
      <c r="B10" s="752"/>
      <c r="C10" s="752"/>
      <c r="D10" s="752"/>
      <c r="E10" s="752"/>
      <c r="F10" s="752"/>
      <c r="G10" s="752"/>
      <c r="H10" s="752"/>
      <c r="I10" s="752"/>
    </row>
    <row r="11" spans="1:9" s="2" customFormat="1" ht="26.25" customHeight="1">
      <c r="A11" s="283" t="s">
        <v>1</v>
      </c>
      <c r="B11" s="280"/>
      <c r="C11" s="282" t="s">
        <v>342</v>
      </c>
      <c r="D11" s="265" t="s">
        <v>341</v>
      </c>
      <c r="E11" s="281" t="s">
        <v>340</v>
      </c>
      <c r="F11" s="78"/>
      <c r="G11" s="264" t="s">
        <v>339</v>
      </c>
      <c r="H11" s="264" t="s">
        <v>618</v>
      </c>
      <c r="I11" s="264" t="s">
        <v>673</v>
      </c>
    </row>
    <row r="12" spans="1:9" s="279" customFormat="1" ht="22.5" customHeight="1">
      <c r="A12" s="158" t="s">
        <v>338</v>
      </c>
      <c r="B12" s="280"/>
      <c r="C12" s="70"/>
      <c r="D12" s="156"/>
      <c r="E12" s="265"/>
      <c r="F12" s="264"/>
      <c r="G12" s="155"/>
      <c r="H12" s="136">
        <f>H13+H14</f>
        <v>20111.524</v>
      </c>
      <c r="I12" s="136">
        <f>I13+I14</f>
        <v>20495.359999999997</v>
      </c>
    </row>
    <row r="13" spans="1:9" s="279" customFormat="1" ht="22.5" customHeight="1">
      <c r="A13" s="158" t="s">
        <v>674</v>
      </c>
      <c r="B13" s="280"/>
      <c r="C13" s="70"/>
      <c r="D13" s="156"/>
      <c r="E13" s="265"/>
      <c r="F13" s="264"/>
      <c r="G13" s="155"/>
      <c r="H13" s="136">
        <v>502.788</v>
      </c>
      <c r="I13" s="136">
        <v>1024.768</v>
      </c>
    </row>
    <row r="14" spans="1:9" s="279" customFormat="1" ht="21" customHeight="1">
      <c r="A14" s="433" t="s">
        <v>5</v>
      </c>
      <c r="B14" s="280"/>
      <c r="C14" s="70"/>
      <c r="D14" s="156"/>
      <c r="E14" s="265"/>
      <c r="F14" s="264"/>
      <c r="G14" s="155"/>
      <c r="H14" s="136">
        <f>H15+H103+H119+H169+H211+H217+H222+H237</f>
        <v>19608.736</v>
      </c>
      <c r="I14" s="136">
        <f>I15+I103+I119+I169+I211+I217+I222+I237</f>
        <v>19470.591999999997</v>
      </c>
    </row>
    <row r="15" spans="1:9" s="279" customFormat="1" ht="21.75" customHeight="1">
      <c r="A15" s="158" t="s">
        <v>337</v>
      </c>
      <c r="B15" s="280"/>
      <c r="C15" s="70" t="s">
        <v>148</v>
      </c>
      <c r="D15" s="156"/>
      <c r="E15" s="265"/>
      <c r="F15" s="264"/>
      <c r="G15" s="155"/>
      <c r="H15" s="136">
        <f>H16+H21+H27+H46+H51+H61+H56</f>
        <v>8344.635</v>
      </c>
      <c r="I15" s="136">
        <f>I16+I21+I27+I46+I51+I61+I56</f>
        <v>8130.669999999999</v>
      </c>
    </row>
    <row r="16" spans="1:35" s="276" customFormat="1" ht="38.25" customHeight="1">
      <c r="A16" s="66" t="s">
        <v>336</v>
      </c>
      <c r="B16" s="278" t="s">
        <v>335</v>
      </c>
      <c r="C16" s="70" t="s">
        <v>148</v>
      </c>
      <c r="D16" s="156" t="s">
        <v>206</v>
      </c>
      <c r="E16" s="265"/>
      <c r="F16" s="264"/>
      <c r="G16" s="155"/>
      <c r="H16" s="136">
        <f>H17</f>
        <v>639.561</v>
      </c>
      <c r="I16" s="136">
        <f aca="true" t="shared" si="0" ref="H16:I19">+I17</f>
        <v>623.162</v>
      </c>
      <c r="J16" s="277"/>
      <c r="K16" s="277"/>
      <c r="L16" s="277"/>
      <c r="M16" s="277"/>
      <c r="N16" s="277"/>
      <c r="O16" s="277"/>
      <c r="P16" s="277"/>
      <c r="Q16" s="277"/>
      <c r="R16" s="277"/>
      <c r="S16" s="277"/>
      <c r="T16" s="277"/>
      <c r="U16" s="277"/>
      <c r="V16" s="277"/>
      <c r="W16" s="277"/>
      <c r="X16" s="277"/>
      <c r="Y16" s="277"/>
      <c r="Z16" s="277"/>
      <c r="AA16" s="277"/>
      <c r="AB16" s="277"/>
      <c r="AC16" s="277"/>
      <c r="AD16" s="277"/>
      <c r="AE16" s="277"/>
      <c r="AF16" s="277"/>
      <c r="AG16" s="277"/>
      <c r="AH16" s="277"/>
      <c r="AI16" s="277"/>
    </row>
    <row r="17" spans="1:35" s="51" customFormat="1" ht="26.25" customHeight="1">
      <c r="A17" s="185" t="s">
        <v>334</v>
      </c>
      <c r="B17" s="73" t="s">
        <v>0</v>
      </c>
      <c r="C17" s="100" t="s">
        <v>148</v>
      </c>
      <c r="D17" s="150" t="s">
        <v>206</v>
      </c>
      <c r="E17" s="183" t="s">
        <v>333</v>
      </c>
      <c r="F17" s="142" t="s">
        <v>155</v>
      </c>
      <c r="G17" s="182"/>
      <c r="H17" s="323">
        <f t="shared" si="0"/>
        <v>639.561</v>
      </c>
      <c r="I17" s="323">
        <f t="shared" si="0"/>
        <v>623.162</v>
      </c>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row>
    <row r="18" spans="1:35" s="51" customFormat="1" ht="25.5" customHeight="1">
      <c r="A18" s="151" t="s">
        <v>332</v>
      </c>
      <c r="B18" s="73"/>
      <c r="C18" s="88" t="s">
        <v>148</v>
      </c>
      <c r="D18" s="148" t="s">
        <v>206</v>
      </c>
      <c r="E18" s="273" t="s">
        <v>331</v>
      </c>
      <c r="F18" s="81" t="s">
        <v>155</v>
      </c>
      <c r="G18" s="177"/>
      <c r="H18" s="154">
        <f t="shared" si="0"/>
        <v>639.561</v>
      </c>
      <c r="I18" s="154">
        <f t="shared" si="0"/>
        <v>623.162</v>
      </c>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row>
    <row r="19" spans="1:35" s="51" customFormat="1" ht="37.5">
      <c r="A19" s="151" t="s">
        <v>316</v>
      </c>
      <c r="B19" s="73" t="s">
        <v>0</v>
      </c>
      <c r="C19" s="88" t="s">
        <v>148</v>
      </c>
      <c r="D19" s="148" t="s">
        <v>206</v>
      </c>
      <c r="E19" s="273" t="s">
        <v>331</v>
      </c>
      <c r="F19" s="81" t="s">
        <v>326</v>
      </c>
      <c r="G19" s="177"/>
      <c r="H19" s="154">
        <f t="shared" si="0"/>
        <v>639.561</v>
      </c>
      <c r="I19" s="154">
        <f t="shared" si="0"/>
        <v>623.162</v>
      </c>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row>
    <row r="20" spans="1:35" s="51" customFormat="1" ht="65.25" customHeight="1">
      <c r="A20" s="109" t="s">
        <v>184</v>
      </c>
      <c r="B20" s="73" t="s">
        <v>0</v>
      </c>
      <c r="C20" s="57" t="s">
        <v>148</v>
      </c>
      <c r="D20" s="65" t="s">
        <v>206</v>
      </c>
      <c r="E20" s="273" t="s">
        <v>331</v>
      </c>
      <c r="F20" s="81" t="s">
        <v>326</v>
      </c>
      <c r="G20" s="145" t="s">
        <v>151</v>
      </c>
      <c r="H20" s="153">
        <v>639.561</v>
      </c>
      <c r="I20" s="153">
        <v>623.162</v>
      </c>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row>
    <row r="21" spans="1:35" s="195" customFormat="1" ht="63" customHeight="1">
      <c r="A21" s="66" t="s">
        <v>330</v>
      </c>
      <c r="B21" s="100" t="s">
        <v>0</v>
      </c>
      <c r="C21" s="70" t="s">
        <v>148</v>
      </c>
      <c r="D21" s="70" t="s">
        <v>218</v>
      </c>
      <c r="E21" s="156"/>
      <c r="F21" s="155"/>
      <c r="G21" s="70"/>
      <c r="H21" s="136">
        <f aca="true" t="shared" si="1" ref="H21:I23">+H22</f>
        <v>2618.9</v>
      </c>
      <c r="I21" s="136">
        <f t="shared" si="1"/>
        <v>2551.747</v>
      </c>
      <c r="J21" s="196"/>
      <c r="K21" s="196"/>
      <c r="L21" s="196"/>
      <c r="M21" s="196"/>
      <c r="N21" s="196"/>
      <c r="O21" s="196"/>
      <c r="P21" s="196"/>
      <c r="Q21" s="196"/>
      <c r="R21" s="196"/>
      <c r="S21" s="196"/>
      <c r="T21" s="196"/>
      <c r="U21" s="196"/>
      <c r="V21" s="196"/>
      <c r="W21" s="196"/>
      <c r="X21" s="196"/>
      <c r="Y21" s="196"/>
      <c r="Z21" s="196"/>
      <c r="AA21" s="196"/>
      <c r="AB21" s="196"/>
      <c r="AC21" s="196"/>
      <c r="AD21" s="196"/>
      <c r="AE21" s="196"/>
      <c r="AF21" s="196"/>
      <c r="AG21" s="196"/>
      <c r="AH21" s="196"/>
      <c r="AI21" s="196"/>
    </row>
    <row r="22" spans="1:35" s="105" customFormat="1" ht="22.5" customHeight="1">
      <c r="A22" s="185" t="s">
        <v>329</v>
      </c>
      <c r="B22" s="88" t="s">
        <v>0</v>
      </c>
      <c r="C22" s="100" t="s">
        <v>148</v>
      </c>
      <c r="D22" s="150" t="s">
        <v>218</v>
      </c>
      <c r="E22" s="141" t="s">
        <v>328</v>
      </c>
      <c r="F22" s="111" t="s">
        <v>155</v>
      </c>
      <c r="G22" s="275"/>
      <c r="H22" s="323">
        <f t="shared" si="1"/>
        <v>2618.9</v>
      </c>
      <c r="I22" s="323">
        <f t="shared" si="1"/>
        <v>2551.747</v>
      </c>
      <c r="J22" s="106"/>
      <c r="K22" s="106"/>
      <c r="L22" s="106"/>
      <c r="M22" s="106"/>
      <c r="N22" s="106"/>
      <c r="O22" s="106"/>
      <c r="P22" s="106"/>
      <c r="Q22" s="106"/>
      <c r="R22" s="106"/>
      <c r="S22" s="106"/>
      <c r="T22" s="106"/>
      <c r="U22" s="106"/>
      <c r="V22" s="106"/>
      <c r="W22" s="106"/>
      <c r="X22" s="106"/>
      <c r="Y22" s="106"/>
      <c r="Z22" s="106"/>
      <c r="AA22" s="106"/>
      <c r="AB22" s="106"/>
      <c r="AC22" s="106"/>
      <c r="AD22" s="106"/>
      <c r="AE22" s="106"/>
      <c r="AF22" s="106"/>
      <c r="AG22" s="106"/>
      <c r="AH22" s="106"/>
      <c r="AI22" s="106"/>
    </row>
    <row r="23" spans="1:35" s="105" customFormat="1" ht="21.75" customHeight="1">
      <c r="A23" s="151" t="s">
        <v>327</v>
      </c>
      <c r="B23" s="88" t="s">
        <v>0</v>
      </c>
      <c r="C23" s="88" t="s">
        <v>148</v>
      </c>
      <c r="D23" s="148" t="s">
        <v>218</v>
      </c>
      <c r="E23" s="273" t="s">
        <v>282</v>
      </c>
      <c r="F23" s="81" t="s">
        <v>155</v>
      </c>
      <c r="G23" s="145"/>
      <c r="H23" s="154">
        <f t="shared" si="1"/>
        <v>2618.9</v>
      </c>
      <c r="I23" s="154">
        <f t="shared" si="1"/>
        <v>2551.747</v>
      </c>
      <c r="J23" s="106"/>
      <c r="K23" s="106"/>
      <c r="L23" s="106"/>
      <c r="M23" s="106"/>
      <c r="N23" s="106"/>
      <c r="O23" s="106"/>
      <c r="P23" s="106"/>
      <c r="Q23" s="106"/>
      <c r="R23" s="106"/>
      <c r="S23" s="106"/>
      <c r="T23" s="106"/>
      <c r="U23" s="106"/>
      <c r="V23" s="106"/>
      <c r="W23" s="106"/>
      <c r="X23" s="106"/>
      <c r="Y23" s="106"/>
      <c r="Z23" s="106"/>
      <c r="AA23" s="106"/>
      <c r="AB23" s="106"/>
      <c r="AC23" s="106"/>
      <c r="AD23" s="106"/>
      <c r="AE23" s="106"/>
      <c r="AF23" s="106"/>
      <c r="AG23" s="106"/>
      <c r="AH23" s="106"/>
      <c r="AI23" s="106"/>
    </row>
    <row r="24" spans="1:35" s="105" customFormat="1" ht="39.75" customHeight="1">
      <c r="A24" s="151" t="s">
        <v>316</v>
      </c>
      <c r="B24" s="57" t="s">
        <v>0</v>
      </c>
      <c r="C24" s="88" t="s">
        <v>148</v>
      </c>
      <c r="D24" s="148" t="s">
        <v>218</v>
      </c>
      <c r="E24" s="273" t="s">
        <v>282</v>
      </c>
      <c r="F24" s="81" t="s">
        <v>326</v>
      </c>
      <c r="G24" s="145"/>
      <c r="H24" s="154">
        <f>H25+H26</f>
        <v>2618.9</v>
      </c>
      <c r="I24" s="154">
        <f>I25+I26</f>
        <v>2551.747</v>
      </c>
      <c r="J24" s="106"/>
      <c r="K24" s="106"/>
      <c r="L24" s="106"/>
      <c r="M24" s="106"/>
      <c r="N24" s="106"/>
      <c r="O24" s="106"/>
      <c r="P24" s="106"/>
      <c r="Q24" s="106"/>
      <c r="R24" s="106"/>
      <c r="S24" s="106"/>
      <c r="T24" s="106"/>
      <c r="U24" s="106"/>
      <c r="V24" s="106"/>
      <c r="W24" s="106"/>
      <c r="X24" s="106"/>
      <c r="Y24" s="106"/>
      <c r="Z24" s="106"/>
      <c r="AA24" s="106"/>
      <c r="AB24" s="106"/>
      <c r="AC24" s="106"/>
      <c r="AD24" s="106"/>
      <c r="AE24" s="106"/>
      <c r="AF24" s="106"/>
      <c r="AG24" s="106"/>
      <c r="AH24" s="106"/>
      <c r="AI24" s="106"/>
    </row>
    <row r="25" spans="1:35" s="105" customFormat="1" ht="57.75" customHeight="1">
      <c r="A25" s="109" t="s">
        <v>184</v>
      </c>
      <c r="B25" s="73" t="s">
        <v>0</v>
      </c>
      <c r="C25" s="57" t="s">
        <v>148</v>
      </c>
      <c r="D25" s="65" t="s">
        <v>218</v>
      </c>
      <c r="E25" s="273" t="s">
        <v>282</v>
      </c>
      <c r="F25" s="81" t="s">
        <v>326</v>
      </c>
      <c r="G25" s="145" t="s">
        <v>151</v>
      </c>
      <c r="H25" s="144" t="s">
        <v>675</v>
      </c>
      <c r="I25" s="144" t="s">
        <v>708</v>
      </c>
      <c r="J25" s="106"/>
      <c r="K25" s="106"/>
      <c r="L25" s="106"/>
      <c r="M25" s="106"/>
      <c r="N25" s="106"/>
      <c r="O25" s="106"/>
      <c r="P25" s="106"/>
      <c r="Q25" s="106"/>
      <c r="R25" s="106"/>
      <c r="S25" s="106"/>
      <c r="T25" s="106"/>
      <c r="U25" s="106"/>
      <c r="V25" s="106"/>
      <c r="W25" s="106"/>
      <c r="X25" s="106"/>
      <c r="Y25" s="106"/>
      <c r="Z25" s="106"/>
      <c r="AA25" s="106"/>
      <c r="AB25" s="106"/>
      <c r="AC25" s="106"/>
      <c r="AD25" s="106"/>
      <c r="AE25" s="106"/>
      <c r="AF25" s="106"/>
      <c r="AG25" s="106"/>
      <c r="AH25" s="106"/>
      <c r="AI25" s="106"/>
    </row>
    <row r="26" spans="1:35" s="105" customFormat="1" ht="0.75" customHeight="1">
      <c r="A26" s="89" t="s">
        <v>159</v>
      </c>
      <c r="B26" s="100" t="s">
        <v>0</v>
      </c>
      <c r="C26" s="57" t="s">
        <v>148</v>
      </c>
      <c r="D26" s="65" t="s">
        <v>218</v>
      </c>
      <c r="E26" s="273" t="s">
        <v>282</v>
      </c>
      <c r="F26" s="81" t="s">
        <v>326</v>
      </c>
      <c r="G26" s="145" t="s">
        <v>145</v>
      </c>
      <c r="H26" s="320">
        <v>0</v>
      </c>
      <c r="I26" s="320">
        <v>0</v>
      </c>
      <c r="J26" s="106"/>
      <c r="K26" s="106"/>
      <c r="L26" s="106"/>
      <c r="M26" s="106"/>
      <c r="N26" s="106"/>
      <c r="O26" s="106"/>
      <c r="P26" s="106"/>
      <c r="Q26" s="106"/>
      <c r="R26" s="106"/>
      <c r="S26" s="106"/>
      <c r="T26" s="106"/>
      <c r="U26" s="106"/>
      <c r="V26" s="106"/>
      <c r="W26" s="106"/>
      <c r="X26" s="106"/>
      <c r="Y26" s="106"/>
      <c r="Z26" s="106"/>
      <c r="AA26" s="106"/>
      <c r="AB26" s="106"/>
      <c r="AC26" s="106"/>
      <c r="AD26" s="106"/>
      <c r="AE26" s="106"/>
      <c r="AF26" s="106"/>
      <c r="AG26" s="106"/>
      <c r="AH26" s="106"/>
      <c r="AI26" s="106"/>
    </row>
    <row r="27" spans="1:9" s="106" customFormat="1" ht="37.5" customHeight="1" hidden="1">
      <c r="A27" s="116" t="s">
        <v>324</v>
      </c>
      <c r="B27" s="73" t="s">
        <v>0</v>
      </c>
      <c r="C27" s="73" t="s">
        <v>148</v>
      </c>
      <c r="D27" s="113" t="s">
        <v>312</v>
      </c>
      <c r="E27" s="113"/>
      <c r="F27" s="274"/>
      <c r="G27" s="140"/>
      <c r="H27" s="261"/>
      <c r="I27" s="261"/>
    </row>
    <row r="28" spans="1:35" s="105" customFormat="1" ht="18" customHeight="1" hidden="1">
      <c r="A28" s="185" t="s">
        <v>323</v>
      </c>
      <c r="B28" s="100" t="s">
        <v>0</v>
      </c>
      <c r="C28" s="128" t="s">
        <v>148</v>
      </c>
      <c r="D28" s="184" t="s">
        <v>312</v>
      </c>
      <c r="E28" s="141" t="s">
        <v>322</v>
      </c>
      <c r="F28" s="111" t="s">
        <v>170</v>
      </c>
      <c r="G28" s="182"/>
      <c r="H28" s="181"/>
      <c r="I28" s="181"/>
      <c r="J28" s="106"/>
      <c r="K28" s="106"/>
      <c r="L28" s="106"/>
      <c r="M28" s="106"/>
      <c r="N28" s="106"/>
      <c r="O28" s="106"/>
      <c r="P28" s="106"/>
      <c r="Q28" s="106"/>
      <c r="R28" s="106"/>
      <c r="S28" s="106"/>
      <c r="T28" s="106"/>
      <c r="U28" s="106"/>
      <c r="V28" s="106"/>
      <c r="W28" s="106"/>
      <c r="X28" s="106"/>
      <c r="Y28" s="106"/>
      <c r="Z28" s="106"/>
      <c r="AA28" s="106"/>
      <c r="AB28" s="106"/>
      <c r="AC28" s="106"/>
      <c r="AD28" s="106"/>
      <c r="AE28" s="106"/>
      <c r="AF28" s="106"/>
      <c r="AG28" s="106"/>
      <c r="AH28" s="106"/>
      <c r="AI28" s="106"/>
    </row>
    <row r="29" spans="1:35" s="105" customFormat="1" ht="0.75" customHeight="1" hidden="1">
      <c r="A29" s="151" t="s">
        <v>321</v>
      </c>
      <c r="B29" s="88" t="s">
        <v>0</v>
      </c>
      <c r="C29" s="175" t="s">
        <v>148</v>
      </c>
      <c r="D29" s="174" t="s">
        <v>312</v>
      </c>
      <c r="E29" s="273" t="s">
        <v>320</v>
      </c>
      <c r="F29" s="81" t="s">
        <v>170</v>
      </c>
      <c r="G29" s="177"/>
      <c r="H29" s="176"/>
      <c r="I29" s="176"/>
      <c r="J29" s="106"/>
      <c r="K29" s="106"/>
      <c r="L29" s="106"/>
      <c r="M29" s="106"/>
      <c r="N29" s="106"/>
      <c r="O29" s="106"/>
      <c r="P29" s="106"/>
      <c r="Q29" s="106"/>
      <c r="R29" s="106"/>
      <c r="S29" s="106"/>
      <c r="T29" s="106"/>
      <c r="U29" s="106"/>
      <c r="V29" s="106"/>
      <c r="W29" s="106"/>
      <c r="X29" s="106"/>
      <c r="Y29" s="106"/>
      <c r="Z29" s="106"/>
      <c r="AA29" s="106"/>
      <c r="AB29" s="106"/>
      <c r="AC29" s="106"/>
      <c r="AD29" s="106"/>
      <c r="AE29" s="106"/>
      <c r="AF29" s="106"/>
      <c r="AG29" s="106"/>
      <c r="AH29" s="106"/>
      <c r="AI29" s="106"/>
    </row>
    <row r="30" spans="1:9" s="106" customFormat="1" ht="19.5" customHeight="1" hidden="1">
      <c r="A30" s="151" t="s">
        <v>316</v>
      </c>
      <c r="B30" s="88" t="s">
        <v>0</v>
      </c>
      <c r="C30" s="175" t="s">
        <v>148</v>
      </c>
      <c r="D30" s="174" t="s">
        <v>312</v>
      </c>
      <c r="E30" s="273" t="s">
        <v>320</v>
      </c>
      <c r="F30" s="81" t="s">
        <v>315</v>
      </c>
      <c r="G30" s="177"/>
      <c r="H30" s="176"/>
      <c r="I30" s="176"/>
    </row>
    <row r="31" spans="1:9" s="106" customFormat="1" ht="43.5" customHeight="1" hidden="1">
      <c r="A31" s="109" t="s">
        <v>184</v>
      </c>
      <c r="B31" s="57" t="s">
        <v>0</v>
      </c>
      <c r="C31" s="57" t="s">
        <v>148</v>
      </c>
      <c r="D31" s="65" t="s">
        <v>312</v>
      </c>
      <c r="E31" s="273" t="s">
        <v>320</v>
      </c>
      <c r="F31" s="81" t="s">
        <v>315</v>
      </c>
      <c r="G31" s="177" t="s">
        <v>151</v>
      </c>
      <c r="H31" s="176"/>
      <c r="I31" s="176"/>
    </row>
    <row r="32" spans="1:9" s="106" customFormat="1" ht="19.5" customHeight="1" hidden="1">
      <c r="A32" s="89" t="s">
        <v>159</v>
      </c>
      <c r="B32" s="57" t="s">
        <v>0</v>
      </c>
      <c r="C32" s="57" t="s">
        <v>148</v>
      </c>
      <c r="D32" s="65" t="s">
        <v>312</v>
      </c>
      <c r="E32" s="273" t="s">
        <v>320</v>
      </c>
      <c r="F32" s="81" t="s">
        <v>315</v>
      </c>
      <c r="G32" s="177" t="s">
        <v>145</v>
      </c>
      <c r="H32" s="176"/>
      <c r="I32" s="176"/>
    </row>
    <row r="33" spans="1:9" s="106" customFormat="1" ht="19.5" customHeight="1" hidden="1">
      <c r="A33" s="89" t="s">
        <v>187</v>
      </c>
      <c r="B33" s="57" t="s">
        <v>0</v>
      </c>
      <c r="C33" s="57" t="s">
        <v>148</v>
      </c>
      <c r="D33" s="65" t="s">
        <v>312</v>
      </c>
      <c r="E33" s="273" t="s">
        <v>320</v>
      </c>
      <c r="F33" s="81" t="s">
        <v>315</v>
      </c>
      <c r="G33" s="177" t="s">
        <v>186</v>
      </c>
      <c r="H33" s="176"/>
      <c r="I33" s="176"/>
    </row>
    <row r="34" spans="1:35" s="105" customFormat="1" ht="19.5" customHeight="1" hidden="1">
      <c r="A34" s="151" t="s">
        <v>319</v>
      </c>
      <c r="B34" s="88" t="s">
        <v>0</v>
      </c>
      <c r="C34" s="175" t="s">
        <v>148</v>
      </c>
      <c r="D34" s="174" t="s">
        <v>312</v>
      </c>
      <c r="E34" s="273" t="s">
        <v>318</v>
      </c>
      <c r="F34" s="81" t="s">
        <v>170</v>
      </c>
      <c r="G34" s="177"/>
      <c r="H34" s="176"/>
      <c r="I34" s="176"/>
      <c r="J34" s="106"/>
      <c r="K34" s="106"/>
      <c r="L34" s="106"/>
      <c r="M34" s="106"/>
      <c r="N34" s="106"/>
      <c r="O34" s="106"/>
      <c r="P34" s="106"/>
      <c r="Q34" s="106"/>
      <c r="R34" s="106"/>
      <c r="S34" s="106"/>
      <c r="T34" s="106"/>
      <c r="U34" s="106"/>
      <c r="V34" s="106"/>
      <c r="W34" s="106"/>
      <c r="X34" s="106"/>
      <c r="Y34" s="106"/>
      <c r="Z34" s="106"/>
      <c r="AA34" s="106"/>
      <c r="AB34" s="106"/>
      <c r="AC34" s="106"/>
      <c r="AD34" s="106"/>
      <c r="AE34" s="106"/>
      <c r="AF34" s="106"/>
      <c r="AG34" s="106"/>
      <c r="AH34" s="106"/>
      <c r="AI34" s="106"/>
    </row>
    <row r="35" spans="1:9" s="106" customFormat="1" ht="19.5" customHeight="1" hidden="1">
      <c r="A35" s="151" t="s">
        <v>316</v>
      </c>
      <c r="B35" s="88" t="s">
        <v>0</v>
      </c>
      <c r="C35" s="175" t="s">
        <v>148</v>
      </c>
      <c r="D35" s="174" t="s">
        <v>312</v>
      </c>
      <c r="E35" s="273" t="s">
        <v>318</v>
      </c>
      <c r="F35" s="81" t="s">
        <v>315</v>
      </c>
      <c r="G35" s="177"/>
      <c r="H35" s="176"/>
      <c r="I35" s="176"/>
    </row>
    <row r="36" spans="1:9" s="106" customFormat="1" ht="43.5" customHeight="1" hidden="1">
      <c r="A36" s="109" t="s">
        <v>184</v>
      </c>
      <c r="B36" s="57" t="s">
        <v>0</v>
      </c>
      <c r="C36" s="57" t="s">
        <v>148</v>
      </c>
      <c r="D36" s="65" t="s">
        <v>312</v>
      </c>
      <c r="E36" s="273" t="s">
        <v>318</v>
      </c>
      <c r="F36" s="81" t="s">
        <v>315</v>
      </c>
      <c r="G36" s="177" t="s">
        <v>151</v>
      </c>
      <c r="H36" s="176"/>
      <c r="I36" s="176"/>
    </row>
    <row r="37" spans="1:9" s="106" customFormat="1" ht="19.5" customHeight="1" hidden="1">
      <c r="A37" s="89" t="s">
        <v>159</v>
      </c>
      <c r="B37" s="57" t="s">
        <v>0</v>
      </c>
      <c r="C37" s="57" t="s">
        <v>148</v>
      </c>
      <c r="D37" s="65" t="s">
        <v>312</v>
      </c>
      <c r="E37" s="273" t="s">
        <v>318</v>
      </c>
      <c r="F37" s="81" t="s">
        <v>315</v>
      </c>
      <c r="G37" s="177" t="s">
        <v>145</v>
      </c>
      <c r="H37" s="176"/>
      <c r="I37" s="176"/>
    </row>
    <row r="38" spans="1:9" s="106" customFormat="1" ht="24.75" customHeight="1" hidden="1">
      <c r="A38" s="89" t="s">
        <v>187</v>
      </c>
      <c r="B38" s="57" t="s">
        <v>0</v>
      </c>
      <c r="C38" s="57" t="s">
        <v>148</v>
      </c>
      <c r="D38" s="65" t="s">
        <v>312</v>
      </c>
      <c r="E38" s="273" t="s">
        <v>318</v>
      </c>
      <c r="F38" s="81" t="s">
        <v>315</v>
      </c>
      <c r="G38" s="177" t="s">
        <v>186</v>
      </c>
      <c r="H38" s="176"/>
      <c r="I38" s="176"/>
    </row>
    <row r="39" spans="1:35" s="105" customFormat="1" ht="19.5" customHeight="1" hidden="1">
      <c r="A39" s="151" t="s">
        <v>317</v>
      </c>
      <c r="B39" s="88" t="s">
        <v>0</v>
      </c>
      <c r="C39" s="175" t="s">
        <v>148</v>
      </c>
      <c r="D39" s="174" t="s">
        <v>312</v>
      </c>
      <c r="E39" s="273" t="s">
        <v>311</v>
      </c>
      <c r="F39" s="81" t="s">
        <v>170</v>
      </c>
      <c r="G39" s="177"/>
      <c r="H39" s="176"/>
      <c r="I39" s="176"/>
      <c r="J39" s="106"/>
      <c r="K39" s="106"/>
      <c r="L39" s="106"/>
      <c r="M39" s="106"/>
      <c r="N39" s="106"/>
      <c r="O39" s="106"/>
      <c r="P39" s="106"/>
      <c r="Q39" s="106"/>
      <c r="R39" s="106"/>
      <c r="S39" s="106"/>
      <c r="T39" s="106"/>
      <c r="U39" s="106"/>
      <c r="V39" s="106"/>
      <c r="W39" s="106"/>
      <c r="X39" s="106"/>
      <c r="Y39" s="106"/>
      <c r="Z39" s="106"/>
      <c r="AA39" s="106"/>
      <c r="AB39" s="106"/>
      <c r="AC39" s="106"/>
      <c r="AD39" s="106"/>
      <c r="AE39" s="106"/>
      <c r="AF39" s="106"/>
      <c r="AG39" s="106"/>
      <c r="AH39" s="106"/>
      <c r="AI39" s="106"/>
    </row>
    <row r="40" spans="1:9" s="106" customFormat="1" ht="19.5" customHeight="1" hidden="1">
      <c r="A40" s="151" t="s">
        <v>316</v>
      </c>
      <c r="B40" s="88" t="s">
        <v>0</v>
      </c>
      <c r="C40" s="175" t="s">
        <v>148</v>
      </c>
      <c r="D40" s="174" t="s">
        <v>312</v>
      </c>
      <c r="E40" s="273" t="s">
        <v>311</v>
      </c>
      <c r="F40" s="81" t="s">
        <v>315</v>
      </c>
      <c r="G40" s="177"/>
      <c r="H40" s="176"/>
      <c r="I40" s="176"/>
    </row>
    <row r="41" spans="1:9" s="106" customFormat="1" ht="43.5" customHeight="1" hidden="1">
      <c r="A41" s="109" t="s">
        <v>184</v>
      </c>
      <c r="B41" s="57" t="s">
        <v>0</v>
      </c>
      <c r="C41" s="57" t="s">
        <v>148</v>
      </c>
      <c r="D41" s="65" t="s">
        <v>312</v>
      </c>
      <c r="E41" s="273" t="s">
        <v>311</v>
      </c>
      <c r="F41" s="81" t="s">
        <v>315</v>
      </c>
      <c r="G41" s="177" t="s">
        <v>151</v>
      </c>
      <c r="H41" s="176"/>
      <c r="I41" s="176"/>
    </row>
    <row r="42" spans="1:9" s="106" customFormat="1" ht="19.5" customHeight="1" hidden="1">
      <c r="A42" s="89" t="s">
        <v>159</v>
      </c>
      <c r="B42" s="57" t="s">
        <v>0</v>
      </c>
      <c r="C42" s="57" t="s">
        <v>148</v>
      </c>
      <c r="D42" s="65" t="s">
        <v>312</v>
      </c>
      <c r="E42" s="273" t="s">
        <v>311</v>
      </c>
      <c r="F42" s="81" t="s">
        <v>315</v>
      </c>
      <c r="G42" s="177" t="s">
        <v>145</v>
      </c>
      <c r="H42" s="176"/>
      <c r="I42" s="176"/>
    </row>
    <row r="43" spans="1:9" s="106" customFormat="1" ht="19.5" customHeight="1" hidden="1">
      <c r="A43" s="89" t="s">
        <v>187</v>
      </c>
      <c r="B43" s="57" t="s">
        <v>0</v>
      </c>
      <c r="C43" s="57" t="s">
        <v>148</v>
      </c>
      <c r="D43" s="65" t="s">
        <v>312</v>
      </c>
      <c r="E43" s="273" t="s">
        <v>311</v>
      </c>
      <c r="F43" s="81" t="s">
        <v>315</v>
      </c>
      <c r="G43" s="177" t="s">
        <v>186</v>
      </c>
      <c r="H43" s="176"/>
      <c r="I43" s="176"/>
    </row>
    <row r="44" spans="1:9" s="106" customFormat="1" ht="37.5" customHeight="1" hidden="1">
      <c r="A44" s="178" t="s">
        <v>314</v>
      </c>
      <c r="B44" s="175" t="s">
        <v>0</v>
      </c>
      <c r="C44" s="175" t="s">
        <v>148</v>
      </c>
      <c r="D44" s="174" t="s">
        <v>312</v>
      </c>
      <c r="E44" s="173" t="s">
        <v>311</v>
      </c>
      <c r="F44" s="172" t="s">
        <v>310</v>
      </c>
      <c r="G44" s="177"/>
      <c r="H44" s="176"/>
      <c r="I44" s="176"/>
    </row>
    <row r="45" spans="1:9" s="52" customFormat="1" ht="18.75" customHeight="1" hidden="1">
      <c r="A45" s="109" t="s">
        <v>313</v>
      </c>
      <c r="B45" s="57" t="s">
        <v>0</v>
      </c>
      <c r="C45" s="57" t="s">
        <v>148</v>
      </c>
      <c r="D45" s="57" t="s">
        <v>312</v>
      </c>
      <c r="E45" s="173" t="s">
        <v>311</v>
      </c>
      <c r="F45" s="172" t="s">
        <v>310</v>
      </c>
      <c r="G45" s="57" t="s">
        <v>309</v>
      </c>
      <c r="H45" s="56"/>
      <c r="I45" s="56"/>
    </row>
    <row r="46" spans="1:9" s="52" customFormat="1" ht="18.75" customHeight="1" hidden="1">
      <c r="A46" s="272" t="s">
        <v>308</v>
      </c>
      <c r="B46" s="73" t="s">
        <v>0</v>
      </c>
      <c r="C46" s="155" t="s">
        <v>148</v>
      </c>
      <c r="D46" s="70" t="s">
        <v>164</v>
      </c>
      <c r="E46" s="265"/>
      <c r="F46" s="264"/>
      <c r="G46" s="120"/>
      <c r="H46" s="119"/>
      <c r="I46" s="119"/>
    </row>
    <row r="47" spans="1:9" s="52" customFormat="1" ht="18.75" customHeight="1" hidden="1">
      <c r="A47" s="271" t="s">
        <v>276</v>
      </c>
      <c r="B47" s="100" t="s">
        <v>0</v>
      </c>
      <c r="C47" s="249" t="s">
        <v>148</v>
      </c>
      <c r="D47" s="129" t="s">
        <v>164</v>
      </c>
      <c r="E47" s="270" t="s">
        <v>307</v>
      </c>
      <c r="F47" s="269" t="s">
        <v>170</v>
      </c>
      <c r="G47" s="268"/>
      <c r="H47" s="267"/>
      <c r="I47" s="267"/>
    </row>
    <row r="48" spans="1:35" s="105" customFormat="1" ht="19.5" customHeight="1" hidden="1">
      <c r="A48" s="151" t="s">
        <v>306</v>
      </c>
      <c r="B48" s="88" t="s">
        <v>0</v>
      </c>
      <c r="C48" s="175" t="s">
        <v>148</v>
      </c>
      <c r="D48" s="174" t="s">
        <v>164</v>
      </c>
      <c r="E48" s="118" t="s">
        <v>304</v>
      </c>
      <c r="F48" s="117" t="s">
        <v>170</v>
      </c>
      <c r="G48" s="177"/>
      <c r="H48" s="176"/>
      <c r="I48" s="176"/>
      <c r="J48" s="106"/>
      <c r="K48" s="106"/>
      <c r="L48" s="106"/>
      <c r="M48" s="106"/>
      <c r="N48" s="106"/>
      <c r="O48" s="106"/>
      <c r="P48" s="106"/>
      <c r="Q48" s="106"/>
      <c r="R48" s="106"/>
      <c r="S48" s="106"/>
      <c r="T48" s="106"/>
      <c r="U48" s="106"/>
      <c r="V48" s="106"/>
      <c r="W48" s="106"/>
      <c r="X48" s="106"/>
      <c r="Y48" s="106"/>
      <c r="Z48" s="106"/>
      <c r="AA48" s="106"/>
      <c r="AB48" s="106"/>
      <c r="AC48" s="106"/>
      <c r="AD48" s="106"/>
      <c r="AE48" s="106"/>
      <c r="AF48" s="106"/>
      <c r="AG48" s="106"/>
      <c r="AH48" s="106"/>
      <c r="AI48" s="106"/>
    </row>
    <row r="49" spans="1:35" s="105" customFormat="1" ht="19.5" customHeight="1" hidden="1">
      <c r="A49" s="151" t="s">
        <v>305</v>
      </c>
      <c r="B49" s="88" t="s">
        <v>0</v>
      </c>
      <c r="C49" s="175" t="s">
        <v>148</v>
      </c>
      <c r="D49" s="174" t="s">
        <v>164</v>
      </c>
      <c r="E49" s="118" t="s">
        <v>304</v>
      </c>
      <c r="F49" s="117" t="s">
        <v>303</v>
      </c>
      <c r="G49" s="177"/>
      <c r="H49" s="176"/>
      <c r="I49" s="176"/>
      <c r="J49" s="106"/>
      <c r="K49" s="106"/>
      <c r="L49" s="106"/>
      <c r="M49" s="106"/>
      <c r="N49" s="106"/>
      <c r="O49" s="106"/>
      <c r="P49" s="106"/>
      <c r="Q49" s="106"/>
      <c r="R49" s="106"/>
      <c r="S49" s="106"/>
      <c r="T49" s="106"/>
      <c r="U49" s="106"/>
      <c r="V49" s="106"/>
      <c r="W49" s="106"/>
      <c r="X49" s="106"/>
      <c r="Y49" s="106"/>
      <c r="Z49" s="106"/>
      <c r="AA49" s="106"/>
      <c r="AB49" s="106"/>
      <c r="AC49" s="106"/>
      <c r="AD49" s="106"/>
      <c r="AE49" s="106"/>
      <c r="AF49" s="106"/>
      <c r="AG49" s="106"/>
      <c r="AH49" s="106"/>
      <c r="AI49" s="106"/>
    </row>
    <row r="50" spans="1:9" s="52" customFormat="1" ht="18.75" customHeight="1" hidden="1">
      <c r="A50" s="266" t="s">
        <v>159</v>
      </c>
      <c r="B50" s="57" t="s">
        <v>0</v>
      </c>
      <c r="C50" s="57" t="s">
        <v>148</v>
      </c>
      <c r="D50" s="57" t="s">
        <v>164</v>
      </c>
      <c r="E50" s="118" t="s">
        <v>304</v>
      </c>
      <c r="F50" s="117" t="s">
        <v>303</v>
      </c>
      <c r="G50" s="57" t="s">
        <v>145</v>
      </c>
      <c r="H50" s="56"/>
      <c r="I50" s="56"/>
    </row>
    <row r="51" spans="1:9" s="83" customFormat="1" ht="20.25" customHeight="1" hidden="1">
      <c r="A51" s="116" t="s">
        <v>302</v>
      </c>
      <c r="B51" s="73" t="s">
        <v>0</v>
      </c>
      <c r="C51" s="73" t="s">
        <v>148</v>
      </c>
      <c r="D51" s="115">
        <v>11</v>
      </c>
      <c r="E51" s="265"/>
      <c r="F51" s="264"/>
      <c r="G51" s="57"/>
      <c r="H51" s="56"/>
      <c r="I51" s="56"/>
    </row>
    <row r="52" spans="1:9" s="83" customFormat="1" ht="20.25" customHeight="1" hidden="1">
      <c r="A52" s="109" t="s">
        <v>301</v>
      </c>
      <c r="B52" s="100" t="s">
        <v>0</v>
      </c>
      <c r="C52" s="57" t="s">
        <v>148</v>
      </c>
      <c r="D52" s="263">
        <v>11</v>
      </c>
      <c r="E52" s="192" t="s">
        <v>300</v>
      </c>
      <c r="F52" s="67" t="s">
        <v>170</v>
      </c>
      <c r="G52" s="64"/>
      <c r="H52" s="80"/>
      <c r="I52" s="80"/>
    </row>
    <row r="53" spans="1:9" s="83" customFormat="1" ht="20.25" customHeight="1" hidden="1">
      <c r="A53" s="109" t="s">
        <v>299</v>
      </c>
      <c r="B53" s="88" t="s">
        <v>0</v>
      </c>
      <c r="C53" s="57" t="s">
        <v>148</v>
      </c>
      <c r="D53" s="263">
        <v>11</v>
      </c>
      <c r="E53" s="192" t="s">
        <v>297</v>
      </c>
      <c r="F53" s="135" t="s">
        <v>170</v>
      </c>
      <c r="G53" s="64"/>
      <c r="H53" s="80"/>
      <c r="I53" s="80"/>
    </row>
    <row r="54" spans="1:9" s="83" customFormat="1" ht="18.75" customHeight="1" hidden="1">
      <c r="A54" s="89" t="s">
        <v>298</v>
      </c>
      <c r="B54" s="88" t="s">
        <v>0</v>
      </c>
      <c r="C54" s="57" t="s">
        <v>148</v>
      </c>
      <c r="D54" s="263">
        <v>11</v>
      </c>
      <c r="E54" s="188" t="s">
        <v>297</v>
      </c>
      <c r="F54" s="187">
        <v>1403</v>
      </c>
      <c r="G54" s="64"/>
      <c r="H54" s="80"/>
      <c r="I54" s="80"/>
    </row>
    <row r="55" spans="1:9" s="83" customFormat="1" ht="20.25" customHeight="1" hidden="1">
      <c r="A55" s="89" t="s">
        <v>187</v>
      </c>
      <c r="B55" s="57" t="s">
        <v>0</v>
      </c>
      <c r="C55" s="57" t="s">
        <v>148</v>
      </c>
      <c r="D55" s="262">
        <v>11</v>
      </c>
      <c r="E55" s="192" t="s">
        <v>297</v>
      </c>
      <c r="F55" s="255">
        <v>1403</v>
      </c>
      <c r="G55" s="57" t="s">
        <v>186</v>
      </c>
      <c r="H55" s="56"/>
      <c r="I55" s="56"/>
    </row>
    <row r="56" spans="1:9" s="83" customFormat="1" ht="20.25" customHeight="1">
      <c r="A56" s="438" t="s">
        <v>302</v>
      </c>
      <c r="B56" s="57"/>
      <c r="C56" s="319" t="s">
        <v>148</v>
      </c>
      <c r="D56" s="434" t="s">
        <v>173</v>
      </c>
      <c r="E56" s="435"/>
      <c r="F56" s="436"/>
      <c r="G56" s="312"/>
      <c r="H56" s="449">
        <f>H57</f>
        <v>48.75</v>
      </c>
      <c r="I56" s="449">
        <f>I57</f>
        <v>47.5</v>
      </c>
    </row>
    <row r="57" spans="1:9" s="83" customFormat="1" ht="20.25" customHeight="1">
      <c r="A57" s="437" t="s">
        <v>301</v>
      </c>
      <c r="B57" s="57"/>
      <c r="C57" s="312" t="s">
        <v>148</v>
      </c>
      <c r="D57" s="576" t="s">
        <v>173</v>
      </c>
      <c r="E57" s="314" t="s">
        <v>424</v>
      </c>
      <c r="F57" s="313" t="s">
        <v>155</v>
      </c>
      <c r="G57" s="312"/>
      <c r="H57" s="450">
        <f>H58</f>
        <v>48.75</v>
      </c>
      <c r="I57" s="450">
        <f>I58</f>
        <v>47.5</v>
      </c>
    </row>
    <row r="58" spans="1:9" s="83" customFormat="1" ht="20.25" customHeight="1">
      <c r="A58" s="437" t="s">
        <v>302</v>
      </c>
      <c r="B58" s="57"/>
      <c r="C58" s="312" t="s">
        <v>148</v>
      </c>
      <c r="D58" s="576" t="s">
        <v>173</v>
      </c>
      <c r="E58" s="314" t="s">
        <v>425</v>
      </c>
      <c r="F58" s="313" t="s">
        <v>155</v>
      </c>
      <c r="G58" s="312"/>
      <c r="H58" s="450">
        <f>H60</f>
        <v>48.75</v>
      </c>
      <c r="I58" s="450">
        <f>I60</f>
        <v>47.5</v>
      </c>
    </row>
    <row r="59" spans="1:9" s="83" customFormat="1" ht="20.25" customHeight="1">
      <c r="A59" s="437" t="s">
        <v>298</v>
      </c>
      <c r="B59" s="57"/>
      <c r="C59" s="312" t="s">
        <v>148</v>
      </c>
      <c r="D59" s="576" t="s">
        <v>173</v>
      </c>
      <c r="E59" s="314" t="s">
        <v>425</v>
      </c>
      <c r="F59" s="313" t="s">
        <v>426</v>
      </c>
      <c r="G59" s="312"/>
      <c r="H59" s="450">
        <f>H60</f>
        <v>48.75</v>
      </c>
      <c r="I59" s="450">
        <f>I60</f>
        <v>47.5</v>
      </c>
    </row>
    <row r="60" spans="1:9" s="83" customFormat="1" ht="20.25" customHeight="1">
      <c r="A60" s="437" t="s">
        <v>187</v>
      </c>
      <c r="B60" s="57"/>
      <c r="C60" s="312" t="s">
        <v>148</v>
      </c>
      <c r="D60" s="576" t="s">
        <v>173</v>
      </c>
      <c r="E60" s="314" t="s">
        <v>425</v>
      </c>
      <c r="F60" s="313" t="s">
        <v>426</v>
      </c>
      <c r="G60" s="312" t="s">
        <v>186</v>
      </c>
      <c r="H60" s="450">
        <v>48.75</v>
      </c>
      <c r="I60" s="450">
        <v>47.5</v>
      </c>
    </row>
    <row r="61" spans="1:9" s="83" customFormat="1" ht="29.25" customHeight="1">
      <c r="A61" s="66" t="s">
        <v>296</v>
      </c>
      <c r="B61" s="73" t="s">
        <v>0</v>
      </c>
      <c r="C61" s="70" t="s">
        <v>148</v>
      </c>
      <c r="D61" s="156" t="s">
        <v>273</v>
      </c>
      <c r="E61" s="79"/>
      <c r="F61" s="78"/>
      <c r="G61" s="155"/>
      <c r="H61" s="136">
        <f>H66+H71+H90+H98</f>
        <v>5037.424</v>
      </c>
      <c r="I61" s="136">
        <f>I66+I71+I90+I98</f>
        <v>4908.2609999999995</v>
      </c>
    </row>
    <row r="62" spans="1:9" s="186" customFormat="1" ht="18.75" customHeight="1" hidden="1">
      <c r="A62" s="116"/>
      <c r="B62" s="100"/>
      <c r="C62" s="73"/>
      <c r="D62" s="113"/>
      <c r="E62" s="143"/>
      <c r="F62" s="71"/>
      <c r="G62" s="140"/>
      <c r="H62" s="261"/>
      <c r="I62" s="261"/>
    </row>
    <row r="63" spans="1:9" s="186" customFormat="1" ht="18.75" customHeight="1" hidden="1">
      <c r="A63" s="109"/>
      <c r="B63" s="88"/>
      <c r="C63" s="57"/>
      <c r="D63" s="65"/>
      <c r="E63" s="192"/>
      <c r="F63" s="135"/>
      <c r="G63" s="257"/>
      <c r="H63" s="256"/>
      <c r="I63" s="256"/>
    </row>
    <row r="64" spans="1:9" s="83" customFormat="1" ht="18.75" customHeight="1" hidden="1">
      <c r="A64" s="260"/>
      <c r="B64" s="88"/>
      <c r="C64" s="259"/>
      <c r="D64" s="258"/>
      <c r="E64" s="188"/>
      <c r="F64" s="187"/>
      <c r="G64" s="257"/>
      <c r="H64" s="256"/>
      <c r="I64" s="256"/>
    </row>
    <row r="65" spans="1:9" s="83" customFormat="1" ht="18.75" customHeight="1" hidden="1">
      <c r="A65" s="189"/>
      <c r="B65" s="57"/>
      <c r="C65" s="254"/>
      <c r="D65" s="254"/>
      <c r="E65" s="192"/>
      <c r="F65" s="255"/>
      <c r="G65" s="254"/>
      <c r="H65" s="253"/>
      <c r="I65" s="253"/>
    </row>
    <row r="66" spans="1:9" s="186" customFormat="1" ht="62.25" customHeight="1">
      <c r="A66" s="116" t="s">
        <v>801</v>
      </c>
      <c r="B66" s="100" t="s">
        <v>0</v>
      </c>
      <c r="C66" s="73" t="s">
        <v>148</v>
      </c>
      <c r="D66" s="113" t="s">
        <v>273</v>
      </c>
      <c r="E66" s="143" t="s">
        <v>295</v>
      </c>
      <c r="F66" s="71" t="s">
        <v>155</v>
      </c>
      <c r="G66" s="140"/>
      <c r="H66" s="136">
        <f>+H67</f>
        <v>68.25</v>
      </c>
      <c r="I66" s="136">
        <f>+I67</f>
        <v>66.5</v>
      </c>
    </row>
    <row r="67" spans="1:246" s="106" customFormat="1" ht="63" customHeight="1">
      <c r="A67" s="640" t="s">
        <v>294</v>
      </c>
      <c r="B67" s="100" t="s">
        <v>0</v>
      </c>
      <c r="C67" s="73" t="s">
        <v>148</v>
      </c>
      <c r="D67" s="113" t="s">
        <v>273</v>
      </c>
      <c r="E67" s="143" t="s">
        <v>483</v>
      </c>
      <c r="F67" s="71" t="s">
        <v>155</v>
      </c>
      <c r="G67" s="140"/>
      <c r="H67" s="136">
        <f>+H68</f>
        <v>68.25</v>
      </c>
      <c r="I67" s="136">
        <f>+I68</f>
        <v>66.5</v>
      </c>
      <c r="J67" s="186"/>
      <c r="K67" s="186"/>
      <c r="L67" s="186"/>
      <c r="M67" s="186"/>
      <c r="N67" s="186"/>
      <c r="O67" s="186"/>
      <c r="P67" s="186"/>
      <c r="Q67" s="186"/>
      <c r="R67" s="186"/>
      <c r="S67" s="186"/>
      <c r="T67" s="186"/>
      <c r="U67" s="186"/>
      <c r="V67" s="186"/>
      <c r="W67" s="186"/>
      <c r="X67" s="186"/>
      <c r="Y67" s="186"/>
      <c r="Z67" s="186"/>
      <c r="AA67" s="186"/>
      <c r="AB67" s="186"/>
      <c r="AC67" s="186"/>
      <c r="AD67" s="186"/>
      <c r="AE67" s="186"/>
      <c r="AF67" s="186"/>
      <c r="AG67" s="186"/>
      <c r="AH67" s="186"/>
      <c r="AI67" s="186"/>
      <c r="AJ67" s="186"/>
      <c r="AK67" s="186"/>
      <c r="AL67" s="186"/>
      <c r="AM67" s="186"/>
      <c r="AN67" s="186"/>
      <c r="AO67" s="186"/>
      <c r="AP67" s="186"/>
      <c r="AQ67" s="186"/>
      <c r="AR67" s="186"/>
      <c r="AS67" s="186"/>
      <c r="AT67" s="186"/>
      <c r="AU67" s="186"/>
      <c r="AV67" s="186"/>
      <c r="AW67" s="186"/>
      <c r="AX67" s="186"/>
      <c r="AY67" s="186"/>
      <c r="AZ67" s="186"/>
      <c r="BA67" s="186"/>
      <c r="BB67" s="186"/>
      <c r="BC67" s="186"/>
      <c r="BD67" s="186"/>
      <c r="BE67" s="186"/>
      <c r="BF67" s="186"/>
      <c r="BG67" s="186"/>
      <c r="BH67" s="186"/>
      <c r="BI67" s="186"/>
      <c r="BJ67" s="186"/>
      <c r="BK67" s="186"/>
      <c r="BL67" s="186"/>
      <c r="BM67" s="186"/>
      <c r="BN67" s="186"/>
      <c r="BO67" s="186"/>
      <c r="BP67" s="186"/>
      <c r="BQ67" s="186"/>
      <c r="BR67" s="186"/>
      <c r="BS67" s="186"/>
      <c r="BT67" s="186"/>
      <c r="BU67" s="186"/>
      <c r="BV67" s="186"/>
      <c r="BW67" s="186"/>
      <c r="BX67" s="186"/>
      <c r="BY67" s="186"/>
      <c r="BZ67" s="186"/>
      <c r="CA67" s="186"/>
      <c r="CB67" s="186"/>
      <c r="CC67" s="186"/>
      <c r="CD67" s="186"/>
      <c r="CE67" s="186"/>
      <c r="CF67" s="186"/>
      <c r="CG67" s="186"/>
      <c r="CH67" s="186"/>
      <c r="CI67" s="186"/>
      <c r="CJ67" s="186"/>
      <c r="CK67" s="186"/>
      <c r="CL67" s="186"/>
      <c r="CM67" s="186"/>
      <c r="CN67" s="186"/>
      <c r="CO67" s="186"/>
      <c r="CP67" s="186"/>
      <c r="CQ67" s="186"/>
      <c r="CR67" s="186"/>
      <c r="CS67" s="186"/>
      <c r="CT67" s="186"/>
      <c r="CU67" s="186"/>
      <c r="CV67" s="186"/>
      <c r="CW67" s="186"/>
      <c r="CX67" s="186"/>
      <c r="CY67" s="186"/>
      <c r="CZ67" s="186"/>
      <c r="DA67" s="186"/>
      <c r="DB67" s="186"/>
      <c r="DC67" s="186"/>
      <c r="DD67" s="186"/>
      <c r="DE67" s="186"/>
      <c r="DF67" s="186"/>
      <c r="DG67" s="186"/>
      <c r="DH67" s="186"/>
      <c r="DI67" s="186"/>
      <c r="DJ67" s="186"/>
      <c r="DK67" s="186"/>
      <c r="DL67" s="186"/>
      <c r="DM67" s="186"/>
      <c r="DN67" s="186"/>
      <c r="DO67" s="186"/>
      <c r="DP67" s="186"/>
      <c r="DQ67" s="186"/>
      <c r="DR67" s="186"/>
      <c r="DS67" s="186"/>
      <c r="DT67" s="186"/>
      <c r="DU67" s="186"/>
      <c r="DV67" s="186"/>
      <c r="DW67" s="186"/>
      <c r="DX67" s="186"/>
      <c r="DY67" s="186"/>
      <c r="DZ67" s="186"/>
      <c r="EA67" s="186"/>
      <c r="EB67" s="186"/>
      <c r="EC67" s="186"/>
      <c r="ED67" s="186"/>
      <c r="EE67" s="186"/>
      <c r="EF67" s="186"/>
      <c r="EG67" s="186"/>
      <c r="EH67" s="186"/>
      <c r="EI67" s="186"/>
      <c r="EJ67" s="186"/>
      <c r="EK67" s="186"/>
      <c r="EL67" s="186"/>
      <c r="EM67" s="186"/>
      <c r="EN67" s="186"/>
      <c r="EO67" s="186"/>
      <c r="EP67" s="186"/>
      <c r="EQ67" s="186"/>
      <c r="ER67" s="186"/>
      <c r="ES67" s="186"/>
      <c r="ET67" s="186"/>
      <c r="EU67" s="186"/>
      <c r="EV67" s="186"/>
      <c r="EW67" s="186"/>
      <c r="EX67" s="186"/>
      <c r="EY67" s="186"/>
      <c r="EZ67" s="186"/>
      <c r="FA67" s="186"/>
      <c r="FB67" s="186"/>
      <c r="FC67" s="186"/>
      <c r="FD67" s="186"/>
      <c r="FE67" s="186"/>
      <c r="FF67" s="186"/>
      <c r="FG67" s="186"/>
      <c r="FH67" s="186"/>
      <c r="FI67" s="186"/>
      <c r="FJ67" s="186"/>
      <c r="FK67" s="186"/>
      <c r="FL67" s="186"/>
      <c r="FM67" s="186"/>
      <c r="FN67" s="186"/>
      <c r="FO67" s="186"/>
      <c r="FP67" s="186"/>
      <c r="FQ67" s="186"/>
      <c r="FR67" s="186"/>
      <c r="FS67" s="186"/>
      <c r="FT67" s="186"/>
      <c r="FU67" s="186"/>
      <c r="FV67" s="186"/>
      <c r="FW67" s="186"/>
      <c r="FX67" s="186"/>
      <c r="FY67" s="186"/>
      <c r="FZ67" s="186"/>
      <c r="GA67" s="186"/>
      <c r="GB67" s="186"/>
      <c r="GC67" s="186"/>
      <c r="GD67" s="186"/>
      <c r="GE67" s="186"/>
      <c r="GF67" s="186"/>
      <c r="GG67" s="186"/>
      <c r="GH67" s="186"/>
      <c r="GI67" s="186"/>
      <c r="GJ67" s="186"/>
      <c r="GK67" s="186"/>
      <c r="GL67" s="186"/>
      <c r="GM67" s="186"/>
      <c r="GN67" s="186"/>
      <c r="GO67" s="186"/>
      <c r="GP67" s="186"/>
      <c r="GQ67" s="186"/>
      <c r="GR67" s="186"/>
      <c r="GS67" s="186"/>
      <c r="GT67" s="186"/>
      <c r="GU67" s="186"/>
      <c r="GV67" s="186"/>
      <c r="GW67" s="186"/>
      <c r="GX67" s="186"/>
      <c r="GY67" s="186"/>
      <c r="GZ67" s="186"/>
      <c r="HA67" s="186"/>
      <c r="HB67" s="186"/>
      <c r="HC67" s="186"/>
      <c r="HD67" s="186"/>
      <c r="HE67" s="186"/>
      <c r="HF67" s="186"/>
      <c r="HG67" s="186"/>
      <c r="HH67" s="186"/>
      <c r="HI67" s="186"/>
      <c r="HJ67" s="186"/>
      <c r="HK67" s="186"/>
      <c r="HL67" s="186"/>
      <c r="HM67" s="186"/>
      <c r="HN67" s="186"/>
      <c r="HO67" s="186"/>
      <c r="HP67" s="186"/>
      <c r="HQ67" s="186"/>
      <c r="HR67" s="186"/>
      <c r="HS67" s="186"/>
      <c r="HT67" s="186"/>
      <c r="HU67" s="186"/>
      <c r="HV67" s="186"/>
      <c r="HW67" s="186"/>
      <c r="HX67" s="186"/>
      <c r="HY67" s="186"/>
      <c r="HZ67" s="186"/>
      <c r="IA67" s="186"/>
      <c r="IB67" s="186"/>
      <c r="IC67" s="186"/>
      <c r="ID67" s="186"/>
      <c r="IE67" s="186"/>
      <c r="IF67" s="186"/>
      <c r="IG67" s="186"/>
      <c r="IH67" s="186"/>
      <c r="II67" s="186"/>
      <c r="IJ67" s="186"/>
      <c r="IK67" s="186"/>
      <c r="IL67" s="186"/>
    </row>
    <row r="68" spans="1:246" s="106" customFormat="1" ht="21" customHeight="1">
      <c r="A68" s="151" t="s">
        <v>293</v>
      </c>
      <c r="B68" s="57" t="s">
        <v>0</v>
      </c>
      <c r="C68" s="88" t="s">
        <v>148</v>
      </c>
      <c r="D68" s="148" t="s">
        <v>273</v>
      </c>
      <c r="E68" s="118" t="s">
        <v>483</v>
      </c>
      <c r="F68" s="117" t="s">
        <v>292</v>
      </c>
      <c r="G68" s="180"/>
      <c r="H68" s="696">
        <f>+H70+H69</f>
        <v>68.25</v>
      </c>
      <c r="I68" s="696">
        <f>+I70+I69</f>
        <v>66.5</v>
      </c>
      <c r="J68" s="186"/>
      <c r="K68" s="186"/>
      <c r="L68" s="186"/>
      <c r="M68" s="186"/>
      <c r="N68" s="186"/>
      <c r="O68" s="186"/>
      <c r="P68" s="186"/>
      <c r="Q68" s="186"/>
      <c r="R68" s="186"/>
      <c r="S68" s="186"/>
      <c r="T68" s="186"/>
      <c r="U68" s="186"/>
      <c r="V68" s="186"/>
      <c r="W68" s="186"/>
      <c r="X68" s="186"/>
      <c r="Y68" s="186"/>
      <c r="Z68" s="186"/>
      <c r="AA68" s="186"/>
      <c r="AB68" s="186"/>
      <c r="AC68" s="186"/>
      <c r="AD68" s="186"/>
      <c r="AE68" s="186"/>
      <c r="AF68" s="186"/>
      <c r="AG68" s="186"/>
      <c r="AH68" s="186"/>
      <c r="AI68" s="186"/>
      <c r="AJ68" s="186"/>
      <c r="AK68" s="186"/>
      <c r="AL68" s="186"/>
      <c r="AM68" s="186"/>
      <c r="AN68" s="186"/>
      <c r="AO68" s="186"/>
      <c r="AP68" s="186"/>
      <c r="AQ68" s="186"/>
      <c r="AR68" s="186"/>
      <c r="AS68" s="186"/>
      <c r="AT68" s="186"/>
      <c r="AU68" s="186"/>
      <c r="AV68" s="186"/>
      <c r="AW68" s="186"/>
      <c r="AX68" s="186"/>
      <c r="AY68" s="186"/>
      <c r="AZ68" s="186"/>
      <c r="BA68" s="186"/>
      <c r="BB68" s="186"/>
      <c r="BC68" s="186"/>
      <c r="BD68" s="186"/>
      <c r="BE68" s="186"/>
      <c r="BF68" s="186"/>
      <c r="BG68" s="186"/>
      <c r="BH68" s="186"/>
      <c r="BI68" s="186"/>
      <c r="BJ68" s="186"/>
      <c r="BK68" s="186"/>
      <c r="BL68" s="186"/>
      <c r="BM68" s="186"/>
      <c r="BN68" s="186"/>
      <c r="BO68" s="186"/>
      <c r="BP68" s="186"/>
      <c r="BQ68" s="186"/>
      <c r="BR68" s="186"/>
      <c r="BS68" s="186"/>
      <c r="BT68" s="186"/>
      <c r="BU68" s="186"/>
      <c r="BV68" s="186"/>
      <c r="BW68" s="186"/>
      <c r="BX68" s="186"/>
      <c r="BY68" s="186"/>
      <c r="BZ68" s="186"/>
      <c r="CA68" s="186"/>
      <c r="CB68" s="186"/>
      <c r="CC68" s="186"/>
      <c r="CD68" s="186"/>
      <c r="CE68" s="186"/>
      <c r="CF68" s="186"/>
      <c r="CG68" s="186"/>
      <c r="CH68" s="186"/>
      <c r="CI68" s="186"/>
      <c r="CJ68" s="186"/>
      <c r="CK68" s="186"/>
      <c r="CL68" s="186"/>
      <c r="CM68" s="186"/>
      <c r="CN68" s="186"/>
      <c r="CO68" s="186"/>
      <c r="CP68" s="186"/>
      <c r="CQ68" s="186"/>
      <c r="CR68" s="186"/>
      <c r="CS68" s="186"/>
      <c r="CT68" s="186"/>
      <c r="CU68" s="186"/>
      <c r="CV68" s="186"/>
      <c r="CW68" s="186"/>
      <c r="CX68" s="186"/>
      <c r="CY68" s="186"/>
      <c r="CZ68" s="186"/>
      <c r="DA68" s="186"/>
      <c r="DB68" s="186"/>
      <c r="DC68" s="186"/>
      <c r="DD68" s="186"/>
      <c r="DE68" s="186"/>
      <c r="DF68" s="186"/>
      <c r="DG68" s="186"/>
      <c r="DH68" s="186"/>
      <c r="DI68" s="186"/>
      <c r="DJ68" s="186"/>
      <c r="DK68" s="186"/>
      <c r="DL68" s="186"/>
      <c r="DM68" s="186"/>
      <c r="DN68" s="186"/>
      <c r="DO68" s="186"/>
      <c r="DP68" s="186"/>
      <c r="DQ68" s="186"/>
      <c r="DR68" s="186"/>
      <c r="DS68" s="186"/>
      <c r="DT68" s="186"/>
      <c r="DU68" s="186"/>
      <c r="DV68" s="186"/>
      <c r="DW68" s="186"/>
      <c r="DX68" s="186"/>
      <c r="DY68" s="186"/>
      <c r="DZ68" s="186"/>
      <c r="EA68" s="186"/>
      <c r="EB68" s="186"/>
      <c r="EC68" s="186"/>
      <c r="ED68" s="186"/>
      <c r="EE68" s="186"/>
      <c r="EF68" s="186"/>
      <c r="EG68" s="186"/>
      <c r="EH68" s="186"/>
      <c r="EI68" s="186"/>
      <c r="EJ68" s="186"/>
      <c r="EK68" s="186"/>
      <c r="EL68" s="186"/>
      <c r="EM68" s="186"/>
      <c r="EN68" s="186"/>
      <c r="EO68" s="186"/>
      <c r="EP68" s="186"/>
      <c r="EQ68" s="186"/>
      <c r="ER68" s="186"/>
      <c r="ES68" s="186"/>
      <c r="ET68" s="186"/>
      <c r="EU68" s="186"/>
      <c r="EV68" s="186"/>
      <c r="EW68" s="186"/>
      <c r="EX68" s="186"/>
      <c r="EY68" s="186"/>
      <c r="EZ68" s="186"/>
      <c r="FA68" s="186"/>
      <c r="FB68" s="186"/>
      <c r="FC68" s="186"/>
      <c r="FD68" s="186"/>
      <c r="FE68" s="186"/>
      <c r="FF68" s="186"/>
      <c r="FG68" s="186"/>
      <c r="FH68" s="186"/>
      <c r="FI68" s="186"/>
      <c r="FJ68" s="186"/>
      <c r="FK68" s="186"/>
      <c r="FL68" s="186"/>
      <c r="FM68" s="186"/>
      <c r="FN68" s="186"/>
      <c r="FO68" s="186"/>
      <c r="FP68" s="186"/>
      <c r="FQ68" s="186"/>
      <c r="FR68" s="186"/>
      <c r="FS68" s="186"/>
      <c r="FT68" s="186"/>
      <c r="FU68" s="186"/>
      <c r="FV68" s="186"/>
      <c r="FW68" s="186"/>
      <c r="FX68" s="186"/>
      <c r="FY68" s="186"/>
      <c r="FZ68" s="186"/>
      <c r="GA68" s="186"/>
      <c r="GB68" s="186"/>
      <c r="GC68" s="186"/>
      <c r="GD68" s="186"/>
      <c r="GE68" s="186"/>
      <c r="GF68" s="186"/>
      <c r="GG68" s="186"/>
      <c r="GH68" s="186"/>
      <c r="GI68" s="186"/>
      <c r="GJ68" s="186"/>
      <c r="GK68" s="186"/>
      <c r="GL68" s="186"/>
      <c r="GM68" s="186"/>
      <c r="GN68" s="186"/>
      <c r="GO68" s="186"/>
      <c r="GP68" s="186"/>
      <c r="GQ68" s="186"/>
      <c r="GR68" s="186"/>
      <c r="GS68" s="186"/>
      <c r="GT68" s="186"/>
      <c r="GU68" s="186"/>
      <c r="GV68" s="186"/>
      <c r="GW68" s="186"/>
      <c r="GX68" s="186"/>
      <c r="GY68" s="186"/>
      <c r="GZ68" s="186"/>
      <c r="HA68" s="186"/>
      <c r="HB68" s="186"/>
      <c r="HC68" s="186"/>
      <c r="HD68" s="186"/>
      <c r="HE68" s="186"/>
      <c r="HF68" s="186"/>
      <c r="HG68" s="186"/>
      <c r="HH68" s="186"/>
      <c r="HI68" s="186"/>
      <c r="HJ68" s="186"/>
      <c r="HK68" s="186"/>
      <c r="HL68" s="186"/>
      <c r="HM68" s="186"/>
      <c r="HN68" s="186"/>
      <c r="HO68" s="186"/>
      <c r="HP68" s="186"/>
      <c r="HQ68" s="186"/>
      <c r="HR68" s="186"/>
      <c r="HS68" s="186"/>
      <c r="HT68" s="186"/>
      <c r="HU68" s="186"/>
      <c r="HV68" s="186"/>
      <c r="HW68" s="186"/>
      <c r="HX68" s="186"/>
      <c r="HY68" s="186"/>
      <c r="HZ68" s="186"/>
      <c r="IA68" s="186"/>
      <c r="IB68" s="186"/>
      <c r="IC68" s="186"/>
      <c r="ID68" s="186"/>
      <c r="IE68" s="186"/>
      <c r="IF68" s="186"/>
      <c r="IG68" s="186"/>
      <c r="IH68" s="186"/>
      <c r="II68" s="186"/>
      <c r="IJ68" s="186"/>
      <c r="IK68" s="186"/>
      <c r="IL68" s="186"/>
    </row>
    <row r="69" spans="1:246" s="106" customFormat="1" ht="60" customHeight="1" hidden="1">
      <c r="A69" s="311" t="s">
        <v>184</v>
      </c>
      <c r="B69" s="57"/>
      <c r="C69" s="309" t="s">
        <v>148</v>
      </c>
      <c r="D69" s="308" t="s">
        <v>273</v>
      </c>
      <c r="E69" s="745" t="s">
        <v>484</v>
      </c>
      <c r="F69" s="746"/>
      <c r="G69" s="307" t="s">
        <v>151</v>
      </c>
      <c r="H69" s="251">
        <v>0</v>
      </c>
      <c r="I69" s="251">
        <v>0</v>
      </c>
      <c r="J69" s="186"/>
      <c r="K69" s="186"/>
      <c r="L69" s="186"/>
      <c r="M69" s="186"/>
      <c r="N69" s="186"/>
      <c r="O69" s="186"/>
      <c r="P69" s="186"/>
      <c r="Q69" s="186"/>
      <c r="R69" s="186"/>
      <c r="S69" s="186"/>
      <c r="T69" s="186"/>
      <c r="U69" s="186"/>
      <c r="V69" s="186"/>
      <c r="W69" s="186"/>
      <c r="X69" s="186"/>
      <c r="Y69" s="186"/>
      <c r="Z69" s="186"/>
      <c r="AA69" s="186"/>
      <c r="AB69" s="186"/>
      <c r="AC69" s="186"/>
      <c r="AD69" s="186"/>
      <c r="AE69" s="186"/>
      <c r="AF69" s="186"/>
      <c r="AG69" s="186"/>
      <c r="AH69" s="186"/>
      <c r="AI69" s="186"/>
      <c r="AJ69" s="186"/>
      <c r="AK69" s="186"/>
      <c r="AL69" s="186"/>
      <c r="AM69" s="186"/>
      <c r="AN69" s="186"/>
      <c r="AO69" s="186"/>
      <c r="AP69" s="186"/>
      <c r="AQ69" s="186"/>
      <c r="AR69" s="186"/>
      <c r="AS69" s="186"/>
      <c r="AT69" s="186"/>
      <c r="AU69" s="186"/>
      <c r="AV69" s="186"/>
      <c r="AW69" s="186"/>
      <c r="AX69" s="186"/>
      <c r="AY69" s="186"/>
      <c r="AZ69" s="186"/>
      <c r="BA69" s="186"/>
      <c r="BB69" s="186"/>
      <c r="BC69" s="186"/>
      <c r="BD69" s="186"/>
      <c r="BE69" s="186"/>
      <c r="BF69" s="186"/>
      <c r="BG69" s="186"/>
      <c r="BH69" s="186"/>
      <c r="BI69" s="186"/>
      <c r="BJ69" s="186"/>
      <c r="BK69" s="186"/>
      <c r="BL69" s="186"/>
      <c r="BM69" s="186"/>
      <c r="BN69" s="186"/>
      <c r="BO69" s="186"/>
      <c r="BP69" s="186"/>
      <c r="BQ69" s="186"/>
      <c r="BR69" s="186"/>
      <c r="BS69" s="186"/>
      <c r="BT69" s="186"/>
      <c r="BU69" s="186"/>
      <c r="BV69" s="186"/>
      <c r="BW69" s="186"/>
      <c r="BX69" s="186"/>
      <c r="BY69" s="186"/>
      <c r="BZ69" s="186"/>
      <c r="CA69" s="186"/>
      <c r="CB69" s="186"/>
      <c r="CC69" s="186"/>
      <c r="CD69" s="186"/>
      <c r="CE69" s="186"/>
      <c r="CF69" s="186"/>
      <c r="CG69" s="186"/>
      <c r="CH69" s="186"/>
      <c r="CI69" s="186"/>
      <c r="CJ69" s="186"/>
      <c r="CK69" s="186"/>
      <c r="CL69" s="186"/>
      <c r="CM69" s="186"/>
      <c r="CN69" s="186"/>
      <c r="CO69" s="186"/>
      <c r="CP69" s="186"/>
      <c r="CQ69" s="186"/>
      <c r="CR69" s="186"/>
      <c r="CS69" s="186"/>
      <c r="CT69" s="186"/>
      <c r="CU69" s="186"/>
      <c r="CV69" s="186"/>
      <c r="CW69" s="186"/>
      <c r="CX69" s="186"/>
      <c r="CY69" s="186"/>
      <c r="CZ69" s="186"/>
      <c r="DA69" s="186"/>
      <c r="DB69" s="186"/>
      <c r="DC69" s="186"/>
      <c r="DD69" s="186"/>
      <c r="DE69" s="186"/>
      <c r="DF69" s="186"/>
      <c r="DG69" s="186"/>
      <c r="DH69" s="186"/>
      <c r="DI69" s="186"/>
      <c r="DJ69" s="186"/>
      <c r="DK69" s="186"/>
      <c r="DL69" s="186"/>
      <c r="DM69" s="186"/>
      <c r="DN69" s="186"/>
      <c r="DO69" s="186"/>
      <c r="DP69" s="186"/>
      <c r="DQ69" s="186"/>
      <c r="DR69" s="186"/>
      <c r="DS69" s="186"/>
      <c r="DT69" s="186"/>
      <c r="DU69" s="186"/>
      <c r="DV69" s="186"/>
      <c r="DW69" s="186"/>
      <c r="DX69" s="186"/>
      <c r="DY69" s="186"/>
      <c r="DZ69" s="186"/>
      <c r="EA69" s="186"/>
      <c r="EB69" s="186"/>
      <c r="EC69" s="186"/>
      <c r="ED69" s="186"/>
      <c r="EE69" s="186"/>
      <c r="EF69" s="186"/>
      <c r="EG69" s="186"/>
      <c r="EH69" s="186"/>
      <c r="EI69" s="186"/>
      <c r="EJ69" s="186"/>
      <c r="EK69" s="186"/>
      <c r="EL69" s="186"/>
      <c r="EM69" s="186"/>
      <c r="EN69" s="186"/>
      <c r="EO69" s="186"/>
      <c r="EP69" s="186"/>
      <c r="EQ69" s="186"/>
      <c r="ER69" s="186"/>
      <c r="ES69" s="186"/>
      <c r="ET69" s="186"/>
      <c r="EU69" s="186"/>
      <c r="EV69" s="186"/>
      <c r="EW69" s="186"/>
      <c r="EX69" s="186"/>
      <c r="EY69" s="186"/>
      <c r="EZ69" s="186"/>
      <c r="FA69" s="186"/>
      <c r="FB69" s="186"/>
      <c r="FC69" s="186"/>
      <c r="FD69" s="186"/>
      <c r="FE69" s="186"/>
      <c r="FF69" s="186"/>
      <c r="FG69" s="186"/>
      <c r="FH69" s="186"/>
      <c r="FI69" s="186"/>
      <c r="FJ69" s="186"/>
      <c r="FK69" s="186"/>
      <c r="FL69" s="186"/>
      <c r="FM69" s="186"/>
      <c r="FN69" s="186"/>
      <c r="FO69" s="186"/>
      <c r="FP69" s="186"/>
      <c r="FQ69" s="186"/>
      <c r="FR69" s="186"/>
      <c r="FS69" s="186"/>
      <c r="FT69" s="186"/>
      <c r="FU69" s="186"/>
      <c r="FV69" s="186"/>
      <c r="FW69" s="186"/>
      <c r="FX69" s="186"/>
      <c r="FY69" s="186"/>
      <c r="FZ69" s="186"/>
      <c r="GA69" s="186"/>
      <c r="GB69" s="186"/>
      <c r="GC69" s="186"/>
      <c r="GD69" s="186"/>
      <c r="GE69" s="186"/>
      <c r="GF69" s="186"/>
      <c r="GG69" s="186"/>
      <c r="GH69" s="186"/>
      <c r="GI69" s="186"/>
      <c r="GJ69" s="186"/>
      <c r="GK69" s="186"/>
      <c r="GL69" s="186"/>
      <c r="GM69" s="186"/>
      <c r="GN69" s="186"/>
      <c r="GO69" s="186"/>
      <c r="GP69" s="186"/>
      <c r="GQ69" s="186"/>
      <c r="GR69" s="186"/>
      <c r="GS69" s="186"/>
      <c r="GT69" s="186"/>
      <c r="GU69" s="186"/>
      <c r="GV69" s="186"/>
      <c r="GW69" s="186"/>
      <c r="GX69" s="186"/>
      <c r="GY69" s="186"/>
      <c r="GZ69" s="186"/>
      <c r="HA69" s="186"/>
      <c r="HB69" s="186"/>
      <c r="HC69" s="186"/>
      <c r="HD69" s="186"/>
      <c r="HE69" s="186"/>
      <c r="HF69" s="186"/>
      <c r="HG69" s="186"/>
      <c r="HH69" s="186"/>
      <c r="HI69" s="186"/>
      <c r="HJ69" s="186"/>
      <c r="HK69" s="186"/>
      <c r="HL69" s="186"/>
      <c r="HM69" s="186"/>
      <c r="HN69" s="186"/>
      <c r="HO69" s="186"/>
      <c r="HP69" s="186"/>
      <c r="HQ69" s="186"/>
      <c r="HR69" s="186"/>
      <c r="HS69" s="186"/>
      <c r="HT69" s="186"/>
      <c r="HU69" s="186"/>
      <c r="HV69" s="186"/>
      <c r="HW69" s="186"/>
      <c r="HX69" s="186"/>
      <c r="HY69" s="186"/>
      <c r="HZ69" s="186"/>
      <c r="IA69" s="186"/>
      <c r="IB69" s="186"/>
      <c r="IC69" s="186"/>
      <c r="ID69" s="186"/>
      <c r="IE69" s="186"/>
      <c r="IF69" s="186"/>
      <c r="IG69" s="186"/>
      <c r="IH69" s="186"/>
      <c r="II69" s="186"/>
      <c r="IJ69" s="186"/>
      <c r="IK69" s="186"/>
      <c r="IL69" s="186"/>
    </row>
    <row r="70" spans="1:9" s="186" customFormat="1" ht="37.5" customHeight="1">
      <c r="A70" s="569" t="s">
        <v>364</v>
      </c>
      <c r="B70" s="100" t="s">
        <v>0</v>
      </c>
      <c r="C70" s="57" t="s">
        <v>148</v>
      </c>
      <c r="D70" s="57" t="s">
        <v>273</v>
      </c>
      <c r="E70" s="118" t="s">
        <v>483</v>
      </c>
      <c r="F70" s="117" t="s">
        <v>292</v>
      </c>
      <c r="G70" s="57" t="s">
        <v>145</v>
      </c>
      <c r="H70" s="56" t="s">
        <v>676</v>
      </c>
      <c r="I70" s="56" t="s">
        <v>677</v>
      </c>
    </row>
    <row r="71" spans="1:9" s="83" customFormat="1" ht="45.75" customHeight="1">
      <c r="A71" s="250" t="s">
        <v>291</v>
      </c>
      <c r="B71" s="88" t="s">
        <v>0</v>
      </c>
      <c r="C71" s="249" t="s">
        <v>148</v>
      </c>
      <c r="D71" s="248">
        <v>13</v>
      </c>
      <c r="E71" s="247" t="s">
        <v>290</v>
      </c>
      <c r="F71" s="246" t="s">
        <v>155</v>
      </c>
      <c r="G71" s="245"/>
      <c r="H71" s="218">
        <f>+H72+H89+H88</f>
        <v>1483.95</v>
      </c>
      <c r="I71" s="218">
        <f>+I72+I89+I88</f>
        <v>1445.9</v>
      </c>
    </row>
    <row r="72" spans="1:9" s="83" customFormat="1" ht="26.25" customHeight="1">
      <c r="A72" s="109" t="s">
        <v>289</v>
      </c>
      <c r="B72" s="88" t="s">
        <v>0</v>
      </c>
      <c r="C72" s="244" t="s">
        <v>148</v>
      </c>
      <c r="D72" s="87">
        <v>13</v>
      </c>
      <c r="E72" s="243" t="s">
        <v>287</v>
      </c>
      <c r="F72" s="167" t="s">
        <v>155</v>
      </c>
      <c r="G72" s="242"/>
      <c r="H72" s="63" t="str">
        <f>H73</f>
        <v>292,500</v>
      </c>
      <c r="I72" s="63" t="str">
        <f>I73</f>
        <v>285,000</v>
      </c>
    </row>
    <row r="73" spans="1:9" s="83" customFormat="1" ht="26.25" customHeight="1">
      <c r="A73" s="89" t="s">
        <v>288</v>
      </c>
      <c r="B73" s="88"/>
      <c r="C73" s="86" t="s">
        <v>148</v>
      </c>
      <c r="D73" s="87">
        <v>13</v>
      </c>
      <c r="E73" s="243" t="s">
        <v>287</v>
      </c>
      <c r="F73" s="167" t="s">
        <v>286</v>
      </c>
      <c r="G73" s="242"/>
      <c r="H73" s="63" t="str">
        <f>H74</f>
        <v>292,500</v>
      </c>
      <c r="I73" s="63" t="str">
        <f>I74</f>
        <v>285,000</v>
      </c>
    </row>
    <row r="74" spans="1:9" s="83" customFormat="1" ht="39" customHeight="1">
      <c r="A74" s="569" t="s">
        <v>364</v>
      </c>
      <c r="B74" s="57" t="s">
        <v>0</v>
      </c>
      <c r="C74" s="241" t="s">
        <v>148</v>
      </c>
      <c r="D74" s="240">
        <v>13</v>
      </c>
      <c r="E74" s="239" t="s">
        <v>287</v>
      </c>
      <c r="F74" s="67" t="s">
        <v>286</v>
      </c>
      <c r="G74" s="238" t="s">
        <v>145</v>
      </c>
      <c r="H74" s="56" t="s">
        <v>681</v>
      </c>
      <c r="I74" s="56" t="s">
        <v>682</v>
      </c>
    </row>
    <row r="75" spans="1:9" s="83" customFormat="1" ht="18.75" customHeight="1" hidden="1">
      <c r="A75" s="231" t="s">
        <v>276</v>
      </c>
      <c r="B75" s="100" t="s">
        <v>0</v>
      </c>
      <c r="C75" s="237" t="s">
        <v>148</v>
      </c>
      <c r="D75" s="236">
        <v>13</v>
      </c>
      <c r="E75" s="753" t="s">
        <v>277</v>
      </c>
      <c r="F75" s="754"/>
      <c r="G75" s="235" t="s">
        <v>186</v>
      </c>
      <c r="H75" s="95"/>
      <c r="I75" s="95"/>
    </row>
    <row r="76" spans="1:9" s="83" customFormat="1" ht="18.75" customHeight="1" hidden="1">
      <c r="A76" s="91" t="s">
        <v>274</v>
      </c>
      <c r="B76" s="88" t="s">
        <v>0</v>
      </c>
      <c r="C76" s="221" t="s">
        <v>148</v>
      </c>
      <c r="D76" s="221" t="s">
        <v>273</v>
      </c>
      <c r="E76" s="72" t="s">
        <v>275</v>
      </c>
      <c r="F76" s="71" t="s">
        <v>155</v>
      </c>
      <c r="G76" s="220"/>
      <c r="H76" s="119"/>
      <c r="I76" s="119"/>
    </row>
    <row r="77" spans="1:251" s="233" customFormat="1" ht="19.5" customHeight="1" hidden="1">
      <c r="A77" s="89" t="s">
        <v>285</v>
      </c>
      <c r="B77" s="88" t="s">
        <v>0</v>
      </c>
      <c r="C77" s="120" t="s">
        <v>148</v>
      </c>
      <c r="D77" s="120" t="s">
        <v>273</v>
      </c>
      <c r="E77" s="59" t="s">
        <v>270</v>
      </c>
      <c r="F77" s="167" t="s">
        <v>155</v>
      </c>
      <c r="G77" s="219"/>
      <c r="H77" s="56"/>
      <c r="I77" s="56"/>
      <c r="J77" s="234"/>
      <c r="K77" s="234"/>
      <c r="L77" s="234"/>
      <c r="M77" s="234"/>
      <c r="N77" s="234"/>
      <c r="O77" s="234"/>
      <c r="P77" s="234"/>
      <c r="Q77" s="234"/>
      <c r="R77" s="234"/>
      <c r="S77" s="234"/>
      <c r="T77" s="234"/>
      <c r="U77" s="234"/>
      <c r="V77" s="234"/>
      <c r="W77" s="234"/>
      <c r="X77" s="234"/>
      <c r="Y77" s="234"/>
      <c r="Z77" s="234"/>
      <c r="AA77" s="234"/>
      <c r="AB77" s="234"/>
      <c r="AC77" s="234"/>
      <c r="AD77" s="234"/>
      <c r="AE77" s="234"/>
      <c r="AF77" s="234"/>
      <c r="AG77" s="234"/>
      <c r="AH77" s="234"/>
      <c r="AI77" s="234"/>
      <c r="AJ77" s="234"/>
      <c r="AK77" s="234"/>
      <c r="AL77" s="234"/>
      <c r="AM77" s="234"/>
      <c r="AN77" s="234"/>
      <c r="AO77" s="234"/>
      <c r="AP77" s="234"/>
      <c r="AQ77" s="234"/>
      <c r="AR77" s="234"/>
      <c r="AS77" s="234"/>
      <c r="AT77" s="234"/>
      <c r="AU77" s="234"/>
      <c r="AV77" s="234"/>
      <c r="AW77" s="234"/>
      <c r="AX77" s="234"/>
      <c r="AY77" s="234"/>
      <c r="AZ77" s="234"/>
      <c r="BA77" s="234"/>
      <c r="BB77" s="234"/>
      <c r="BC77" s="234"/>
      <c r="BD77" s="234"/>
      <c r="BE77" s="234"/>
      <c r="BF77" s="234"/>
      <c r="BG77" s="234"/>
      <c r="BH77" s="234"/>
      <c r="BI77" s="234"/>
      <c r="BJ77" s="234"/>
      <c r="BK77" s="234"/>
      <c r="BL77" s="234"/>
      <c r="BM77" s="234"/>
      <c r="BN77" s="234"/>
      <c r="BO77" s="234"/>
      <c r="BP77" s="234"/>
      <c r="BQ77" s="234"/>
      <c r="BR77" s="234"/>
      <c r="BS77" s="234"/>
      <c r="BT77" s="234"/>
      <c r="BU77" s="234"/>
      <c r="BV77" s="234"/>
      <c r="BW77" s="234"/>
      <c r="BX77" s="234"/>
      <c r="BY77" s="234"/>
      <c r="BZ77" s="234"/>
      <c r="CA77" s="234"/>
      <c r="CB77" s="234"/>
      <c r="CC77" s="234"/>
      <c r="CD77" s="234"/>
      <c r="CE77" s="234"/>
      <c r="CF77" s="234"/>
      <c r="CG77" s="234"/>
      <c r="CH77" s="234"/>
      <c r="CI77" s="234"/>
      <c r="CJ77" s="234"/>
      <c r="CK77" s="234"/>
      <c r="CL77" s="234"/>
      <c r="CM77" s="234"/>
      <c r="CN77" s="234"/>
      <c r="CO77" s="234"/>
      <c r="CP77" s="234"/>
      <c r="CQ77" s="234"/>
      <c r="CR77" s="234"/>
      <c r="CS77" s="234"/>
      <c r="CT77" s="234"/>
      <c r="CU77" s="234"/>
      <c r="CV77" s="234"/>
      <c r="CW77" s="234"/>
      <c r="CX77" s="234"/>
      <c r="CY77" s="234"/>
      <c r="CZ77" s="234"/>
      <c r="DA77" s="234"/>
      <c r="DB77" s="234"/>
      <c r="DC77" s="234"/>
      <c r="DD77" s="234"/>
      <c r="DE77" s="234"/>
      <c r="DF77" s="234"/>
      <c r="DG77" s="234"/>
      <c r="DH77" s="234"/>
      <c r="DI77" s="234"/>
      <c r="DJ77" s="234"/>
      <c r="DK77" s="234"/>
      <c r="DL77" s="234"/>
      <c r="DM77" s="234"/>
      <c r="DN77" s="234"/>
      <c r="DO77" s="234"/>
      <c r="DP77" s="234"/>
      <c r="DQ77" s="234"/>
      <c r="DR77" s="234"/>
      <c r="DS77" s="234"/>
      <c r="DT77" s="234"/>
      <c r="DU77" s="234"/>
      <c r="DV77" s="234"/>
      <c r="DW77" s="234"/>
      <c r="DX77" s="234"/>
      <c r="DY77" s="234"/>
      <c r="DZ77" s="234"/>
      <c r="EA77" s="234"/>
      <c r="EB77" s="234"/>
      <c r="EC77" s="234"/>
      <c r="ED77" s="234"/>
      <c r="EE77" s="234"/>
      <c r="EF77" s="234"/>
      <c r="EG77" s="234"/>
      <c r="EH77" s="234"/>
      <c r="EI77" s="234"/>
      <c r="EJ77" s="234"/>
      <c r="EK77" s="234"/>
      <c r="EL77" s="234"/>
      <c r="EM77" s="234"/>
      <c r="EN77" s="234"/>
      <c r="EO77" s="234"/>
      <c r="EP77" s="234"/>
      <c r="EQ77" s="234"/>
      <c r="ER77" s="234"/>
      <c r="ES77" s="234"/>
      <c r="ET77" s="234"/>
      <c r="EU77" s="234"/>
      <c r="EV77" s="234"/>
      <c r="EW77" s="234"/>
      <c r="EX77" s="234"/>
      <c r="EY77" s="234"/>
      <c r="EZ77" s="234"/>
      <c r="FA77" s="234"/>
      <c r="FB77" s="234"/>
      <c r="FC77" s="234"/>
      <c r="FD77" s="234"/>
      <c r="FE77" s="234"/>
      <c r="FF77" s="234"/>
      <c r="FG77" s="234"/>
      <c r="FH77" s="234"/>
      <c r="FI77" s="234"/>
      <c r="FJ77" s="234"/>
      <c r="FK77" s="234"/>
      <c r="FL77" s="234"/>
      <c r="FM77" s="234"/>
      <c r="FN77" s="234"/>
      <c r="FO77" s="234"/>
      <c r="FP77" s="234"/>
      <c r="FQ77" s="234"/>
      <c r="FR77" s="234"/>
      <c r="FS77" s="234"/>
      <c r="FT77" s="234"/>
      <c r="FU77" s="234"/>
      <c r="FV77" s="234"/>
      <c r="FW77" s="234"/>
      <c r="FX77" s="234"/>
      <c r="FY77" s="234"/>
      <c r="FZ77" s="234"/>
      <c r="GA77" s="234"/>
      <c r="GB77" s="234"/>
      <c r="GC77" s="234"/>
      <c r="GD77" s="234"/>
      <c r="GE77" s="234"/>
      <c r="GF77" s="234"/>
      <c r="GG77" s="234"/>
      <c r="GH77" s="234"/>
      <c r="GI77" s="234"/>
      <c r="GJ77" s="234"/>
      <c r="GK77" s="234"/>
      <c r="GL77" s="234"/>
      <c r="GM77" s="234"/>
      <c r="GN77" s="234"/>
      <c r="GO77" s="234"/>
      <c r="GP77" s="234"/>
      <c r="GQ77" s="234"/>
      <c r="GR77" s="234"/>
      <c r="GS77" s="234"/>
      <c r="GT77" s="234"/>
      <c r="GU77" s="234"/>
      <c r="GV77" s="234"/>
      <c r="GW77" s="234"/>
      <c r="GX77" s="234"/>
      <c r="GY77" s="234"/>
      <c r="GZ77" s="234"/>
      <c r="HA77" s="234"/>
      <c r="HB77" s="234"/>
      <c r="HC77" s="234"/>
      <c r="HD77" s="234"/>
      <c r="HE77" s="234"/>
      <c r="HF77" s="234"/>
      <c r="HG77" s="234"/>
      <c r="HH77" s="234"/>
      <c r="HI77" s="234"/>
      <c r="HJ77" s="234"/>
      <c r="HK77" s="234"/>
      <c r="HL77" s="234"/>
      <c r="HM77" s="234"/>
      <c r="HN77" s="234"/>
      <c r="HO77" s="234"/>
      <c r="HP77" s="234"/>
      <c r="HQ77" s="234"/>
      <c r="HR77" s="234"/>
      <c r="HS77" s="234"/>
      <c r="HT77" s="234"/>
      <c r="HU77" s="234"/>
      <c r="HV77" s="234"/>
      <c r="HW77" s="234"/>
      <c r="HX77" s="234"/>
      <c r="HY77" s="234"/>
      <c r="HZ77" s="234"/>
      <c r="IA77" s="234"/>
      <c r="IB77" s="234"/>
      <c r="IC77" s="234"/>
      <c r="ID77" s="234"/>
      <c r="IE77" s="234"/>
      <c r="IF77" s="234"/>
      <c r="IG77" s="234"/>
      <c r="IH77" s="234"/>
      <c r="II77" s="234"/>
      <c r="IJ77" s="234"/>
      <c r="IK77" s="234"/>
      <c r="IL77" s="234"/>
      <c r="IM77" s="234"/>
      <c r="IN77" s="234"/>
      <c r="IO77" s="234"/>
      <c r="IP77" s="234"/>
      <c r="IQ77" s="234"/>
    </row>
    <row r="78" spans="1:251" s="233" customFormat="1" ht="19.5" customHeight="1" hidden="1">
      <c r="A78" s="109" t="s">
        <v>184</v>
      </c>
      <c r="B78" s="57" t="s">
        <v>0</v>
      </c>
      <c r="C78" s="60" t="s">
        <v>148</v>
      </c>
      <c r="D78" s="60">
        <v>13</v>
      </c>
      <c r="E78" s="229" t="s">
        <v>270</v>
      </c>
      <c r="F78" s="228" t="s">
        <v>269</v>
      </c>
      <c r="G78" s="60"/>
      <c r="H78" s="56"/>
      <c r="I78" s="56"/>
      <c r="J78" s="234"/>
      <c r="K78" s="234"/>
      <c r="L78" s="234"/>
      <c r="M78" s="234"/>
      <c r="N78" s="234"/>
      <c r="O78" s="234"/>
      <c r="P78" s="234"/>
      <c r="Q78" s="234"/>
      <c r="R78" s="234"/>
      <c r="S78" s="234"/>
      <c r="T78" s="234"/>
      <c r="U78" s="234"/>
      <c r="V78" s="234"/>
      <c r="W78" s="234"/>
      <c r="X78" s="234"/>
      <c r="Y78" s="234"/>
      <c r="Z78" s="234"/>
      <c r="AA78" s="234"/>
      <c r="AB78" s="234"/>
      <c r="AC78" s="234"/>
      <c r="AD78" s="234"/>
      <c r="AE78" s="234"/>
      <c r="AF78" s="234"/>
      <c r="AG78" s="234"/>
      <c r="AH78" s="234"/>
      <c r="AI78" s="234"/>
      <c r="AJ78" s="234"/>
      <c r="AK78" s="234"/>
      <c r="AL78" s="234"/>
      <c r="AM78" s="234"/>
      <c r="AN78" s="234"/>
      <c r="AO78" s="234"/>
      <c r="AP78" s="234"/>
      <c r="AQ78" s="234"/>
      <c r="AR78" s="234"/>
      <c r="AS78" s="234"/>
      <c r="AT78" s="234"/>
      <c r="AU78" s="234"/>
      <c r="AV78" s="234"/>
      <c r="AW78" s="234"/>
      <c r="AX78" s="234"/>
      <c r="AY78" s="234"/>
      <c r="AZ78" s="234"/>
      <c r="BA78" s="234"/>
      <c r="BB78" s="234"/>
      <c r="BC78" s="234"/>
      <c r="BD78" s="234"/>
      <c r="BE78" s="234"/>
      <c r="BF78" s="234"/>
      <c r="BG78" s="234"/>
      <c r="BH78" s="234"/>
      <c r="BI78" s="234"/>
      <c r="BJ78" s="234"/>
      <c r="BK78" s="234"/>
      <c r="BL78" s="234"/>
      <c r="BM78" s="234"/>
      <c r="BN78" s="234"/>
      <c r="BO78" s="234"/>
      <c r="BP78" s="234"/>
      <c r="BQ78" s="234"/>
      <c r="BR78" s="234"/>
      <c r="BS78" s="234"/>
      <c r="BT78" s="234"/>
      <c r="BU78" s="234"/>
      <c r="BV78" s="234"/>
      <c r="BW78" s="234"/>
      <c r="BX78" s="234"/>
      <c r="BY78" s="234"/>
      <c r="BZ78" s="234"/>
      <c r="CA78" s="234"/>
      <c r="CB78" s="234"/>
      <c r="CC78" s="234"/>
      <c r="CD78" s="234"/>
      <c r="CE78" s="234"/>
      <c r="CF78" s="234"/>
      <c r="CG78" s="234"/>
      <c r="CH78" s="234"/>
      <c r="CI78" s="234"/>
      <c r="CJ78" s="234"/>
      <c r="CK78" s="234"/>
      <c r="CL78" s="234"/>
      <c r="CM78" s="234"/>
      <c r="CN78" s="234"/>
      <c r="CO78" s="234"/>
      <c r="CP78" s="234"/>
      <c r="CQ78" s="234"/>
      <c r="CR78" s="234"/>
      <c r="CS78" s="234"/>
      <c r="CT78" s="234"/>
      <c r="CU78" s="234"/>
      <c r="CV78" s="234"/>
      <c r="CW78" s="234"/>
      <c r="CX78" s="234"/>
      <c r="CY78" s="234"/>
      <c r="CZ78" s="234"/>
      <c r="DA78" s="234"/>
      <c r="DB78" s="234"/>
      <c r="DC78" s="234"/>
      <c r="DD78" s="234"/>
      <c r="DE78" s="234"/>
      <c r="DF78" s="234"/>
      <c r="DG78" s="234"/>
      <c r="DH78" s="234"/>
      <c r="DI78" s="234"/>
      <c r="DJ78" s="234"/>
      <c r="DK78" s="234"/>
      <c r="DL78" s="234"/>
      <c r="DM78" s="234"/>
      <c r="DN78" s="234"/>
      <c r="DO78" s="234"/>
      <c r="DP78" s="234"/>
      <c r="DQ78" s="234"/>
      <c r="DR78" s="234"/>
      <c r="DS78" s="234"/>
      <c r="DT78" s="234"/>
      <c r="DU78" s="234"/>
      <c r="DV78" s="234"/>
      <c r="DW78" s="234"/>
      <c r="DX78" s="234"/>
      <c r="DY78" s="234"/>
      <c r="DZ78" s="234"/>
      <c r="EA78" s="234"/>
      <c r="EB78" s="234"/>
      <c r="EC78" s="234"/>
      <c r="ED78" s="234"/>
      <c r="EE78" s="234"/>
      <c r="EF78" s="234"/>
      <c r="EG78" s="234"/>
      <c r="EH78" s="234"/>
      <c r="EI78" s="234"/>
      <c r="EJ78" s="234"/>
      <c r="EK78" s="234"/>
      <c r="EL78" s="234"/>
      <c r="EM78" s="234"/>
      <c r="EN78" s="234"/>
      <c r="EO78" s="234"/>
      <c r="EP78" s="234"/>
      <c r="EQ78" s="234"/>
      <c r="ER78" s="234"/>
      <c r="ES78" s="234"/>
      <c r="ET78" s="234"/>
      <c r="EU78" s="234"/>
      <c r="EV78" s="234"/>
      <c r="EW78" s="234"/>
      <c r="EX78" s="234"/>
      <c r="EY78" s="234"/>
      <c r="EZ78" s="234"/>
      <c r="FA78" s="234"/>
      <c r="FB78" s="234"/>
      <c r="FC78" s="234"/>
      <c r="FD78" s="234"/>
      <c r="FE78" s="234"/>
      <c r="FF78" s="234"/>
      <c r="FG78" s="234"/>
      <c r="FH78" s="234"/>
      <c r="FI78" s="234"/>
      <c r="FJ78" s="234"/>
      <c r="FK78" s="234"/>
      <c r="FL78" s="234"/>
      <c r="FM78" s="234"/>
      <c r="FN78" s="234"/>
      <c r="FO78" s="234"/>
      <c r="FP78" s="234"/>
      <c r="FQ78" s="234"/>
      <c r="FR78" s="234"/>
      <c r="FS78" s="234"/>
      <c r="FT78" s="234"/>
      <c r="FU78" s="234"/>
      <c r="FV78" s="234"/>
      <c r="FW78" s="234"/>
      <c r="FX78" s="234"/>
      <c r="FY78" s="234"/>
      <c r="FZ78" s="234"/>
      <c r="GA78" s="234"/>
      <c r="GB78" s="234"/>
      <c r="GC78" s="234"/>
      <c r="GD78" s="234"/>
      <c r="GE78" s="234"/>
      <c r="GF78" s="234"/>
      <c r="GG78" s="234"/>
      <c r="GH78" s="234"/>
      <c r="GI78" s="234"/>
      <c r="GJ78" s="234"/>
      <c r="GK78" s="234"/>
      <c r="GL78" s="234"/>
      <c r="GM78" s="234"/>
      <c r="GN78" s="234"/>
      <c r="GO78" s="234"/>
      <c r="GP78" s="234"/>
      <c r="GQ78" s="234"/>
      <c r="GR78" s="234"/>
      <c r="GS78" s="234"/>
      <c r="GT78" s="234"/>
      <c r="GU78" s="234"/>
      <c r="GV78" s="234"/>
      <c r="GW78" s="234"/>
      <c r="GX78" s="234"/>
      <c r="GY78" s="234"/>
      <c r="GZ78" s="234"/>
      <c r="HA78" s="234"/>
      <c r="HB78" s="234"/>
      <c r="HC78" s="234"/>
      <c r="HD78" s="234"/>
      <c r="HE78" s="234"/>
      <c r="HF78" s="234"/>
      <c r="HG78" s="234"/>
      <c r="HH78" s="234"/>
      <c r="HI78" s="234"/>
      <c r="HJ78" s="234"/>
      <c r="HK78" s="234"/>
      <c r="HL78" s="234"/>
      <c r="HM78" s="234"/>
      <c r="HN78" s="234"/>
      <c r="HO78" s="234"/>
      <c r="HP78" s="234"/>
      <c r="HQ78" s="234"/>
      <c r="HR78" s="234"/>
      <c r="HS78" s="234"/>
      <c r="HT78" s="234"/>
      <c r="HU78" s="234"/>
      <c r="HV78" s="234"/>
      <c r="HW78" s="234"/>
      <c r="HX78" s="234"/>
      <c r="HY78" s="234"/>
      <c r="HZ78" s="234"/>
      <c r="IA78" s="234"/>
      <c r="IB78" s="234"/>
      <c r="IC78" s="234"/>
      <c r="ID78" s="234"/>
      <c r="IE78" s="234"/>
      <c r="IF78" s="234"/>
      <c r="IG78" s="234"/>
      <c r="IH78" s="234"/>
      <c r="II78" s="234"/>
      <c r="IJ78" s="234"/>
      <c r="IK78" s="234"/>
      <c r="IL78" s="234"/>
      <c r="IM78" s="234"/>
      <c r="IN78" s="234"/>
      <c r="IO78" s="234"/>
      <c r="IP78" s="234"/>
      <c r="IQ78" s="234"/>
    </row>
    <row r="79" spans="1:251" s="233" customFormat="1" ht="56.25" customHeight="1" hidden="1">
      <c r="A79" s="74" t="s">
        <v>159</v>
      </c>
      <c r="B79" s="57" t="s">
        <v>0</v>
      </c>
      <c r="C79" s="60" t="s">
        <v>148</v>
      </c>
      <c r="D79" s="60">
        <v>13</v>
      </c>
      <c r="E79" s="229" t="s">
        <v>270</v>
      </c>
      <c r="F79" s="228" t="s">
        <v>269</v>
      </c>
      <c r="G79" s="60" t="s">
        <v>145</v>
      </c>
      <c r="H79" s="56"/>
      <c r="I79" s="56"/>
      <c r="J79" s="234"/>
      <c r="K79" s="234"/>
      <c r="L79" s="234"/>
      <c r="M79" s="234"/>
      <c r="N79" s="234"/>
      <c r="O79" s="234"/>
      <c r="P79" s="234"/>
      <c r="Q79" s="234"/>
      <c r="R79" s="234"/>
      <c r="S79" s="234"/>
      <c r="T79" s="234"/>
      <c r="U79" s="234"/>
      <c r="V79" s="234"/>
      <c r="W79" s="234"/>
      <c r="X79" s="234"/>
      <c r="Y79" s="234"/>
      <c r="Z79" s="234"/>
      <c r="AA79" s="234"/>
      <c r="AB79" s="234"/>
      <c r="AC79" s="234"/>
      <c r="AD79" s="234"/>
      <c r="AE79" s="234"/>
      <c r="AF79" s="234"/>
      <c r="AG79" s="234"/>
      <c r="AH79" s="234"/>
      <c r="AI79" s="234"/>
      <c r="AJ79" s="234"/>
      <c r="AK79" s="234"/>
      <c r="AL79" s="234"/>
      <c r="AM79" s="234"/>
      <c r="AN79" s="234"/>
      <c r="AO79" s="234"/>
      <c r="AP79" s="234"/>
      <c r="AQ79" s="234"/>
      <c r="AR79" s="234"/>
      <c r="AS79" s="234"/>
      <c r="AT79" s="234"/>
      <c r="AU79" s="234"/>
      <c r="AV79" s="234"/>
      <c r="AW79" s="234"/>
      <c r="AX79" s="234"/>
      <c r="AY79" s="234"/>
      <c r="AZ79" s="234"/>
      <c r="BA79" s="234"/>
      <c r="BB79" s="234"/>
      <c r="BC79" s="234"/>
      <c r="BD79" s="234"/>
      <c r="BE79" s="234"/>
      <c r="BF79" s="234"/>
      <c r="BG79" s="234"/>
      <c r="BH79" s="234"/>
      <c r="BI79" s="234"/>
      <c r="BJ79" s="234"/>
      <c r="BK79" s="234"/>
      <c r="BL79" s="234"/>
      <c r="BM79" s="234"/>
      <c r="BN79" s="234"/>
      <c r="BO79" s="234"/>
      <c r="BP79" s="234"/>
      <c r="BQ79" s="234"/>
      <c r="BR79" s="234"/>
      <c r="BS79" s="234"/>
      <c r="BT79" s="234"/>
      <c r="BU79" s="234"/>
      <c r="BV79" s="234"/>
      <c r="BW79" s="234"/>
      <c r="BX79" s="234"/>
      <c r="BY79" s="234"/>
      <c r="BZ79" s="234"/>
      <c r="CA79" s="234"/>
      <c r="CB79" s="234"/>
      <c r="CC79" s="234"/>
      <c r="CD79" s="234"/>
      <c r="CE79" s="234"/>
      <c r="CF79" s="234"/>
      <c r="CG79" s="234"/>
      <c r="CH79" s="234"/>
      <c r="CI79" s="234"/>
      <c r="CJ79" s="234"/>
      <c r="CK79" s="234"/>
      <c r="CL79" s="234"/>
      <c r="CM79" s="234"/>
      <c r="CN79" s="234"/>
      <c r="CO79" s="234"/>
      <c r="CP79" s="234"/>
      <c r="CQ79" s="234"/>
      <c r="CR79" s="234"/>
      <c r="CS79" s="234"/>
      <c r="CT79" s="234"/>
      <c r="CU79" s="234"/>
      <c r="CV79" s="234"/>
      <c r="CW79" s="234"/>
      <c r="CX79" s="234"/>
      <c r="CY79" s="234"/>
      <c r="CZ79" s="234"/>
      <c r="DA79" s="234"/>
      <c r="DB79" s="234"/>
      <c r="DC79" s="234"/>
      <c r="DD79" s="234"/>
      <c r="DE79" s="234"/>
      <c r="DF79" s="234"/>
      <c r="DG79" s="234"/>
      <c r="DH79" s="234"/>
      <c r="DI79" s="234"/>
      <c r="DJ79" s="234"/>
      <c r="DK79" s="234"/>
      <c r="DL79" s="234"/>
      <c r="DM79" s="234"/>
      <c r="DN79" s="234"/>
      <c r="DO79" s="234"/>
      <c r="DP79" s="234"/>
      <c r="DQ79" s="234"/>
      <c r="DR79" s="234"/>
      <c r="DS79" s="234"/>
      <c r="DT79" s="234"/>
      <c r="DU79" s="234"/>
      <c r="DV79" s="234"/>
      <c r="DW79" s="234"/>
      <c r="DX79" s="234"/>
      <c r="DY79" s="234"/>
      <c r="DZ79" s="234"/>
      <c r="EA79" s="234"/>
      <c r="EB79" s="234"/>
      <c r="EC79" s="234"/>
      <c r="ED79" s="234"/>
      <c r="EE79" s="234"/>
      <c r="EF79" s="234"/>
      <c r="EG79" s="234"/>
      <c r="EH79" s="234"/>
      <c r="EI79" s="234"/>
      <c r="EJ79" s="234"/>
      <c r="EK79" s="234"/>
      <c r="EL79" s="234"/>
      <c r="EM79" s="234"/>
      <c r="EN79" s="234"/>
      <c r="EO79" s="234"/>
      <c r="EP79" s="234"/>
      <c r="EQ79" s="234"/>
      <c r="ER79" s="234"/>
      <c r="ES79" s="234"/>
      <c r="ET79" s="234"/>
      <c r="EU79" s="234"/>
      <c r="EV79" s="234"/>
      <c r="EW79" s="234"/>
      <c r="EX79" s="234"/>
      <c r="EY79" s="234"/>
      <c r="EZ79" s="234"/>
      <c r="FA79" s="234"/>
      <c r="FB79" s="234"/>
      <c r="FC79" s="234"/>
      <c r="FD79" s="234"/>
      <c r="FE79" s="234"/>
      <c r="FF79" s="234"/>
      <c r="FG79" s="234"/>
      <c r="FH79" s="234"/>
      <c r="FI79" s="234"/>
      <c r="FJ79" s="234"/>
      <c r="FK79" s="234"/>
      <c r="FL79" s="234"/>
      <c r="FM79" s="234"/>
      <c r="FN79" s="234"/>
      <c r="FO79" s="234"/>
      <c r="FP79" s="234"/>
      <c r="FQ79" s="234"/>
      <c r="FR79" s="234"/>
      <c r="FS79" s="234"/>
      <c r="FT79" s="234"/>
      <c r="FU79" s="234"/>
      <c r="FV79" s="234"/>
      <c r="FW79" s="234"/>
      <c r="FX79" s="234"/>
      <c r="FY79" s="234"/>
      <c r="FZ79" s="234"/>
      <c r="GA79" s="234"/>
      <c r="GB79" s="234"/>
      <c r="GC79" s="234"/>
      <c r="GD79" s="234"/>
      <c r="GE79" s="234"/>
      <c r="GF79" s="234"/>
      <c r="GG79" s="234"/>
      <c r="GH79" s="234"/>
      <c r="GI79" s="234"/>
      <c r="GJ79" s="234"/>
      <c r="GK79" s="234"/>
      <c r="GL79" s="234"/>
      <c r="GM79" s="234"/>
      <c r="GN79" s="234"/>
      <c r="GO79" s="234"/>
      <c r="GP79" s="234"/>
      <c r="GQ79" s="234"/>
      <c r="GR79" s="234"/>
      <c r="GS79" s="234"/>
      <c r="GT79" s="234"/>
      <c r="GU79" s="234"/>
      <c r="GV79" s="234"/>
      <c r="GW79" s="234"/>
      <c r="GX79" s="234"/>
      <c r="GY79" s="234"/>
      <c r="GZ79" s="234"/>
      <c r="HA79" s="234"/>
      <c r="HB79" s="234"/>
      <c r="HC79" s="234"/>
      <c r="HD79" s="234"/>
      <c r="HE79" s="234"/>
      <c r="HF79" s="234"/>
      <c r="HG79" s="234"/>
      <c r="HH79" s="234"/>
      <c r="HI79" s="234"/>
      <c r="HJ79" s="234"/>
      <c r="HK79" s="234"/>
      <c r="HL79" s="234"/>
      <c r="HM79" s="234"/>
      <c r="HN79" s="234"/>
      <c r="HO79" s="234"/>
      <c r="HP79" s="234"/>
      <c r="HQ79" s="234"/>
      <c r="HR79" s="234"/>
      <c r="HS79" s="234"/>
      <c r="HT79" s="234"/>
      <c r="HU79" s="234"/>
      <c r="HV79" s="234"/>
      <c r="HW79" s="234"/>
      <c r="HX79" s="234"/>
      <c r="HY79" s="234"/>
      <c r="HZ79" s="234"/>
      <c r="IA79" s="234"/>
      <c r="IB79" s="234"/>
      <c r="IC79" s="234"/>
      <c r="ID79" s="234"/>
      <c r="IE79" s="234"/>
      <c r="IF79" s="234"/>
      <c r="IG79" s="234"/>
      <c r="IH79" s="234"/>
      <c r="II79" s="234"/>
      <c r="IJ79" s="234"/>
      <c r="IK79" s="234"/>
      <c r="IL79" s="234"/>
      <c r="IM79" s="234"/>
      <c r="IN79" s="234"/>
      <c r="IO79" s="234"/>
      <c r="IP79" s="234"/>
      <c r="IQ79" s="234"/>
    </row>
    <row r="80" spans="1:251" s="233" customFormat="1" ht="19.5" customHeight="1" hidden="1">
      <c r="A80" s="89" t="s">
        <v>187</v>
      </c>
      <c r="B80" s="57" t="s">
        <v>0</v>
      </c>
      <c r="C80" s="60" t="s">
        <v>148</v>
      </c>
      <c r="D80" s="230" t="s">
        <v>273</v>
      </c>
      <c r="E80" s="229" t="s">
        <v>282</v>
      </c>
      <c r="F80" s="228" t="s">
        <v>155</v>
      </c>
      <c r="G80" s="227"/>
      <c r="H80" s="56"/>
      <c r="I80" s="56"/>
      <c r="J80" s="234"/>
      <c r="K80" s="234"/>
      <c r="L80" s="234"/>
      <c r="M80" s="234"/>
      <c r="N80" s="234"/>
      <c r="O80" s="234"/>
      <c r="P80" s="234"/>
      <c r="Q80" s="234"/>
      <c r="R80" s="234"/>
      <c r="S80" s="234"/>
      <c r="T80" s="234"/>
      <c r="U80" s="234"/>
      <c r="V80" s="234"/>
      <c r="W80" s="234"/>
      <c r="X80" s="234"/>
      <c r="Y80" s="234"/>
      <c r="Z80" s="234"/>
      <c r="AA80" s="234"/>
      <c r="AB80" s="234"/>
      <c r="AC80" s="234"/>
      <c r="AD80" s="234"/>
      <c r="AE80" s="234"/>
      <c r="AF80" s="234"/>
      <c r="AG80" s="234"/>
      <c r="AH80" s="234"/>
      <c r="AI80" s="234"/>
      <c r="AJ80" s="234"/>
      <c r="AK80" s="234"/>
      <c r="AL80" s="234"/>
      <c r="AM80" s="234"/>
      <c r="AN80" s="234"/>
      <c r="AO80" s="234"/>
      <c r="AP80" s="234"/>
      <c r="AQ80" s="234"/>
      <c r="AR80" s="234"/>
      <c r="AS80" s="234"/>
      <c r="AT80" s="234"/>
      <c r="AU80" s="234"/>
      <c r="AV80" s="234"/>
      <c r="AW80" s="234"/>
      <c r="AX80" s="234"/>
      <c r="AY80" s="234"/>
      <c r="AZ80" s="234"/>
      <c r="BA80" s="234"/>
      <c r="BB80" s="234"/>
      <c r="BC80" s="234"/>
      <c r="BD80" s="234"/>
      <c r="BE80" s="234"/>
      <c r="BF80" s="234"/>
      <c r="BG80" s="234"/>
      <c r="BH80" s="234"/>
      <c r="BI80" s="234"/>
      <c r="BJ80" s="234"/>
      <c r="BK80" s="234"/>
      <c r="BL80" s="234"/>
      <c r="BM80" s="234"/>
      <c r="BN80" s="234"/>
      <c r="BO80" s="234"/>
      <c r="BP80" s="234"/>
      <c r="BQ80" s="234"/>
      <c r="BR80" s="234"/>
      <c r="BS80" s="234"/>
      <c r="BT80" s="234"/>
      <c r="BU80" s="234"/>
      <c r="BV80" s="234"/>
      <c r="BW80" s="234"/>
      <c r="BX80" s="234"/>
      <c r="BY80" s="234"/>
      <c r="BZ80" s="234"/>
      <c r="CA80" s="234"/>
      <c r="CB80" s="234"/>
      <c r="CC80" s="234"/>
      <c r="CD80" s="234"/>
      <c r="CE80" s="234"/>
      <c r="CF80" s="234"/>
      <c r="CG80" s="234"/>
      <c r="CH80" s="234"/>
      <c r="CI80" s="234"/>
      <c r="CJ80" s="234"/>
      <c r="CK80" s="234"/>
      <c r="CL80" s="234"/>
      <c r="CM80" s="234"/>
      <c r="CN80" s="234"/>
      <c r="CO80" s="234"/>
      <c r="CP80" s="234"/>
      <c r="CQ80" s="234"/>
      <c r="CR80" s="234"/>
      <c r="CS80" s="234"/>
      <c r="CT80" s="234"/>
      <c r="CU80" s="234"/>
      <c r="CV80" s="234"/>
      <c r="CW80" s="234"/>
      <c r="CX80" s="234"/>
      <c r="CY80" s="234"/>
      <c r="CZ80" s="234"/>
      <c r="DA80" s="234"/>
      <c r="DB80" s="234"/>
      <c r="DC80" s="234"/>
      <c r="DD80" s="234"/>
      <c r="DE80" s="234"/>
      <c r="DF80" s="234"/>
      <c r="DG80" s="234"/>
      <c r="DH80" s="234"/>
      <c r="DI80" s="234"/>
      <c r="DJ80" s="234"/>
      <c r="DK80" s="234"/>
      <c r="DL80" s="234"/>
      <c r="DM80" s="234"/>
      <c r="DN80" s="234"/>
      <c r="DO80" s="234"/>
      <c r="DP80" s="234"/>
      <c r="DQ80" s="234"/>
      <c r="DR80" s="234"/>
      <c r="DS80" s="234"/>
      <c r="DT80" s="234"/>
      <c r="DU80" s="234"/>
      <c r="DV80" s="234"/>
      <c r="DW80" s="234"/>
      <c r="DX80" s="234"/>
      <c r="DY80" s="234"/>
      <c r="DZ80" s="234"/>
      <c r="EA80" s="234"/>
      <c r="EB80" s="234"/>
      <c r="EC80" s="234"/>
      <c r="ED80" s="234"/>
      <c r="EE80" s="234"/>
      <c r="EF80" s="234"/>
      <c r="EG80" s="234"/>
      <c r="EH80" s="234"/>
      <c r="EI80" s="234"/>
      <c r="EJ80" s="234"/>
      <c r="EK80" s="234"/>
      <c r="EL80" s="234"/>
      <c r="EM80" s="234"/>
      <c r="EN80" s="234"/>
      <c r="EO80" s="234"/>
      <c r="EP80" s="234"/>
      <c r="EQ80" s="234"/>
      <c r="ER80" s="234"/>
      <c r="ES80" s="234"/>
      <c r="ET80" s="234"/>
      <c r="EU80" s="234"/>
      <c r="EV80" s="234"/>
      <c r="EW80" s="234"/>
      <c r="EX80" s="234"/>
      <c r="EY80" s="234"/>
      <c r="EZ80" s="234"/>
      <c r="FA80" s="234"/>
      <c r="FB80" s="234"/>
      <c r="FC80" s="234"/>
      <c r="FD80" s="234"/>
      <c r="FE80" s="234"/>
      <c r="FF80" s="234"/>
      <c r="FG80" s="234"/>
      <c r="FH80" s="234"/>
      <c r="FI80" s="234"/>
      <c r="FJ80" s="234"/>
      <c r="FK80" s="234"/>
      <c r="FL80" s="234"/>
      <c r="FM80" s="234"/>
      <c r="FN80" s="234"/>
      <c r="FO80" s="234"/>
      <c r="FP80" s="234"/>
      <c r="FQ80" s="234"/>
      <c r="FR80" s="234"/>
      <c r="FS80" s="234"/>
      <c r="FT80" s="234"/>
      <c r="FU80" s="234"/>
      <c r="FV80" s="234"/>
      <c r="FW80" s="234"/>
      <c r="FX80" s="234"/>
      <c r="FY80" s="234"/>
      <c r="FZ80" s="234"/>
      <c r="GA80" s="234"/>
      <c r="GB80" s="234"/>
      <c r="GC80" s="234"/>
      <c r="GD80" s="234"/>
      <c r="GE80" s="234"/>
      <c r="GF80" s="234"/>
      <c r="GG80" s="234"/>
      <c r="GH80" s="234"/>
      <c r="GI80" s="234"/>
      <c r="GJ80" s="234"/>
      <c r="GK80" s="234"/>
      <c r="GL80" s="234"/>
      <c r="GM80" s="234"/>
      <c r="GN80" s="234"/>
      <c r="GO80" s="234"/>
      <c r="GP80" s="234"/>
      <c r="GQ80" s="234"/>
      <c r="GR80" s="234"/>
      <c r="GS80" s="234"/>
      <c r="GT80" s="234"/>
      <c r="GU80" s="234"/>
      <c r="GV80" s="234"/>
      <c r="GW80" s="234"/>
      <c r="GX80" s="234"/>
      <c r="GY80" s="234"/>
      <c r="GZ80" s="234"/>
      <c r="HA80" s="234"/>
      <c r="HB80" s="234"/>
      <c r="HC80" s="234"/>
      <c r="HD80" s="234"/>
      <c r="HE80" s="234"/>
      <c r="HF80" s="234"/>
      <c r="HG80" s="234"/>
      <c r="HH80" s="234"/>
      <c r="HI80" s="234"/>
      <c r="HJ80" s="234"/>
      <c r="HK80" s="234"/>
      <c r="HL80" s="234"/>
      <c r="HM80" s="234"/>
      <c r="HN80" s="234"/>
      <c r="HO80" s="234"/>
      <c r="HP80" s="234"/>
      <c r="HQ80" s="234"/>
      <c r="HR80" s="234"/>
      <c r="HS80" s="234"/>
      <c r="HT80" s="234"/>
      <c r="HU80" s="234"/>
      <c r="HV80" s="234"/>
      <c r="HW80" s="234"/>
      <c r="HX80" s="234"/>
      <c r="HY80" s="234"/>
      <c r="HZ80" s="234"/>
      <c r="IA80" s="234"/>
      <c r="IB80" s="234"/>
      <c r="IC80" s="234"/>
      <c r="ID80" s="234"/>
      <c r="IE80" s="234"/>
      <c r="IF80" s="234"/>
      <c r="IG80" s="234"/>
      <c r="IH80" s="234"/>
      <c r="II80" s="234"/>
      <c r="IJ80" s="234"/>
      <c r="IK80" s="234"/>
      <c r="IL80" s="234"/>
      <c r="IM80" s="234"/>
      <c r="IN80" s="234"/>
      <c r="IO80" s="234"/>
      <c r="IP80" s="234"/>
      <c r="IQ80" s="234"/>
    </row>
    <row r="81" spans="1:9" s="83" customFormat="1" ht="18.75" customHeight="1" hidden="1">
      <c r="A81" s="162" t="s">
        <v>284</v>
      </c>
      <c r="B81" s="104" t="s">
        <v>0</v>
      </c>
      <c r="C81" s="60" t="s">
        <v>148</v>
      </c>
      <c r="D81" s="230" t="s">
        <v>273</v>
      </c>
      <c r="E81" s="229" t="s">
        <v>282</v>
      </c>
      <c r="F81" s="228" t="s">
        <v>281</v>
      </c>
      <c r="G81" s="227"/>
      <c r="H81" s="232"/>
      <c r="I81" s="232"/>
    </row>
    <row r="82" spans="1:9" s="83" customFormat="1" ht="18.75" customHeight="1" hidden="1">
      <c r="A82" s="162" t="s">
        <v>283</v>
      </c>
      <c r="B82" s="73" t="s">
        <v>0</v>
      </c>
      <c r="C82" s="60" t="s">
        <v>148</v>
      </c>
      <c r="D82" s="230" t="s">
        <v>273</v>
      </c>
      <c r="E82" s="229" t="s">
        <v>282</v>
      </c>
      <c r="F82" s="228" t="s">
        <v>281</v>
      </c>
      <c r="G82" s="227" t="s">
        <v>151</v>
      </c>
      <c r="H82" s="101"/>
      <c r="I82" s="101"/>
    </row>
    <row r="83" spans="1:9" s="186" customFormat="1" ht="18.75" customHeight="1" hidden="1">
      <c r="A83" s="231" t="s">
        <v>276</v>
      </c>
      <c r="B83" s="100" t="s">
        <v>0</v>
      </c>
      <c r="C83" s="60" t="s">
        <v>148</v>
      </c>
      <c r="D83" s="230" t="s">
        <v>273</v>
      </c>
      <c r="E83" s="229" t="s">
        <v>282</v>
      </c>
      <c r="F83" s="228" t="s">
        <v>281</v>
      </c>
      <c r="G83" s="227" t="s">
        <v>145</v>
      </c>
      <c r="H83" s="95"/>
      <c r="I83" s="95"/>
    </row>
    <row r="84" spans="1:9" s="83" customFormat="1" ht="18.75" customHeight="1" hidden="1">
      <c r="A84" s="91" t="s">
        <v>274</v>
      </c>
      <c r="B84" s="88" t="s">
        <v>0</v>
      </c>
      <c r="C84" s="120" t="s">
        <v>206</v>
      </c>
      <c r="D84" s="120" t="s">
        <v>177</v>
      </c>
      <c r="E84" s="59" t="s">
        <v>279</v>
      </c>
      <c r="F84" s="167" t="s">
        <v>170</v>
      </c>
      <c r="G84" s="120"/>
      <c r="H84" s="119"/>
      <c r="I84" s="119"/>
    </row>
    <row r="85" spans="1:9" s="83" customFormat="1" ht="18.75" customHeight="1" hidden="1">
      <c r="A85" s="91" t="s">
        <v>280</v>
      </c>
      <c r="B85" s="88" t="s">
        <v>0</v>
      </c>
      <c r="C85" s="226" t="s">
        <v>206</v>
      </c>
      <c r="D85" s="226" t="s">
        <v>177</v>
      </c>
      <c r="E85" s="59" t="s">
        <v>279</v>
      </c>
      <c r="F85" s="167" t="s">
        <v>278</v>
      </c>
      <c r="G85" s="226"/>
      <c r="H85" s="225"/>
      <c r="I85" s="225"/>
    </row>
    <row r="86" spans="1:9" s="83" customFormat="1" ht="39.75" customHeight="1" hidden="1">
      <c r="A86" s="109" t="s">
        <v>184</v>
      </c>
      <c r="B86" s="57" t="s">
        <v>0</v>
      </c>
      <c r="C86" s="57" t="s">
        <v>206</v>
      </c>
      <c r="D86" s="57" t="s">
        <v>177</v>
      </c>
      <c r="E86" s="59" t="s">
        <v>279</v>
      </c>
      <c r="F86" s="167" t="s">
        <v>278</v>
      </c>
      <c r="G86" s="57" t="s">
        <v>151</v>
      </c>
      <c r="H86" s="56"/>
      <c r="I86" s="56"/>
    </row>
    <row r="87" spans="1:9" s="83" customFormat="1" ht="23.25" customHeight="1" hidden="1">
      <c r="A87" s="89" t="s">
        <v>159</v>
      </c>
      <c r="B87" s="57" t="s">
        <v>0</v>
      </c>
      <c r="C87" s="57" t="s">
        <v>206</v>
      </c>
      <c r="D87" s="57" t="s">
        <v>177</v>
      </c>
      <c r="E87" s="59" t="s">
        <v>279</v>
      </c>
      <c r="F87" s="167" t="s">
        <v>278</v>
      </c>
      <c r="G87" s="57" t="s">
        <v>145</v>
      </c>
      <c r="H87" s="56"/>
      <c r="I87" s="56"/>
    </row>
    <row r="88" spans="1:9" s="83" customFormat="1" ht="23.25" customHeight="1">
      <c r="A88" s="89" t="s">
        <v>168</v>
      </c>
      <c r="B88" s="57" t="s">
        <v>0</v>
      </c>
      <c r="C88" s="241" t="s">
        <v>148</v>
      </c>
      <c r="D88" s="240">
        <v>13</v>
      </c>
      <c r="E88" s="239" t="s">
        <v>287</v>
      </c>
      <c r="F88" s="67" t="s">
        <v>286</v>
      </c>
      <c r="G88" s="238" t="s">
        <v>165</v>
      </c>
      <c r="H88" s="298">
        <v>21.45</v>
      </c>
      <c r="I88" s="56" t="s">
        <v>680</v>
      </c>
    </row>
    <row r="89" spans="1:9" s="215" customFormat="1" ht="24" customHeight="1">
      <c r="A89" s="89" t="s">
        <v>187</v>
      </c>
      <c r="B89" s="104" t="s">
        <v>0</v>
      </c>
      <c r="C89" s="224" t="s">
        <v>148</v>
      </c>
      <c r="D89" s="223">
        <v>13</v>
      </c>
      <c r="E89" s="759" t="s">
        <v>277</v>
      </c>
      <c r="F89" s="760"/>
      <c r="G89" s="222" t="s">
        <v>186</v>
      </c>
      <c r="H89" s="56" t="s">
        <v>678</v>
      </c>
      <c r="I89" s="56" t="s">
        <v>679</v>
      </c>
    </row>
    <row r="90" spans="1:9" s="215" customFormat="1" ht="23.25" customHeight="1">
      <c r="A90" s="114" t="s">
        <v>276</v>
      </c>
      <c r="B90" s="73" t="s">
        <v>0</v>
      </c>
      <c r="C90" s="221" t="s">
        <v>148</v>
      </c>
      <c r="D90" s="221" t="s">
        <v>273</v>
      </c>
      <c r="E90" s="72" t="s">
        <v>275</v>
      </c>
      <c r="F90" s="71" t="s">
        <v>155</v>
      </c>
      <c r="G90" s="220"/>
      <c r="H90" s="218">
        <f>+H91</f>
        <v>3363.7499999999995</v>
      </c>
      <c r="I90" s="218">
        <f>+I91</f>
        <v>3277.501</v>
      </c>
    </row>
    <row r="91" spans="1:9" s="217" customFormat="1" ht="21" customHeight="1">
      <c r="A91" s="109" t="s">
        <v>274</v>
      </c>
      <c r="B91" s="100" t="s">
        <v>0</v>
      </c>
      <c r="C91" s="120" t="s">
        <v>148</v>
      </c>
      <c r="D91" s="120" t="s">
        <v>273</v>
      </c>
      <c r="E91" s="59" t="s">
        <v>270</v>
      </c>
      <c r="F91" s="167" t="s">
        <v>155</v>
      </c>
      <c r="G91" s="219"/>
      <c r="H91" s="510">
        <f>+H92+H96</f>
        <v>3363.7499999999995</v>
      </c>
      <c r="I91" s="510">
        <f>+I92+I96</f>
        <v>3277.501</v>
      </c>
    </row>
    <row r="92" spans="1:9" s="215" customFormat="1" ht="44.25" customHeight="1">
      <c r="A92" s="116" t="s">
        <v>285</v>
      </c>
      <c r="B92" s="88" t="s">
        <v>0</v>
      </c>
      <c r="C92" s="73" t="s">
        <v>148</v>
      </c>
      <c r="D92" s="73">
        <v>13</v>
      </c>
      <c r="E92" s="214" t="s">
        <v>270</v>
      </c>
      <c r="F92" s="213" t="s">
        <v>272</v>
      </c>
      <c r="G92" s="216"/>
      <c r="H92" s="460">
        <f>H93+H94+H95</f>
        <v>3295.4999999999995</v>
      </c>
      <c r="I92" s="460">
        <f>I93+I94+I95</f>
        <v>3211.001</v>
      </c>
    </row>
    <row r="93" spans="1:9" s="83" customFormat="1" ht="66" customHeight="1">
      <c r="A93" s="109" t="s">
        <v>184</v>
      </c>
      <c r="B93" s="88" t="s">
        <v>0</v>
      </c>
      <c r="C93" s="57" t="s">
        <v>148</v>
      </c>
      <c r="D93" s="57">
        <v>13</v>
      </c>
      <c r="E93" s="192" t="s">
        <v>270</v>
      </c>
      <c r="F93" s="135" t="s">
        <v>272</v>
      </c>
      <c r="G93" s="57" t="s">
        <v>151</v>
      </c>
      <c r="H93" s="56" t="s">
        <v>712</v>
      </c>
      <c r="I93" s="56" t="s">
        <v>713</v>
      </c>
    </row>
    <row r="94" spans="1:9" s="83" customFormat="1" ht="28.5" customHeight="1">
      <c r="A94" s="569" t="s">
        <v>364</v>
      </c>
      <c r="B94" s="57" t="s">
        <v>0</v>
      </c>
      <c r="C94" s="57" t="s">
        <v>148</v>
      </c>
      <c r="D94" s="57">
        <v>13</v>
      </c>
      <c r="E94" s="192" t="s">
        <v>270</v>
      </c>
      <c r="F94" s="135" t="s">
        <v>272</v>
      </c>
      <c r="G94" s="57" t="s">
        <v>145</v>
      </c>
      <c r="H94" s="56" t="s">
        <v>714</v>
      </c>
      <c r="I94" s="56" t="s">
        <v>715</v>
      </c>
    </row>
    <row r="95" spans="1:9" s="83" customFormat="1" ht="24.75" customHeight="1">
      <c r="A95" s="74" t="s">
        <v>187</v>
      </c>
      <c r="B95" s="88" t="s">
        <v>0</v>
      </c>
      <c r="C95" s="57" t="s">
        <v>148</v>
      </c>
      <c r="D95" s="57">
        <v>13</v>
      </c>
      <c r="E95" s="192" t="s">
        <v>270</v>
      </c>
      <c r="F95" s="135" t="s">
        <v>272</v>
      </c>
      <c r="G95" s="57" t="s">
        <v>186</v>
      </c>
      <c r="H95" s="56" t="s">
        <v>684</v>
      </c>
      <c r="I95" s="56" t="s">
        <v>683</v>
      </c>
    </row>
    <row r="96" spans="1:9" s="83" customFormat="1" ht="20.25" customHeight="1">
      <c r="A96" s="137" t="s">
        <v>271</v>
      </c>
      <c r="B96" s="88" t="s">
        <v>0</v>
      </c>
      <c r="C96" s="73" t="s">
        <v>148</v>
      </c>
      <c r="D96" s="73">
        <v>13</v>
      </c>
      <c r="E96" s="214" t="s">
        <v>270</v>
      </c>
      <c r="F96" s="213" t="s">
        <v>269</v>
      </c>
      <c r="G96" s="73"/>
      <c r="H96" s="460">
        <f>H97</f>
        <v>68.25</v>
      </c>
      <c r="I96" s="460" t="str">
        <f>I97</f>
        <v>66,500</v>
      </c>
    </row>
    <row r="97" spans="1:9" s="83" customFormat="1" ht="39.75" customHeight="1">
      <c r="A97" s="569" t="s">
        <v>364</v>
      </c>
      <c r="B97" s="88" t="s">
        <v>0</v>
      </c>
      <c r="C97" s="57" t="s">
        <v>148</v>
      </c>
      <c r="D97" s="57">
        <v>13</v>
      </c>
      <c r="E97" s="192" t="s">
        <v>270</v>
      </c>
      <c r="F97" s="135" t="s">
        <v>269</v>
      </c>
      <c r="G97" s="57" t="s">
        <v>145</v>
      </c>
      <c r="H97" s="298">
        <v>68.25</v>
      </c>
      <c r="I97" s="298" t="s">
        <v>677</v>
      </c>
    </row>
    <row r="98" spans="1:9" s="83" customFormat="1" ht="20.25" customHeight="1">
      <c r="A98" s="561" t="s">
        <v>327</v>
      </c>
      <c r="B98" s="88"/>
      <c r="C98" s="319" t="s">
        <v>148</v>
      </c>
      <c r="D98" s="434" t="s">
        <v>273</v>
      </c>
      <c r="E98" s="554" t="s">
        <v>282</v>
      </c>
      <c r="F98" s="555" t="s">
        <v>155</v>
      </c>
      <c r="G98" s="73"/>
      <c r="H98" s="460">
        <f>H100+H102</f>
        <v>121.47399999999999</v>
      </c>
      <c r="I98" s="460">
        <f>I100+I102</f>
        <v>118.36</v>
      </c>
    </row>
    <row r="99" spans="1:9" s="83" customFormat="1" ht="55.5" customHeight="1">
      <c r="A99" s="482" t="s">
        <v>717</v>
      </c>
      <c r="B99" s="88"/>
      <c r="C99" s="563" t="s">
        <v>148</v>
      </c>
      <c r="D99" s="564" t="s">
        <v>273</v>
      </c>
      <c r="E99" s="562" t="s">
        <v>282</v>
      </c>
      <c r="F99" s="475" t="s">
        <v>653</v>
      </c>
      <c r="G99" s="563"/>
      <c r="H99" s="460" t="str">
        <f>H100</f>
        <v>30,323</v>
      </c>
      <c r="I99" s="460" t="str">
        <f>I100</f>
        <v>29,545</v>
      </c>
    </row>
    <row r="100" spans="1:9" s="83" customFormat="1" ht="20.25" customHeight="1">
      <c r="A100" s="504" t="s">
        <v>313</v>
      </c>
      <c r="B100" s="88"/>
      <c r="C100" s="563" t="s">
        <v>148</v>
      </c>
      <c r="D100" s="564" t="s">
        <v>273</v>
      </c>
      <c r="E100" s="562" t="s">
        <v>282</v>
      </c>
      <c r="F100" s="475" t="s">
        <v>653</v>
      </c>
      <c r="G100" s="563" t="s">
        <v>309</v>
      </c>
      <c r="H100" s="56" t="s">
        <v>685</v>
      </c>
      <c r="I100" s="56" t="s">
        <v>686</v>
      </c>
    </row>
    <row r="101" spans="1:9" s="83" customFormat="1" ht="31.5" customHeight="1">
      <c r="A101" s="482" t="s">
        <v>518</v>
      </c>
      <c r="B101" s="88"/>
      <c r="C101" s="563" t="s">
        <v>148</v>
      </c>
      <c r="D101" s="564" t="s">
        <v>273</v>
      </c>
      <c r="E101" s="562" t="s">
        <v>282</v>
      </c>
      <c r="F101" s="475" t="s">
        <v>517</v>
      </c>
      <c r="G101" s="563"/>
      <c r="H101" s="298" t="str">
        <f>H102</f>
        <v>91,151</v>
      </c>
      <c r="I101" s="298" t="str">
        <f>I102</f>
        <v>88,815</v>
      </c>
    </row>
    <row r="102" spans="1:9" s="83" customFormat="1" ht="20.25" customHeight="1">
      <c r="A102" s="504" t="s">
        <v>313</v>
      </c>
      <c r="B102" s="88"/>
      <c r="C102" s="563" t="s">
        <v>148</v>
      </c>
      <c r="D102" s="564" t="s">
        <v>273</v>
      </c>
      <c r="E102" s="562" t="s">
        <v>282</v>
      </c>
      <c r="F102" s="475" t="s">
        <v>517</v>
      </c>
      <c r="G102" s="563" t="s">
        <v>309</v>
      </c>
      <c r="H102" s="56" t="s">
        <v>687</v>
      </c>
      <c r="I102" s="56" t="s">
        <v>688</v>
      </c>
    </row>
    <row r="103" spans="1:9" s="186" customFormat="1" ht="42" customHeight="1">
      <c r="A103" s="158" t="s">
        <v>268</v>
      </c>
      <c r="B103" s="73" t="s">
        <v>0</v>
      </c>
      <c r="C103" s="210" t="s">
        <v>177</v>
      </c>
      <c r="D103" s="210"/>
      <c r="E103" s="212"/>
      <c r="F103" s="211"/>
      <c r="G103" s="210"/>
      <c r="H103" s="699">
        <f>H106+H111+H114</f>
        <v>321.75</v>
      </c>
      <c r="I103" s="699">
        <f>I106+I111+I114</f>
        <v>313.5</v>
      </c>
    </row>
    <row r="104" spans="1:9" s="186" customFormat="1" ht="26.25" customHeight="1">
      <c r="A104" s="726" t="s">
        <v>803</v>
      </c>
      <c r="B104" s="73"/>
      <c r="C104" s="210" t="s">
        <v>177</v>
      </c>
      <c r="D104" s="210" t="s">
        <v>238</v>
      </c>
      <c r="E104" s="212"/>
      <c r="F104" s="211"/>
      <c r="G104" s="210"/>
      <c r="H104" s="699">
        <f>H105</f>
        <v>146.25</v>
      </c>
      <c r="I104" s="699">
        <f>I105</f>
        <v>142.5</v>
      </c>
    </row>
    <row r="105" spans="1:9" s="186" customFormat="1" ht="81" customHeight="1">
      <c r="A105" s="116" t="s">
        <v>802</v>
      </c>
      <c r="B105" s="88" t="s">
        <v>0</v>
      </c>
      <c r="C105" s="73" t="s">
        <v>177</v>
      </c>
      <c r="D105" s="73" t="s">
        <v>238</v>
      </c>
      <c r="E105" s="72" t="s">
        <v>267</v>
      </c>
      <c r="F105" s="71" t="s">
        <v>155</v>
      </c>
      <c r="G105" s="210"/>
      <c r="H105" s="461">
        <f aca="true" t="shared" si="2" ref="H105:I107">H106</f>
        <v>146.25</v>
      </c>
      <c r="I105" s="461">
        <f t="shared" si="2"/>
        <v>142.5</v>
      </c>
    </row>
    <row r="106" spans="1:9" s="186" customFormat="1" ht="63" customHeight="1">
      <c r="A106" s="201" t="s">
        <v>265</v>
      </c>
      <c r="B106" s="161" t="s">
        <v>0</v>
      </c>
      <c r="C106" s="509" t="s">
        <v>177</v>
      </c>
      <c r="D106" s="73" t="s">
        <v>238</v>
      </c>
      <c r="E106" s="156" t="s">
        <v>485</v>
      </c>
      <c r="F106" s="155" t="s">
        <v>155</v>
      </c>
      <c r="G106" s="73"/>
      <c r="H106" s="461">
        <f t="shared" si="2"/>
        <v>146.25</v>
      </c>
      <c r="I106" s="461">
        <f t="shared" si="2"/>
        <v>142.5</v>
      </c>
    </row>
    <row r="107" spans="1:9" s="186" customFormat="1" ht="57" customHeight="1">
      <c r="A107" s="163" t="s">
        <v>264</v>
      </c>
      <c r="B107" s="161" t="s">
        <v>0</v>
      </c>
      <c r="C107" s="209" t="s">
        <v>177</v>
      </c>
      <c r="D107" s="57" t="s">
        <v>238</v>
      </c>
      <c r="E107" s="761" t="s">
        <v>486</v>
      </c>
      <c r="F107" s="762"/>
      <c r="G107" s="57"/>
      <c r="H107" s="698">
        <f t="shared" si="2"/>
        <v>146.25</v>
      </c>
      <c r="I107" s="698">
        <f t="shared" si="2"/>
        <v>142.5</v>
      </c>
    </row>
    <row r="108" spans="1:9" s="186" customFormat="1" ht="38.25" customHeight="1">
      <c r="A108" s="569" t="s">
        <v>364</v>
      </c>
      <c r="B108" s="161" t="s">
        <v>0</v>
      </c>
      <c r="C108" s="209" t="s">
        <v>177</v>
      </c>
      <c r="D108" s="57" t="s">
        <v>238</v>
      </c>
      <c r="E108" s="743" t="s">
        <v>486</v>
      </c>
      <c r="F108" s="744"/>
      <c r="G108" s="57" t="s">
        <v>145</v>
      </c>
      <c r="H108" s="698">
        <v>146.25</v>
      </c>
      <c r="I108" s="698">
        <v>142.5</v>
      </c>
    </row>
    <row r="109" spans="1:9" s="186" customFormat="1" ht="40.5" customHeight="1">
      <c r="A109" s="545" t="s">
        <v>825</v>
      </c>
      <c r="B109" s="100" t="s">
        <v>0</v>
      </c>
      <c r="C109" s="210" t="s">
        <v>177</v>
      </c>
      <c r="D109" s="210" t="s">
        <v>178</v>
      </c>
      <c r="E109" s="207"/>
      <c r="F109" s="206"/>
      <c r="G109" s="70"/>
      <c r="H109" s="297">
        <f aca="true" t="shared" si="3" ref="H109:I112">H110</f>
        <v>29.25</v>
      </c>
      <c r="I109" s="297">
        <f t="shared" si="3"/>
        <v>28.5</v>
      </c>
    </row>
    <row r="110" spans="1:9" s="83" customFormat="1" ht="99" customHeight="1">
      <c r="A110" s="116" t="s">
        <v>458</v>
      </c>
      <c r="B110" s="88" t="s">
        <v>0</v>
      </c>
      <c r="C110" s="73" t="s">
        <v>177</v>
      </c>
      <c r="D110" s="73" t="s">
        <v>178</v>
      </c>
      <c r="E110" s="72" t="s">
        <v>267</v>
      </c>
      <c r="F110" s="71" t="s">
        <v>155</v>
      </c>
      <c r="G110" s="73"/>
      <c r="H110" s="460">
        <f t="shared" si="3"/>
        <v>29.25</v>
      </c>
      <c r="I110" s="460">
        <f t="shared" si="3"/>
        <v>28.5</v>
      </c>
    </row>
    <row r="111" spans="1:9" s="83" customFormat="1" ht="39" customHeight="1">
      <c r="A111" s="616" t="s">
        <v>582</v>
      </c>
      <c r="B111" s="57"/>
      <c r="C111" s="73" t="s">
        <v>177</v>
      </c>
      <c r="D111" s="73" t="s">
        <v>178</v>
      </c>
      <c r="E111" s="72" t="s">
        <v>487</v>
      </c>
      <c r="F111" s="71" t="s">
        <v>155</v>
      </c>
      <c r="G111" s="73"/>
      <c r="H111" s="460">
        <f t="shared" si="3"/>
        <v>29.25</v>
      </c>
      <c r="I111" s="460">
        <f t="shared" si="3"/>
        <v>28.5</v>
      </c>
    </row>
    <row r="112" spans="1:9" s="83" customFormat="1" ht="39" customHeight="1">
      <c r="A112" s="617" t="s">
        <v>452</v>
      </c>
      <c r="B112" s="180" t="s">
        <v>0</v>
      </c>
      <c r="C112" s="209" t="s">
        <v>177</v>
      </c>
      <c r="D112" s="209" t="s">
        <v>178</v>
      </c>
      <c r="E112" s="59" t="s">
        <v>487</v>
      </c>
      <c r="F112" s="167" t="s">
        <v>266</v>
      </c>
      <c r="G112" s="57"/>
      <c r="H112" s="200">
        <f t="shared" si="3"/>
        <v>29.25</v>
      </c>
      <c r="I112" s="200">
        <f t="shared" si="3"/>
        <v>28.5</v>
      </c>
    </row>
    <row r="113" spans="1:9" s="83" customFormat="1" ht="39" customHeight="1">
      <c r="A113" s="569" t="s">
        <v>364</v>
      </c>
      <c r="B113" s="190" t="s">
        <v>0</v>
      </c>
      <c r="C113" s="209" t="s">
        <v>177</v>
      </c>
      <c r="D113" s="209" t="s">
        <v>178</v>
      </c>
      <c r="E113" s="59" t="s">
        <v>487</v>
      </c>
      <c r="F113" s="167" t="s">
        <v>266</v>
      </c>
      <c r="G113" s="57" t="s">
        <v>145</v>
      </c>
      <c r="H113" s="298">
        <v>29.25</v>
      </c>
      <c r="I113" s="298">
        <v>28.5</v>
      </c>
    </row>
    <row r="114" spans="1:9" s="83" customFormat="1" ht="40.5" customHeight="1">
      <c r="A114" s="66" t="s">
        <v>263</v>
      </c>
      <c r="B114" s="161" t="s">
        <v>0</v>
      </c>
      <c r="C114" s="70" t="s">
        <v>177</v>
      </c>
      <c r="D114" s="70">
        <v>14</v>
      </c>
      <c r="E114" s="207"/>
      <c r="F114" s="206"/>
      <c r="G114" s="102"/>
      <c r="H114" s="297">
        <f>+H115</f>
        <v>146.25</v>
      </c>
      <c r="I114" s="297">
        <f>+I115</f>
        <v>142.5</v>
      </c>
    </row>
    <row r="115" spans="1:9" s="83" customFormat="1" ht="63" customHeight="1">
      <c r="A115" s="62" t="s">
        <v>804</v>
      </c>
      <c r="B115" s="161" t="s">
        <v>0</v>
      </c>
      <c r="C115" s="70" t="s">
        <v>177</v>
      </c>
      <c r="D115" s="70">
        <v>14</v>
      </c>
      <c r="E115" s="72" t="s">
        <v>262</v>
      </c>
      <c r="F115" s="71" t="s">
        <v>155</v>
      </c>
      <c r="G115" s="102"/>
      <c r="H115" s="297">
        <f>H118</f>
        <v>146.25</v>
      </c>
      <c r="I115" s="297">
        <f>I118</f>
        <v>142.5</v>
      </c>
    </row>
    <row r="116" spans="1:9" s="83" customFormat="1" ht="37.5">
      <c r="A116" s="205" t="s">
        <v>261</v>
      </c>
      <c r="B116" s="161" t="s">
        <v>0</v>
      </c>
      <c r="C116" s="120" t="s">
        <v>177</v>
      </c>
      <c r="D116" s="120" t="s">
        <v>260</v>
      </c>
      <c r="E116" s="59" t="s">
        <v>500</v>
      </c>
      <c r="F116" s="167" t="s">
        <v>155</v>
      </c>
      <c r="G116" s="159"/>
      <c r="H116" s="200">
        <f>H117</f>
        <v>146.25</v>
      </c>
      <c r="I116" s="200">
        <f>I117</f>
        <v>142.5</v>
      </c>
    </row>
    <row r="117" spans="1:9" s="83" customFormat="1" ht="37.5">
      <c r="A117" s="109" t="s">
        <v>259</v>
      </c>
      <c r="B117" s="161" t="s">
        <v>0</v>
      </c>
      <c r="C117" s="57" t="s">
        <v>177</v>
      </c>
      <c r="D117" s="57">
        <v>14</v>
      </c>
      <c r="E117" s="59" t="s">
        <v>500</v>
      </c>
      <c r="F117" s="167" t="s">
        <v>258</v>
      </c>
      <c r="G117" s="57"/>
      <c r="H117" s="200">
        <f>H118</f>
        <v>146.25</v>
      </c>
      <c r="I117" s="200">
        <f>I118</f>
        <v>142.5</v>
      </c>
    </row>
    <row r="118" spans="1:9" s="83" customFormat="1" ht="41.25" customHeight="1">
      <c r="A118" s="569" t="s">
        <v>364</v>
      </c>
      <c r="B118" s="73" t="s">
        <v>0</v>
      </c>
      <c r="C118" s="57" t="s">
        <v>177</v>
      </c>
      <c r="D118" s="57">
        <v>14</v>
      </c>
      <c r="E118" s="68" t="s">
        <v>500</v>
      </c>
      <c r="F118" s="67" t="s">
        <v>258</v>
      </c>
      <c r="G118" s="57" t="s">
        <v>145</v>
      </c>
      <c r="H118" s="298">
        <v>146.25</v>
      </c>
      <c r="I118" s="298">
        <v>142.5</v>
      </c>
    </row>
    <row r="119" spans="1:9" s="83" customFormat="1" ht="26.25" customHeight="1">
      <c r="A119" s="66" t="s">
        <v>257</v>
      </c>
      <c r="B119" s="73" t="s">
        <v>0</v>
      </c>
      <c r="C119" s="70" t="s">
        <v>218</v>
      </c>
      <c r="D119" s="76"/>
      <c r="E119" s="76"/>
      <c r="F119" s="75"/>
      <c r="G119" s="155"/>
      <c r="H119" s="692">
        <f>H120+H144</f>
        <v>2496</v>
      </c>
      <c r="I119" s="692">
        <f>I120+I144</f>
        <v>2432</v>
      </c>
    </row>
    <row r="120" spans="1:9" s="83" customFormat="1" ht="18.75">
      <c r="A120" s="201" t="s">
        <v>256</v>
      </c>
      <c r="B120" s="57" t="s">
        <v>0</v>
      </c>
      <c r="C120" s="70" t="s">
        <v>218</v>
      </c>
      <c r="D120" s="156" t="s">
        <v>238</v>
      </c>
      <c r="E120" s="156"/>
      <c r="F120" s="155"/>
      <c r="G120" s="155"/>
      <c r="H120" s="136">
        <f>H121</f>
        <v>1998.75</v>
      </c>
      <c r="I120" s="136">
        <f>I121</f>
        <v>1947.5</v>
      </c>
    </row>
    <row r="121" spans="1:9" s="83" customFormat="1" ht="72.75" customHeight="1">
      <c r="A121" s="62" t="s">
        <v>805</v>
      </c>
      <c r="B121" s="300" t="s">
        <v>0</v>
      </c>
      <c r="C121" s="70" t="s">
        <v>218</v>
      </c>
      <c r="D121" s="156" t="s">
        <v>238</v>
      </c>
      <c r="E121" s="156" t="s">
        <v>408</v>
      </c>
      <c r="F121" s="155" t="s">
        <v>155</v>
      </c>
      <c r="G121" s="155"/>
      <c r="H121" s="136">
        <f>H126+H131</f>
        <v>1998.75</v>
      </c>
      <c r="I121" s="136">
        <f>I126+I131</f>
        <v>1947.5</v>
      </c>
    </row>
    <row r="122" spans="1:9" s="83" customFormat="1" ht="1.5" customHeight="1">
      <c r="A122" s="201" t="s">
        <v>255</v>
      </c>
      <c r="B122" s="300" t="s">
        <v>0</v>
      </c>
      <c r="C122" s="70" t="s">
        <v>218</v>
      </c>
      <c r="D122" s="156" t="s">
        <v>238</v>
      </c>
      <c r="E122" s="156" t="s">
        <v>606</v>
      </c>
      <c r="F122" s="155" t="s">
        <v>155</v>
      </c>
      <c r="G122" s="155"/>
      <c r="H122" s="297">
        <v>0</v>
      </c>
      <c r="I122" s="297">
        <v>0</v>
      </c>
    </row>
    <row r="123" spans="1:9" s="83" customFormat="1" ht="42.75" customHeight="1" hidden="1">
      <c r="A123" s="170" t="s">
        <v>254</v>
      </c>
      <c r="B123" s="299" t="s">
        <v>0</v>
      </c>
      <c r="C123" s="120" t="s">
        <v>218</v>
      </c>
      <c r="D123" s="208" t="s">
        <v>238</v>
      </c>
      <c r="E123" s="208" t="s">
        <v>606</v>
      </c>
      <c r="F123" s="166" t="s">
        <v>250</v>
      </c>
      <c r="G123" s="166"/>
      <c r="H123" s="200">
        <f>H125</f>
        <v>0</v>
      </c>
      <c r="I123" s="200">
        <f>I125</f>
        <v>0</v>
      </c>
    </row>
    <row r="124" spans="1:9" s="83" customFormat="1" ht="25.5" customHeight="1" hidden="1">
      <c r="A124" s="89" t="s">
        <v>253</v>
      </c>
      <c r="B124" s="299" t="s">
        <v>0</v>
      </c>
      <c r="C124" s="120" t="s">
        <v>218</v>
      </c>
      <c r="D124" s="208" t="s">
        <v>238</v>
      </c>
      <c r="E124" s="208" t="s">
        <v>606</v>
      </c>
      <c r="F124" s="166" t="s">
        <v>250</v>
      </c>
      <c r="G124" s="166" t="s">
        <v>210</v>
      </c>
      <c r="H124" s="200">
        <f>H125</f>
        <v>0</v>
      </c>
      <c r="I124" s="200">
        <f>I125</f>
        <v>0</v>
      </c>
    </row>
    <row r="125" spans="1:9" s="83" customFormat="1" ht="42.75" customHeight="1" hidden="1">
      <c r="A125" s="203" t="s">
        <v>252</v>
      </c>
      <c r="B125" s="299" t="s">
        <v>0</v>
      </c>
      <c r="C125" s="120" t="s">
        <v>218</v>
      </c>
      <c r="D125" s="208" t="s">
        <v>238</v>
      </c>
      <c r="E125" s="208" t="s">
        <v>606</v>
      </c>
      <c r="F125" s="166" t="s">
        <v>250</v>
      </c>
      <c r="G125" s="166" t="s">
        <v>210</v>
      </c>
      <c r="H125" s="200">
        <v>0</v>
      </c>
      <c r="I125" s="200">
        <v>0</v>
      </c>
    </row>
    <row r="126" spans="1:9" s="83" customFormat="1" ht="45.75" customHeight="1">
      <c r="A126" s="201" t="s">
        <v>248</v>
      </c>
      <c r="B126" s="300" t="s">
        <v>0</v>
      </c>
      <c r="C126" s="70" t="s">
        <v>218</v>
      </c>
      <c r="D126" s="156" t="s">
        <v>238</v>
      </c>
      <c r="E126" s="156" t="s">
        <v>409</v>
      </c>
      <c r="F126" s="155" t="s">
        <v>155</v>
      </c>
      <c r="G126" s="155"/>
      <c r="H126" s="544">
        <f>H128+H130</f>
        <v>1170</v>
      </c>
      <c r="I126" s="544">
        <f>I128</f>
        <v>1140</v>
      </c>
    </row>
    <row r="127" spans="1:9" s="83" customFormat="1" ht="37.5">
      <c r="A127" s="163" t="s">
        <v>247</v>
      </c>
      <c r="B127" s="300" t="s">
        <v>0</v>
      </c>
      <c r="C127" s="70" t="s">
        <v>218</v>
      </c>
      <c r="D127" s="156" t="s">
        <v>238</v>
      </c>
      <c r="E127" s="741" t="s">
        <v>689</v>
      </c>
      <c r="F127" s="742"/>
      <c r="G127" s="155"/>
      <c r="H127" s="544">
        <f>H128</f>
        <v>585</v>
      </c>
      <c r="I127" s="544">
        <f>I128</f>
        <v>1140</v>
      </c>
    </row>
    <row r="128" spans="1:9" s="83" customFormat="1" ht="38.25" customHeight="1">
      <c r="A128" s="569" t="s">
        <v>364</v>
      </c>
      <c r="B128" s="300" t="s">
        <v>0</v>
      </c>
      <c r="C128" s="70" t="s">
        <v>218</v>
      </c>
      <c r="D128" s="156" t="s">
        <v>238</v>
      </c>
      <c r="E128" s="741" t="s">
        <v>689</v>
      </c>
      <c r="F128" s="742"/>
      <c r="G128" s="155" t="s">
        <v>145</v>
      </c>
      <c r="H128" s="544">
        <v>585</v>
      </c>
      <c r="I128" s="544">
        <v>1140</v>
      </c>
    </row>
    <row r="129" spans="1:9" s="83" customFormat="1" ht="37.5">
      <c r="A129" s="163" t="s">
        <v>247</v>
      </c>
      <c r="B129" s="300" t="s">
        <v>0</v>
      </c>
      <c r="C129" s="70" t="s">
        <v>218</v>
      </c>
      <c r="D129" s="156" t="s">
        <v>238</v>
      </c>
      <c r="E129" s="741" t="s">
        <v>654</v>
      </c>
      <c r="F129" s="742"/>
      <c r="G129" s="155"/>
      <c r="H129" s="200">
        <f>H130</f>
        <v>585</v>
      </c>
      <c r="I129" s="200">
        <f>I130</f>
        <v>0</v>
      </c>
    </row>
    <row r="130" spans="1:9" s="83" customFormat="1" ht="21" customHeight="1">
      <c r="A130" s="569" t="s">
        <v>364</v>
      </c>
      <c r="B130" s="300" t="s">
        <v>0</v>
      </c>
      <c r="C130" s="70" t="s">
        <v>218</v>
      </c>
      <c r="D130" s="156" t="s">
        <v>238</v>
      </c>
      <c r="E130" s="741" t="s">
        <v>654</v>
      </c>
      <c r="F130" s="742"/>
      <c r="G130" s="155" t="s">
        <v>145</v>
      </c>
      <c r="H130" s="197">
        <v>585</v>
      </c>
      <c r="I130" s="197">
        <v>0</v>
      </c>
    </row>
    <row r="131" spans="1:9" s="83" customFormat="1" ht="55.5" customHeight="1">
      <c r="A131" s="545" t="s">
        <v>241</v>
      </c>
      <c r="B131" s="300" t="s">
        <v>0</v>
      </c>
      <c r="C131" s="70" t="s">
        <v>218</v>
      </c>
      <c r="D131" s="156" t="s">
        <v>238</v>
      </c>
      <c r="E131" s="156" t="s">
        <v>410</v>
      </c>
      <c r="F131" s="71" t="s">
        <v>155</v>
      </c>
      <c r="G131" s="155"/>
      <c r="H131" s="136">
        <f>H132</f>
        <v>828.75</v>
      </c>
      <c r="I131" s="136">
        <f>I132</f>
        <v>807.5</v>
      </c>
    </row>
    <row r="132" spans="1:9" s="83" customFormat="1" ht="37.5" customHeight="1">
      <c r="A132" s="194" t="s">
        <v>239</v>
      </c>
      <c r="B132" s="300" t="s">
        <v>0</v>
      </c>
      <c r="C132" s="70" t="s">
        <v>218</v>
      </c>
      <c r="D132" s="156" t="s">
        <v>238</v>
      </c>
      <c r="E132" s="741" t="s">
        <v>411</v>
      </c>
      <c r="F132" s="742"/>
      <c r="G132" s="155"/>
      <c r="H132" s="124">
        <f>H133</f>
        <v>828.75</v>
      </c>
      <c r="I132" s="124">
        <f>I133</f>
        <v>807.5</v>
      </c>
    </row>
    <row r="133" spans="1:9" s="83" customFormat="1" ht="38.25" customHeight="1">
      <c r="A133" s="569" t="s">
        <v>364</v>
      </c>
      <c r="B133" s="300" t="s">
        <v>0</v>
      </c>
      <c r="C133" s="70" t="s">
        <v>218</v>
      </c>
      <c r="D133" s="156" t="s">
        <v>238</v>
      </c>
      <c r="E133" s="741" t="s">
        <v>411</v>
      </c>
      <c r="F133" s="742"/>
      <c r="G133" s="155" t="s">
        <v>145</v>
      </c>
      <c r="H133" s="124">
        <v>828.75</v>
      </c>
      <c r="I133" s="124">
        <v>807.5</v>
      </c>
    </row>
    <row r="134" spans="1:35" s="105" customFormat="1" ht="56.25" customHeight="1" hidden="1">
      <c r="A134" s="201" t="s">
        <v>255</v>
      </c>
      <c r="B134" s="100" t="s">
        <v>0</v>
      </c>
      <c r="C134" s="70" t="s">
        <v>218</v>
      </c>
      <c r="D134" s="156" t="s">
        <v>238</v>
      </c>
      <c r="E134" s="156" t="s">
        <v>251</v>
      </c>
      <c r="F134" s="155" t="s">
        <v>155</v>
      </c>
      <c r="G134" s="155"/>
      <c r="H134" s="124">
        <v>4897.431</v>
      </c>
      <c r="I134" s="124">
        <v>4897.431</v>
      </c>
      <c r="J134" s="106"/>
      <c r="K134" s="106"/>
      <c r="L134" s="106"/>
      <c r="M134" s="106"/>
      <c r="N134" s="106"/>
      <c r="O134" s="106"/>
      <c r="P134" s="106"/>
      <c r="Q134" s="106"/>
      <c r="R134" s="106"/>
      <c r="S134" s="106"/>
      <c r="T134" s="106"/>
      <c r="U134" s="106"/>
      <c r="V134" s="106"/>
      <c r="W134" s="106"/>
      <c r="X134" s="106"/>
      <c r="Y134" s="106"/>
      <c r="Z134" s="106"/>
      <c r="AA134" s="106"/>
      <c r="AB134" s="106"/>
      <c r="AC134" s="106"/>
      <c r="AD134" s="106"/>
      <c r="AE134" s="106"/>
      <c r="AF134" s="106"/>
      <c r="AG134" s="106"/>
      <c r="AH134" s="106"/>
      <c r="AI134" s="106"/>
    </row>
    <row r="135" spans="1:245" s="106" customFormat="1" ht="37.5" customHeight="1" hidden="1">
      <c r="A135" s="170" t="s">
        <v>254</v>
      </c>
      <c r="B135" s="88" t="s">
        <v>0</v>
      </c>
      <c r="C135" s="70" t="s">
        <v>218</v>
      </c>
      <c r="D135" s="156" t="s">
        <v>238</v>
      </c>
      <c r="E135" s="156" t="s">
        <v>251</v>
      </c>
      <c r="F135" s="155" t="s">
        <v>250</v>
      </c>
      <c r="G135" s="155"/>
      <c r="H135" s="63" t="str">
        <f>H137</f>
        <v>4897,431</v>
      </c>
      <c r="I135" s="63" t="str">
        <f>I137</f>
        <v>4897,431</v>
      </c>
      <c r="J135" s="186"/>
      <c r="K135" s="186"/>
      <c r="L135" s="186"/>
      <c r="M135" s="186"/>
      <c r="N135" s="186"/>
      <c r="O135" s="186"/>
      <c r="P135" s="186"/>
      <c r="Q135" s="186"/>
      <c r="R135" s="186"/>
      <c r="S135" s="186"/>
      <c r="T135" s="186"/>
      <c r="U135" s="186"/>
      <c r="V135" s="186"/>
      <c r="W135" s="186"/>
      <c r="X135" s="186"/>
      <c r="Y135" s="186"/>
      <c r="Z135" s="186"/>
      <c r="AA135" s="186"/>
      <c r="AB135" s="186"/>
      <c r="AC135" s="186"/>
      <c r="AD135" s="186"/>
      <c r="AE135" s="186"/>
      <c r="AF135" s="186"/>
      <c r="AG135" s="186"/>
      <c r="AH135" s="186"/>
      <c r="AI135" s="186"/>
      <c r="AJ135" s="186"/>
      <c r="AK135" s="186"/>
      <c r="AL135" s="186"/>
      <c r="AM135" s="186"/>
      <c r="AN135" s="186"/>
      <c r="AO135" s="186"/>
      <c r="AP135" s="186"/>
      <c r="AQ135" s="186"/>
      <c r="AR135" s="186"/>
      <c r="AS135" s="186"/>
      <c r="AT135" s="186"/>
      <c r="AU135" s="186"/>
      <c r="AV135" s="186"/>
      <c r="AW135" s="186"/>
      <c r="AX135" s="186"/>
      <c r="AY135" s="186"/>
      <c r="AZ135" s="186"/>
      <c r="BA135" s="186"/>
      <c r="BB135" s="186"/>
      <c r="BC135" s="186"/>
      <c r="BD135" s="186"/>
      <c r="BE135" s="186"/>
      <c r="BF135" s="186"/>
      <c r="BG135" s="186"/>
      <c r="BH135" s="186"/>
      <c r="BI135" s="186"/>
      <c r="BJ135" s="186"/>
      <c r="BK135" s="186"/>
      <c r="BL135" s="186"/>
      <c r="BM135" s="186"/>
      <c r="BN135" s="186"/>
      <c r="BO135" s="186"/>
      <c r="BP135" s="186"/>
      <c r="BQ135" s="186"/>
      <c r="BR135" s="186"/>
      <c r="BS135" s="186"/>
      <c r="BT135" s="186"/>
      <c r="BU135" s="186"/>
      <c r="BV135" s="186"/>
      <c r="BW135" s="186"/>
      <c r="BX135" s="186"/>
      <c r="BY135" s="186"/>
      <c r="BZ135" s="186"/>
      <c r="CA135" s="186"/>
      <c r="CB135" s="186"/>
      <c r="CC135" s="186"/>
      <c r="CD135" s="186"/>
      <c r="CE135" s="186"/>
      <c r="CF135" s="186"/>
      <c r="CG135" s="186"/>
      <c r="CH135" s="186"/>
      <c r="CI135" s="186"/>
      <c r="CJ135" s="186"/>
      <c r="CK135" s="186"/>
      <c r="CL135" s="186"/>
      <c r="CM135" s="186"/>
      <c r="CN135" s="186"/>
      <c r="CO135" s="186"/>
      <c r="CP135" s="186"/>
      <c r="CQ135" s="186"/>
      <c r="CR135" s="186"/>
      <c r="CS135" s="186"/>
      <c r="CT135" s="186"/>
      <c r="CU135" s="186"/>
      <c r="CV135" s="186"/>
      <c r="CW135" s="186"/>
      <c r="CX135" s="186"/>
      <c r="CY135" s="186"/>
      <c r="CZ135" s="186"/>
      <c r="DA135" s="186"/>
      <c r="DB135" s="186"/>
      <c r="DC135" s="186"/>
      <c r="DD135" s="186"/>
      <c r="DE135" s="186"/>
      <c r="DF135" s="186"/>
      <c r="DG135" s="186"/>
      <c r="DH135" s="186"/>
      <c r="DI135" s="186"/>
      <c r="DJ135" s="186"/>
      <c r="DK135" s="186"/>
      <c r="DL135" s="186"/>
      <c r="DM135" s="186"/>
      <c r="DN135" s="186"/>
      <c r="DO135" s="186"/>
      <c r="DP135" s="186"/>
      <c r="DQ135" s="186"/>
      <c r="DR135" s="186"/>
      <c r="DS135" s="186"/>
      <c r="DT135" s="186"/>
      <c r="DU135" s="186"/>
      <c r="DV135" s="186"/>
      <c r="DW135" s="186"/>
      <c r="DX135" s="186"/>
      <c r="DY135" s="186"/>
      <c r="DZ135" s="186"/>
      <c r="EA135" s="186"/>
      <c r="EB135" s="186"/>
      <c r="EC135" s="186"/>
      <c r="ED135" s="186"/>
      <c r="EE135" s="186"/>
      <c r="EF135" s="186"/>
      <c r="EG135" s="186"/>
      <c r="EH135" s="186"/>
      <c r="EI135" s="186"/>
      <c r="EJ135" s="186"/>
      <c r="EK135" s="186"/>
      <c r="EL135" s="186"/>
      <c r="EM135" s="186"/>
      <c r="EN135" s="186"/>
      <c r="EO135" s="186"/>
      <c r="EP135" s="186"/>
      <c r="EQ135" s="186"/>
      <c r="ER135" s="186"/>
      <c r="ES135" s="186"/>
      <c r="ET135" s="186"/>
      <c r="EU135" s="186"/>
      <c r="EV135" s="186"/>
      <c r="EW135" s="186"/>
      <c r="EX135" s="186"/>
      <c r="EY135" s="186"/>
      <c r="EZ135" s="186"/>
      <c r="FA135" s="186"/>
      <c r="FB135" s="186"/>
      <c r="FC135" s="186"/>
      <c r="FD135" s="186"/>
      <c r="FE135" s="186"/>
      <c r="FF135" s="186"/>
      <c r="FG135" s="186"/>
      <c r="FH135" s="186"/>
      <c r="FI135" s="186"/>
      <c r="FJ135" s="186"/>
      <c r="FK135" s="186"/>
      <c r="FL135" s="186"/>
      <c r="FM135" s="186"/>
      <c r="FN135" s="186"/>
      <c r="FO135" s="186"/>
      <c r="FP135" s="186"/>
      <c r="FQ135" s="186"/>
      <c r="FR135" s="186"/>
      <c r="FS135" s="186"/>
      <c r="FT135" s="186"/>
      <c r="FU135" s="186"/>
      <c r="FV135" s="186"/>
      <c r="FW135" s="186"/>
      <c r="FX135" s="186"/>
      <c r="FY135" s="186"/>
      <c r="FZ135" s="186"/>
      <c r="GA135" s="186"/>
      <c r="GB135" s="186"/>
      <c r="GC135" s="186"/>
      <c r="GD135" s="186"/>
      <c r="GE135" s="186"/>
      <c r="GF135" s="186"/>
      <c r="GG135" s="186"/>
      <c r="GH135" s="186"/>
      <c r="GI135" s="186"/>
      <c r="GJ135" s="186"/>
      <c r="GK135" s="186"/>
      <c r="GL135" s="186"/>
      <c r="GM135" s="186"/>
      <c r="GN135" s="186"/>
      <c r="GO135" s="186"/>
      <c r="GP135" s="186"/>
      <c r="GQ135" s="186"/>
      <c r="GR135" s="186"/>
      <c r="GS135" s="186"/>
      <c r="GT135" s="186"/>
      <c r="GU135" s="186"/>
      <c r="GV135" s="186"/>
      <c r="GW135" s="186"/>
      <c r="GX135" s="186"/>
      <c r="GY135" s="186"/>
      <c r="GZ135" s="186"/>
      <c r="HA135" s="186"/>
      <c r="HB135" s="186"/>
      <c r="HC135" s="186"/>
      <c r="HD135" s="186"/>
      <c r="HE135" s="186"/>
      <c r="HF135" s="186"/>
      <c r="HG135" s="186"/>
      <c r="HH135" s="186"/>
      <c r="HI135" s="186"/>
      <c r="HJ135" s="186"/>
      <c r="HK135" s="186"/>
      <c r="HL135" s="186"/>
      <c r="HM135" s="186"/>
      <c r="HN135" s="186"/>
      <c r="HO135" s="186"/>
      <c r="HP135" s="186"/>
      <c r="HQ135" s="186"/>
      <c r="HR135" s="186"/>
      <c r="HS135" s="186"/>
      <c r="HT135" s="186"/>
      <c r="HU135" s="186"/>
      <c r="HV135" s="186"/>
      <c r="HW135" s="186"/>
      <c r="HX135" s="186"/>
      <c r="HY135" s="186"/>
      <c r="HZ135" s="186"/>
      <c r="IA135" s="186"/>
      <c r="IB135" s="186"/>
      <c r="IC135" s="186"/>
      <c r="ID135" s="186"/>
      <c r="IE135" s="186"/>
      <c r="IF135" s="186"/>
      <c r="IG135" s="186"/>
      <c r="IH135" s="186"/>
      <c r="II135" s="186"/>
      <c r="IJ135" s="186"/>
      <c r="IK135" s="186"/>
    </row>
    <row r="136" spans="1:245" s="106" customFormat="1" ht="19.5" customHeight="1" hidden="1">
      <c r="A136" s="89" t="s">
        <v>253</v>
      </c>
      <c r="B136" s="88" t="s">
        <v>0</v>
      </c>
      <c r="C136" s="70" t="s">
        <v>218</v>
      </c>
      <c r="D136" s="156" t="s">
        <v>238</v>
      </c>
      <c r="E136" s="156" t="s">
        <v>251</v>
      </c>
      <c r="F136" s="155" t="s">
        <v>250</v>
      </c>
      <c r="G136" s="155" t="s">
        <v>210</v>
      </c>
      <c r="H136" s="204">
        <v>4897.431</v>
      </c>
      <c r="I136" s="204">
        <v>4897.431</v>
      </c>
      <c r="J136" s="186"/>
      <c r="K136" s="186"/>
      <c r="L136" s="186"/>
      <c r="M136" s="186"/>
      <c r="N136" s="186"/>
      <c r="O136" s="186"/>
      <c r="P136" s="186"/>
      <c r="Q136" s="186"/>
      <c r="R136" s="186"/>
      <c r="S136" s="186"/>
      <c r="T136" s="186"/>
      <c r="U136" s="186"/>
      <c r="V136" s="186"/>
      <c r="W136" s="186"/>
      <c r="X136" s="186"/>
      <c r="Y136" s="186"/>
      <c r="Z136" s="186"/>
      <c r="AA136" s="186"/>
      <c r="AB136" s="186"/>
      <c r="AC136" s="186"/>
      <c r="AD136" s="186"/>
      <c r="AE136" s="186"/>
      <c r="AF136" s="186"/>
      <c r="AG136" s="186"/>
      <c r="AH136" s="186"/>
      <c r="AI136" s="186"/>
      <c r="AJ136" s="186"/>
      <c r="AK136" s="186"/>
      <c r="AL136" s="186"/>
      <c r="AM136" s="186"/>
      <c r="AN136" s="186"/>
      <c r="AO136" s="186"/>
      <c r="AP136" s="186"/>
      <c r="AQ136" s="186"/>
      <c r="AR136" s="186"/>
      <c r="AS136" s="186"/>
      <c r="AT136" s="186"/>
      <c r="AU136" s="186"/>
      <c r="AV136" s="186"/>
      <c r="AW136" s="186"/>
      <c r="AX136" s="186"/>
      <c r="AY136" s="186"/>
      <c r="AZ136" s="186"/>
      <c r="BA136" s="186"/>
      <c r="BB136" s="186"/>
      <c r="BC136" s="186"/>
      <c r="BD136" s="186"/>
      <c r="BE136" s="186"/>
      <c r="BF136" s="186"/>
      <c r="BG136" s="186"/>
      <c r="BH136" s="186"/>
      <c r="BI136" s="186"/>
      <c r="BJ136" s="186"/>
      <c r="BK136" s="186"/>
      <c r="BL136" s="186"/>
      <c r="BM136" s="186"/>
      <c r="BN136" s="186"/>
      <c r="BO136" s="186"/>
      <c r="BP136" s="186"/>
      <c r="BQ136" s="186"/>
      <c r="BR136" s="186"/>
      <c r="BS136" s="186"/>
      <c r="BT136" s="186"/>
      <c r="BU136" s="186"/>
      <c r="BV136" s="186"/>
      <c r="BW136" s="186"/>
      <c r="BX136" s="186"/>
      <c r="BY136" s="186"/>
      <c r="BZ136" s="186"/>
      <c r="CA136" s="186"/>
      <c r="CB136" s="186"/>
      <c r="CC136" s="186"/>
      <c r="CD136" s="186"/>
      <c r="CE136" s="186"/>
      <c r="CF136" s="186"/>
      <c r="CG136" s="186"/>
      <c r="CH136" s="186"/>
      <c r="CI136" s="186"/>
      <c r="CJ136" s="186"/>
      <c r="CK136" s="186"/>
      <c r="CL136" s="186"/>
      <c r="CM136" s="186"/>
      <c r="CN136" s="186"/>
      <c r="CO136" s="186"/>
      <c r="CP136" s="186"/>
      <c r="CQ136" s="186"/>
      <c r="CR136" s="186"/>
      <c r="CS136" s="186"/>
      <c r="CT136" s="186"/>
      <c r="CU136" s="186"/>
      <c r="CV136" s="186"/>
      <c r="CW136" s="186"/>
      <c r="CX136" s="186"/>
      <c r="CY136" s="186"/>
      <c r="CZ136" s="186"/>
      <c r="DA136" s="186"/>
      <c r="DB136" s="186"/>
      <c r="DC136" s="186"/>
      <c r="DD136" s="186"/>
      <c r="DE136" s="186"/>
      <c r="DF136" s="186"/>
      <c r="DG136" s="186"/>
      <c r="DH136" s="186"/>
      <c r="DI136" s="186"/>
      <c r="DJ136" s="186"/>
      <c r="DK136" s="186"/>
      <c r="DL136" s="186"/>
      <c r="DM136" s="186"/>
      <c r="DN136" s="186"/>
      <c r="DO136" s="186"/>
      <c r="DP136" s="186"/>
      <c r="DQ136" s="186"/>
      <c r="DR136" s="186"/>
      <c r="DS136" s="186"/>
      <c r="DT136" s="186"/>
      <c r="DU136" s="186"/>
      <c r="DV136" s="186"/>
      <c r="DW136" s="186"/>
      <c r="DX136" s="186"/>
      <c r="DY136" s="186"/>
      <c r="DZ136" s="186"/>
      <c r="EA136" s="186"/>
      <c r="EB136" s="186"/>
      <c r="EC136" s="186"/>
      <c r="ED136" s="186"/>
      <c r="EE136" s="186"/>
      <c r="EF136" s="186"/>
      <c r="EG136" s="186"/>
      <c r="EH136" s="186"/>
      <c r="EI136" s="186"/>
      <c r="EJ136" s="186"/>
      <c r="EK136" s="186"/>
      <c r="EL136" s="186"/>
      <c r="EM136" s="186"/>
      <c r="EN136" s="186"/>
      <c r="EO136" s="186"/>
      <c r="EP136" s="186"/>
      <c r="EQ136" s="186"/>
      <c r="ER136" s="186"/>
      <c r="ES136" s="186"/>
      <c r="ET136" s="186"/>
      <c r="EU136" s="186"/>
      <c r="EV136" s="186"/>
      <c r="EW136" s="186"/>
      <c r="EX136" s="186"/>
      <c r="EY136" s="186"/>
      <c r="EZ136" s="186"/>
      <c r="FA136" s="186"/>
      <c r="FB136" s="186"/>
      <c r="FC136" s="186"/>
      <c r="FD136" s="186"/>
      <c r="FE136" s="186"/>
      <c r="FF136" s="186"/>
      <c r="FG136" s="186"/>
      <c r="FH136" s="186"/>
      <c r="FI136" s="186"/>
      <c r="FJ136" s="186"/>
      <c r="FK136" s="186"/>
      <c r="FL136" s="186"/>
      <c r="FM136" s="186"/>
      <c r="FN136" s="186"/>
      <c r="FO136" s="186"/>
      <c r="FP136" s="186"/>
      <c r="FQ136" s="186"/>
      <c r="FR136" s="186"/>
      <c r="FS136" s="186"/>
      <c r="FT136" s="186"/>
      <c r="FU136" s="186"/>
      <c r="FV136" s="186"/>
      <c r="FW136" s="186"/>
      <c r="FX136" s="186"/>
      <c r="FY136" s="186"/>
      <c r="FZ136" s="186"/>
      <c r="GA136" s="186"/>
      <c r="GB136" s="186"/>
      <c r="GC136" s="186"/>
      <c r="GD136" s="186"/>
      <c r="GE136" s="186"/>
      <c r="GF136" s="186"/>
      <c r="GG136" s="186"/>
      <c r="GH136" s="186"/>
      <c r="GI136" s="186"/>
      <c r="GJ136" s="186"/>
      <c r="GK136" s="186"/>
      <c r="GL136" s="186"/>
      <c r="GM136" s="186"/>
      <c r="GN136" s="186"/>
      <c r="GO136" s="186"/>
      <c r="GP136" s="186"/>
      <c r="GQ136" s="186"/>
      <c r="GR136" s="186"/>
      <c r="GS136" s="186"/>
      <c r="GT136" s="186"/>
      <c r="GU136" s="186"/>
      <c r="GV136" s="186"/>
      <c r="GW136" s="186"/>
      <c r="GX136" s="186"/>
      <c r="GY136" s="186"/>
      <c r="GZ136" s="186"/>
      <c r="HA136" s="186"/>
      <c r="HB136" s="186"/>
      <c r="HC136" s="186"/>
      <c r="HD136" s="186"/>
      <c r="HE136" s="186"/>
      <c r="HF136" s="186"/>
      <c r="HG136" s="186"/>
      <c r="HH136" s="186"/>
      <c r="HI136" s="186"/>
      <c r="HJ136" s="186"/>
      <c r="HK136" s="186"/>
      <c r="HL136" s="186"/>
      <c r="HM136" s="186"/>
      <c r="HN136" s="186"/>
      <c r="HO136" s="186"/>
      <c r="HP136" s="186"/>
      <c r="HQ136" s="186"/>
      <c r="HR136" s="186"/>
      <c r="HS136" s="186"/>
      <c r="HT136" s="186"/>
      <c r="HU136" s="186"/>
      <c r="HV136" s="186"/>
      <c r="HW136" s="186"/>
      <c r="HX136" s="186"/>
      <c r="HY136" s="186"/>
      <c r="HZ136" s="186"/>
      <c r="IA136" s="186"/>
      <c r="IB136" s="186"/>
      <c r="IC136" s="186"/>
      <c r="ID136" s="186"/>
      <c r="IE136" s="186"/>
      <c r="IF136" s="186"/>
      <c r="IG136" s="186"/>
      <c r="IH136" s="186"/>
      <c r="II136" s="186"/>
      <c r="IJ136" s="186"/>
      <c r="IK136" s="186"/>
    </row>
    <row r="137" spans="1:245" s="106" customFormat="1" ht="19.5" customHeight="1" hidden="1">
      <c r="A137" s="203" t="s">
        <v>252</v>
      </c>
      <c r="B137" s="57" t="s">
        <v>0</v>
      </c>
      <c r="C137" s="70" t="s">
        <v>218</v>
      </c>
      <c r="D137" s="156" t="s">
        <v>238</v>
      </c>
      <c r="E137" s="156" t="s">
        <v>251</v>
      </c>
      <c r="F137" s="155" t="s">
        <v>250</v>
      </c>
      <c r="G137" s="155" t="s">
        <v>210</v>
      </c>
      <c r="H137" s="202" t="s">
        <v>249</v>
      </c>
      <c r="I137" s="202" t="s">
        <v>249</v>
      </c>
      <c r="J137" s="186"/>
      <c r="K137" s="186"/>
      <c r="L137" s="186"/>
      <c r="M137" s="186"/>
      <c r="N137" s="186"/>
      <c r="O137" s="186"/>
      <c r="P137" s="186"/>
      <c r="Q137" s="186"/>
      <c r="R137" s="186"/>
      <c r="S137" s="186"/>
      <c r="T137" s="186"/>
      <c r="U137" s="186"/>
      <c r="V137" s="186"/>
      <c r="W137" s="186"/>
      <c r="X137" s="186"/>
      <c r="Y137" s="186"/>
      <c r="Z137" s="186"/>
      <c r="AA137" s="186"/>
      <c r="AB137" s="186"/>
      <c r="AC137" s="186"/>
      <c r="AD137" s="186"/>
      <c r="AE137" s="186"/>
      <c r="AF137" s="186"/>
      <c r="AG137" s="186"/>
      <c r="AH137" s="186"/>
      <c r="AI137" s="186"/>
      <c r="AJ137" s="186"/>
      <c r="AK137" s="186"/>
      <c r="AL137" s="186"/>
      <c r="AM137" s="186"/>
      <c r="AN137" s="186"/>
      <c r="AO137" s="186"/>
      <c r="AP137" s="186"/>
      <c r="AQ137" s="186"/>
      <c r="AR137" s="186"/>
      <c r="AS137" s="186"/>
      <c r="AT137" s="186"/>
      <c r="AU137" s="186"/>
      <c r="AV137" s="186"/>
      <c r="AW137" s="186"/>
      <c r="AX137" s="186"/>
      <c r="AY137" s="186"/>
      <c r="AZ137" s="186"/>
      <c r="BA137" s="186"/>
      <c r="BB137" s="186"/>
      <c r="BC137" s="186"/>
      <c r="BD137" s="186"/>
      <c r="BE137" s="186"/>
      <c r="BF137" s="186"/>
      <c r="BG137" s="186"/>
      <c r="BH137" s="186"/>
      <c r="BI137" s="186"/>
      <c r="BJ137" s="186"/>
      <c r="BK137" s="186"/>
      <c r="BL137" s="186"/>
      <c r="BM137" s="186"/>
      <c r="BN137" s="186"/>
      <c r="BO137" s="186"/>
      <c r="BP137" s="186"/>
      <c r="BQ137" s="186"/>
      <c r="BR137" s="186"/>
      <c r="BS137" s="186"/>
      <c r="BT137" s="186"/>
      <c r="BU137" s="186"/>
      <c r="BV137" s="186"/>
      <c r="BW137" s="186"/>
      <c r="BX137" s="186"/>
      <c r="BY137" s="186"/>
      <c r="BZ137" s="186"/>
      <c r="CA137" s="186"/>
      <c r="CB137" s="186"/>
      <c r="CC137" s="186"/>
      <c r="CD137" s="186"/>
      <c r="CE137" s="186"/>
      <c r="CF137" s="186"/>
      <c r="CG137" s="186"/>
      <c r="CH137" s="186"/>
      <c r="CI137" s="186"/>
      <c r="CJ137" s="186"/>
      <c r="CK137" s="186"/>
      <c r="CL137" s="186"/>
      <c r="CM137" s="186"/>
      <c r="CN137" s="186"/>
      <c r="CO137" s="186"/>
      <c r="CP137" s="186"/>
      <c r="CQ137" s="186"/>
      <c r="CR137" s="186"/>
      <c r="CS137" s="186"/>
      <c r="CT137" s="186"/>
      <c r="CU137" s="186"/>
      <c r="CV137" s="186"/>
      <c r="CW137" s="186"/>
      <c r="CX137" s="186"/>
      <c r="CY137" s="186"/>
      <c r="CZ137" s="186"/>
      <c r="DA137" s="186"/>
      <c r="DB137" s="186"/>
      <c r="DC137" s="186"/>
      <c r="DD137" s="186"/>
      <c r="DE137" s="186"/>
      <c r="DF137" s="186"/>
      <c r="DG137" s="186"/>
      <c r="DH137" s="186"/>
      <c r="DI137" s="186"/>
      <c r="DJ137" s="186"/>
      <c r="DK137" s="186"/>
      <c r="DL137" s="186"/>
      <c r="DM137" s="186"/>
      <c r="DN137" s="186"/>
      <c r="DO137" s="186"/>
      <c r="DP137" s="186"/>
      <c r="DQ137" s="186"/>
      <c r="DR137" s="186"/>
      <c r="DS137" s="186"/>
      <c r="DT137" s="186"/>
      <c r="DU137" s="186"/>
      <c r="DV137" s="186"/>
      <c r="DW137" s="186"/>
      <c r="DX137" s="186"/>
      <c r="DY137" s="186"/>
      <c r="DZ137" s="186"/>
      <c r="EA137" s="186"/>
      <c r="EB137" s="186"/>
      <c r="EC137" s="186"/>
      <c r="ED137" s="186"/>
      <c r="EE137" s="186"/>
      <c r="EF137" s="186"/>
      <c r="EG137" s="186"/>
      <c r="EH137" s="186"/>
      <c r="EI137" s="186"/>
      <c r="EJ137" s="186"/>
      <c r="EK137" s="186"/>
      <c r="EL137" s="186"/>
      <c r="EM137" s="186"/>
      <c r="EN137" s="186"/>
      <c r="EO137" s="186"/>
      <c r="EP137" s="186"/>
      <c r="EQ137" s="186"/>
      <c r="ER137" s="186"/>
      <c r="ES137" s="186"/>
      <c r="ET137" s="186"/>
      <c r="EU137" s="186"/>
      <c r="EV137" s="186"/>
      <c r="EW137" s="186"/>
      <c r="EX137" s="186"/>
      <c r="EY137" s="186"/>
      <c r="EZ137" s="186"/>
      <c r="FA137" s="186"/>
      <c r="FB137" s="186"/>
      <c r="FC137" s="186"/>
      <c r="FD137" s="186"/>
      <c r="FE137" s="186"/>
      <c r="FF137" s="186"/>
      <c r="FG137" s="186"/>
      <c r="FH137" s="186"/>
      <c r="FI137" s="186"/>
      <c r="FJ137" s="186"/>
      <c r="FK137" s="186"/>
      <c r="FL137" s="186"/>
      <c r="FM137" s="186"/>
      <c r="FN137" s="186"/>
      <c r="FO137" s="186"/>
      <c r="FP137" s="186"/>
      <c r="FQ137" s="186"/>
      <c r="FR137" s="186"/>
      <c r="FS137" s="186"/>
      <c r="FT137" s="186"/>
      <c r="FU137" s="186"/>
      <c r="FV137" s="186"/>
      <c r="FW137" s="186"/>
      <c r="FX137" s="186"/>
      <c r="FY137" s="186"/>
      <c r="FZ137" s="186"/>
      <c r="GA137" s="186"/>
      <c r="GB137" s="186"/>
      <c r="GC137" s="186"/>
      <c r="GD137" s="186"/>
      <c r="GE137" s="186"/>
      <c r="GF137" s="186"/>
      <c r="GG137" s="186"/>
      <c r="GH137" s="186"/>
      <c r="GI137" s="186"/>
      <c r="GJ137" s="186"/>
      <c r="GK137" s="186"/>
      <c r="GL137" s="186"/>
      <c r="GM137" s="186"/>
      <c r="GN137" s="186"/>
      <c r="GO137" s="186"/>
      <c r="GP137" s="186"/>
      <c r="GQ137" s="186"/>
      <c r="GR137" s="186"/>
      <c r="GS137" s="186"/>
      <c r="GT137" s="186"/>
      <c r="GU137" s="186"/>
      <c r="GV137" s="186"/>
      <c r="GW137" s="186"/>
      <c r="GX137" s="186"/>
      <c r="GY137" s="186"/>
      <c r="GZ137" s="186"/>
      <c r="HA137" s="186"/>
      <c r="HB137" s="186"/>
      <c r="HC137" s="186"/>
      <c r="HD137" s="186"/>
      <c r="HE137" s="186"/>
      <c r="HF137" s="186"/>
      <c r="HG137" s="186"/>
      <c r="HH137" s="186"/>
      <c r="HI137" s="186"/>
      <c r="HJ137" s="186"/>
      <c r="HK137" s="186"/>
      <c r="HL137" s="186"/>
      <c r="HM137" s="186"/>
      <c r="HN137" s="186"/>
      <c r="HO137" s="186"/>
      <c r="HP137" s="186"/>
      <c r="HQ137" s="186"/>
      <c r="HR137" s="186"/>
      <c r="HS137" s="186"/>
      <c r="HT137" s="186"/>
      <c r="HU137" s="186"/>
      <c r="HV137" s="186"/>
      <c r="HW137" s="186"/>
      <c r="HX137" s="186"/>
      <c r="HY137" s="186"/>
      <c r="HZ137" s="186"/>
      <c r="IA137" s="186"/>
      <c r="IB137" s="186"/>
      <c r="IC137" s="186"/>
      <c r="ID137" s="186"/>
      <c r="IE137" s="186"/>
      <c r="IF137" s="186"/>
      <c r="IG137" s="186"/>
      <c r="IH137" s="186"/>
      <c r="II137" s="186"/>
      <c r="IJ137" s="186"/>
      <c r="IK137" s="186"/>
    </row>
    <row r="138" spans="1:245" s="106" customFormat="1" ht="37.5" customHeight="1" hidden="1">
      <c r="A138" s="201" t="s">
        <v>248</v>
      </c>
      <c r="B138" s="88" t="s">
        <v>0</v>
      </c>
      <c r="C138" s="70" t="s">
        <v>218</v>
      </c>
      <c r="D138" s="156" t="s">
        <v>238</v>
      </c>
      <c r="E138" s="156" t="s">
        <v>246</v>
      </c>
      <c r="F138" s="155" t="s">
        <v>155</v>
      </c>
      <c r="G138" s="155"/>
      <c r="H138" s="197" t="s">
        <v>244</v>
      </c>
      <c r="I138" s="197" t="s">
        <v>244</v>
      </c>
      <c r="J138" s="186"/>
      <c r="K138" s="186"/>
      <c r="L138" s="186"/>
      <c r="M138" s="186"/>
      <c r="N138" s="186"/>
      <c r="O138" s="186"/>
      <c r="P138" s="186"/>
      <c r="Q138" s="186"/>
      <c r="R138" s="186"/>
      <c r="S138" s="186"/>
      <c r="T138" s="186"/>
      <c r="U138" s="186"/>
      <c r="V138" s="186"/>
      <c r="W138" s="186"/>
      <c r="X138" s="186"/>
      <c r="Y138" s="186"/>
      <c r="Z138" s="186"/>
      <c r="AA138" s="186"/>
      <c r="AB138" s="186"/>
      <c r="AC138" s="186"/>
      <c r="AD138" s="186"/>
      <c r="AE138" s="186"/>
      <c r="AF138" s="186"/>
      <c r="AG138" s="186"/>
      <c r="AH138" s="186"/>
      <c r="AI138" s="186"/>
      <c r="AJ138" s="186"/>
      <c r="AK138" s="186"/>
      <c r="AL138" s="186"/>
      <c r="AM138" s="186"/>
      <c r="AN138" s="186"/>
      <c r="AO138" s="186"/>
      <c r="AP138" s="186"/>
      <c r="AQ138" s="186"/>
      <c r="AR138" s="186"/>
      <c r="AS138" s="186"/>
      <c r="AT138" s="186"/>
      <c r="AU138" s="186"/>
      <c r="AV138" s="186"/>
      <c r="AW138" s="186"/>
      <c r="AX138" s="186"/>
      <c r="AY138" s="186"/>
      <c r="AZ138" s="186"/>
      <c r="BA138" s="186"/>
      <c r="BB138" s="186"/>
      <c r="BC138" s="186"/>
      <c r="BD138" s="186"/>
      <c r="BE138" s="186"/>
      <c r="BF138" s="186"/>
      <c r="BG138" s="186"/>
      <c r="BH138" s="186"/>
      <c r="BI138" s="186"/>
      <c r="BJ138" s="186"/>
      <c r="BK138" s="186"/>
      <c r="BL138" s="186"/>
      <c r="BM138" s="186"/>
      <c r="BN138" s="186"/>
      <c r="BO138" s="186"/>
      <c r="BP138" s="186"/>
      <c r="BQ138" s="186"/>
      <c r="BR138" s="186"/>
      <c r="BS138" s="186"/>
      <c r="BT138" s="186"/>
      <c r="BU138" s="186"/>
      <c r="BV138" s="186"/>
      <c r="BW138" s="186"/>
      <c r="BX138" s="186"/>
      <c r="BY138" s="186"/>
      <c r="BZ138" s="186"/>
      <c r="CA138" s="186"/>
      <c r="CB138" s="186"/>
      <c r="CC138" s="186"/>
      <c r="CD138" s="186"/>
      <c r="CE138" s="186"/>
      <c r="CF138" s="186"/>
      <c r="CG138" s="186"/>
      <c r="CH138" s="186"/>
      <c r="CI138" s="186"/>
      <c r="CJ138" s="186"/>
      <c r="CK138" s="186"/>
      <c r="CL138" s="186"/>
      <c r="CM138" s="186"/>
      <c r="CN138" s="186"/>
      <c r="CO138" s="186"/>
      <c r="CP138" s="186"/>
      <c r="CQ138" s="186"/>
      <c r="CR138" s="186"/>
      <c r="CS138" s="186"/>
      <c r="CT138" s="186"/>
      <c r="CU138" s="186"/>
      <c r="CV138" s="186"/>
      <c r="CW138" s="186"/>
      <c r="CX138" s="186"/>
      <c r="CY138" s="186"/>
      <c r="CZ138" s="186"/>
      <c r="DA138" s="186"/>
      <c r="DB138" s="186"/>
      <c r="DC138" s="186"/>
      <c r="DD138" s="186"/>
      <c r="DE138" s="186"/>
      <c r="DF138" s="186"/>
      <c r="DG138" s="186"/>
      <c r="DH138" s="186"/>
      <c r="DI138" s="186"/>
      <c r="DJ138" s="186"/>
      <c r="DK138" s="186"/>
      <c r="DL138" s="186"/>
      <c r="DM138" s="186"/>
      <c r="DN138" s="186"/>
      <c r="DO138" s="186"/>
      <c r="DP138" s="186"/>
      <c r="DQ138" s="186"/>
      <c r="DR138" s="186"/>
      <c r="DS138" s="186"/>
      <c r="DT138" s="186"/>
      <c r="DU138" s="186"/>
      <c r="DV138" s="186"/>
      <c r="DW138" s="186"/>
      <c r="DX138" s="186"/>
      <c r="DY138" s="186"/>
      <c r="DZ138" s="186"/>
      <c r="EA138" s="186"/>
      <c r="EB138" s="186"/>
      <c r="EC138" s="186"/>
      <c r="ED138" s="186"/>
      <c r="EE138" s="186"/>
      <c r="EF138" s="186"/>
      <c r="EG138" s="186"/>
      <c r="EH138" s="186"/>
      <c r="EI138" s="186"/>
      <c r="EJ138" s="186"/>
      <c r="EK138" s="186"/>
      <c r="EL138" s="186"/>
      <c r="EM138" s="186"/>
      <c r="EN138" s="186"/>
      <c r="EO138" s="186"/>
      <c r="EP138" s="186"/>
      <c r="EQ138" s="186"/>
      <c r="ER138" s="186"/>
      <c r="ES138" s="186"/>
      <c r="ET138" s="186"/>
      <c r="EU138" s="186"/>
      <c r="EV138" s="186"/>
      <c r="EW138" s="186"/>
      <c r="EX138" s="186"/>
      <c r="EY138" s="186"/>
      <c r="EZ138" s="186"/>
      <c r="FA138" s="186"/>
      <c r="FB138" s="186"/>
      <c r="FC138" s="186"/>
      <c r="FD138" s="186"/>
      <c r="FE138" s="186"/>
      <c r="FF138" s="186"/>
      <c r="FG138" s="186"/>
      <c r="FH138" s="186"/>
      <c r="FI138" s="186"/>
      <c r="FJ138" s="186"/>
      <c r="FK138" s="186"/>
      <c r="FL138" s="186"/>
      <c r="FM138" s="186"/>
      <c r="FN138" s="186"/>
      <c r="FO138" s="186"/>
      <c r="FP138" s="186"/>
      <c r="FQ138" s="186"/>
      <c r="FR138" s="186"/>
      <c r="FS138" s="186"/>
      <c r="FT138" s="186"/>
      <c r="FU138" s="186"/>
      <c r="FV138" s="186"/>
      <c r="FW138" s="186"/>
      <c r="FX138" s="186"/>
      <c r="FY138" s="186"/>
      <c r="FZ138" s="186"/>
      <c r="GA138" s="186"/>
      <c r="GB138" s="186"/>
      <c r="GC138" s="186"/>
      <c r="GD138" s="186"/>
      <c r="GE138" s="186"/>
      <c r="GF138" s="186"/>
      <c r="GG138" s="186"/>
      <c r="GH138" s="186"/>
      <c r="GI138" s="186"/>
      <c r="GJ138" s="186"/>
      <c r="GK138" s="186"/>
      <c r="GL138" s="186"/>
      <c r="GM138" s="186"/>
      <c r="GN138" s="186"/>
      <c r="GO138" s="186"/>
      <c r="GP138" s="186"/>
      <c r="GQ138" s="186"/>
      <c r="GR138" s="186"/>
      <c r="GS138" s="186"/>
      <c r="GT138" s="186"/>
      <c r="GU138" s="186"/>
      <c r="GV138" s="186"/>
      <c r="GW138" s="186"/>
      <c r="GX138" s="186"/>
      <c r="GY138" s="186"/>
      <c r="GZ138" s="186"/>
      <c r="HA138" s="186"/>
      <c r="HB138" s="186"/>
      <c r="HC138" s="186"/>
      <c r="HD138" s="186"/>
      <c r="HE138" s="186"/>
      <c r="HF138" s="186"/>
      <c r="HG138" s="186"/>
      <c r="HH138" s="186"/>
      <c r="HI138" s="186"/>
      <c r="HJ138" s="186"/>
      <c r="HK138" s="186"/>
      <c r="HL138" s="186"/>
      <c r="HM138" s="186"/>
      <c r="HN138" s="186"/>
      <c r="HO138" s="186"/>
      <c r="HP138" s="186"/>
      <c r="HQ138" s="186"/>
      <c r="HR138" s="186"/>
      <c r="HS138" s="186"/>
      <c r="HT138" s="186"/>
      <c r="HU138" s="186"/>
      <c r="HV138" s="186"/>
      <c r="HW138" s="186"/>
      <c r="HX138" s="186"/>
      <c r="HY138" s="186"/>
      <c r="HZ138" s="186"/>
      <c r="IA138" s="186"/>
      <c r="IB138" s="186"/>
      <c r="IC138" s="186"/>
      <c r="ID138" s="186"/>
      <c r="IE138" s="186"/>
      <c r="IF138" s="186"/>
      <c r="IG138" s="186"/>
      <c r="IH138" s="186"/>
      <c r="II138" s="186"/>
      <c r="IJ138" s="186"/>
      <c r="IK138" s="186"/>
    </row>
    <row r="139" spans="1:245" s="198" customFormat="1" ht="37.5" customHeight="1" hidden="1">
      <c r="A139" s="163" t="s">
        <v>247</v>
      </c>
      <c r="B139" s="88" t="s">
        <v>0</v>
      </c>
      <c r="C139" s="70" t="s">
        <v>218</v>
      </c>
      <c r="D139" s="156" t="s">
        <v>238</v>
      </c>
      <c r="E139" s="156" t="s">
        <v>246</v>
      </c>
      <c r="F139" s="155" t="s">
        <v>245</v>
      </c>
      <c r="G139" s="155"/>
      <c r="H139" s="200" t="str">
        <f>H140</f>
        <v>1160</v>
      </c>
      <c r="I139" s="200" t="str">
        <f>I140</f>
        <v>1160</v>
      </c>
      <c r="J139" s="186"/>
      <c r="K139" s="186"/>
      <c r="L139" s="186"/>
      <c r="M139" s="186"/>
      <c r="N139" s="186"/>
      <c r="O139" s="186"/>
      <c r="P139" s="186"/>
      <c r="Q139" s="186"/>
      <c r="R139" s="186"/>
      <c r="S139" s="186"/>
      <c r="T139" s="186"/>
      <c r="U139" s="186"/>
      <c r="V139" s="186"/>
      <c r="W139" s="186"/>
      <c r="X139" s="186"/>
      <c r="Y139" s="186"/>
      <c r="Z139" s="186"/>
      <c r="AA139" s="186"/>
      <c r="AB139" s="186"/>
      <c r="AC139" s="186"/>
      <c r="AD139" s="186"/>
      <c r="AE139" s="186"/>
      <c r="AF139" s="186"/>
      <c r="AG139" s="186"/>
      <c r="AH139" s="186"/>
      <c r="AI139" s="186"/>
      <c r="AJ139" s="199"/>
      <c r="AK139" s="199"/>
      <c r="AL139" s="199"/>
      <c r="AM139" s="199"/>
      <c r="AN139" s="199"/>
      <c r="AO139" s="199"/>
      <c r="AP139" s="199"/>
      <c r="AQ139" s="199"/>
      <c r="AR139" s="199"/>
      <c r="AS139" s="199"/>
      <c r="AT139" s="199"/>
      <c r="AU139" s="199"/>
      <c r="AV139" s="199"/>
      <c r="AW139" s="199"/>
      <c r="AX139" s="199"/>
      <c r="AY139" s="199"/>
      <c r="AZ139" s="199"/>
      <c r="BA139" s="199"/>
      <c r="BB139" s="199"/>
      <c r="BC139" s="199"/>
      <c r="BD139" s="199"/>
      <c r="BE139" s="199"/>
      <c r="BF139" s="199"/>
      <c r="BG139" s="199"/>
      <c r="BH139" s="199"/>
      <c r="BI139" s="199"/>
      <c r="BJ139" s="199"/>
      <c r="BK139" s="199"/>
      <c r="BL139" s="199"/>
      <c r="BM139" s="199"/>
      <c r="BN139" s="199"/>
      <c r="BO139" s="199"/>
      <c r="BP139" s="199"/>
      <c r="BQ139" s="199"/>
      <c r="BR139" s="199"/>
      <c r="BS139" s="199"/>
      <c r="BT139" s="199"/>
      <c r="BU139" s="199"/>
      <c r="BV139" s="199"/>
      <c r="BW139" s="199"/>
      <c r="BX139" s="199"/>
      <c r="BY139" s="199"/>
      <c r="BZ139" s="199"/>
      <c r="CA139" s="199"/>
      <c r="CB139" s="199"/>
      <c r="CC139" s="199"/>
      <c r="CD139" s="199"/>
      <c r="CE139" s="199"/>
      <c r="CF139" s="199"/>
      <c r="CG139" s="199"/>
      <c r="CH139" s="199"/>
      <c r="CI139" s="199"/>
      <c r="CJ139" s="199"/>
      <c r="CK139" s="199"/>
      <c r="CL139" s="199"/>
      <c r="CM139" s="199"/>
      <c r="CN139" s="199"/>
      <c r="CO139" s="199"/>
      <c r="CP139" s="199"/>
      <c r="CQ139" s="199"/>
      <c r="CR139" s="199"/>
      <c r="CS139" s="199"/>
      <c r="CT139" s="199"/>
      <c r="CU139" s="199"/>
      <c r="CV139" s="199"/>
      <c r="CW139" s="199"/>
      <c r="CX139" s="199"/>
      <c r="CY139" s="199"/>
      <c r="CZ139" s="199"/>
      <c r="DA139" s="199"/>
      <c r="DB139" s="199"/>
      <c r="DC139" s="199"/>
      <c r="DD139" s="199"/>
      <c r="DE139" s="199"/>
      <c r="DF139" s="199"/>
      <c r="DG139" s="199"/>
      <c r="DH139" s="199"/>
      <c r="DI139" s="199"/>
      <c r="DJ139" s="199"/>
      <c r="DK139" s="199"/>
      <c r="DL139" s="199"/>
      <c r="DM139" s="199"/>
      <c r="DN139" s="199"/>
      <c r="DO139" s="199"/>
      <c r="DP139" s="199"/>
      <c r="DQ139" s="199"/>
      <c r="DR139" s="199"/>
      <c r="DS139" s="199"/>
      <c r="DT139" s="199"/>
      <c r="DU139" s="199"/>
      <c r="DV139" s="199"/>
      <c r="DW139" s="199"/>
      <c r="DX139" s="199"/>
      <c r="DY139" s="199"/>
      <c r="DZ139" s="199"/>
      <c r="EA139" s="199"/>
      <c r="EB139" s="199"/>
      <c r="EC139" s="199"/>
      <c r="ED139" s="199"/>
      <c r="EE139" s="199"/>
      <c r="EF139" s="199"/>
      <c r="EG139" s="199"/>
      <c r="EH139" s="199"/>
      <c r="EI139" s="199"/>
      <c r="EJ139" s="199"/>
      <c r="EK139" s="199"/>
      <c r="EL139" s="199"/>
      <c r="EM139" s="199"/>
      <c r="EN139" s="199"/>
      <c r="EO139" s="199"/>
      <c r="EP139" s="199"/>
      <c r="EQ139" s="199"/>
      <c r="ER139" s="199"/>
      <c r="ES139" s="199"/>
      <c r="ET139" s="199"/>
      <c r="EU139" s="199"/>
      <c r="EV139" s="199"/>
      <c r="EW139" s="199"/>
      <c r="EX139" s="199"/>
      <c r="EY139" s="199"/>
      <c r="EZ139" s="199"/>
      <c r="FA139" s="199"/>
      <c r="FB139" s="199"/>
      <c r="FC139" s="199"/>
      <c r="FD139" s="199"/>
      <c r="FE139" s="199"/>
      <c r="FF139" s="199"/>
      <c r="FG139" s="199"/>
      <c r="FH139" s="199"/>
      <c r="FI139" s="199"/>
      <c r="FJ139" s="199"/>
      <c r="FK139" s="199"/>
      <c r="FL139" s="199"/>
      <c r="FM139" s="199"/>
      <c r="FN139" s="199"/>
      <c r="FO139" s="199"/>
      <c r="FP139" s="199"/>
      <c r="FQ139" s="199"/>
      <c r="FR139" s="199"/>
      <c r="FS139" s="199"/>
      <c r="FT139" s="199"/>
      <c r="FU139" s="199"/>
      <c r="FV139" s="199"/>
      <c r="FW139" s="199"/>
      <c r="FX139" s="199"/>
      <c r="FY139" s="199"/>
      <c r="FZ139" s="199"/>
      <c r="GA139" s="199"/>
      <c r="GB139" s="199"/>
      <c r="GC139" s="199"/>
      <c r="GD139" s="199"/>
      <c r="GE139" s="199"/>
      <c r="GF139" s="199"/>
      <c r="GG139" s="199"/>
      <c r="GH139" s="199"/>
      <c r="GI139" s="199"/>
      <c r="GJ139" s="199"/>
      <c r="GK139" s="199"/>
      <c r="GL139" s="199"/>
      <c r="GM139" s="199"/>
      <c r="GN139" s="199"/>
      <c r="GO139" s="199"/>
      <c r="GP139" s="199"/>
      <c r="GQ139" s="199"/>
      <c r="GR139" s="199"/>
      <c r="GS139" s="199"/>
      <c r="GT139" s="199"/>
      <c r="GU139" s="199"/>
      <c r="GV139" s="199"/>
      <c r="GW139" s="199"/>
      <c r="GX139" s="199"/>
      <c r="GY139" s="199"/>
      <c r="GZ139" s="199"/>
      <c r="HA139" s="199"/>
      <c r="HB139" s="199"/>
      <c r="HC139" s="199"/>
      <c r="HD139" s="199"/>
      <c r="HE139" s="199"/>
      <c r="HF139" s="199"/>
      <c r="HG139" s="199"/>
      <c r="HH139" s="199"/>
      <c r="HI139" s="199"/>
      <c r="HJ139" s="199"/>
      <c r="HK139" s="199"/>
      <c r="HL139" s="199"/>
      <c r="HM139" s="199"/>
      <c r="HN139" s="199"/>
      <c r="HO139" s="199"/>
      <c r="HP139" s="199"/>
      <c r="HQ139" s="199"/>
      <c r="HR139" s="199"/>
      <c r="HS139" s="199"/>
      <c r="HT139" s="199"/>
      <c r="HU139" s="199"/>
      <c r="HV139" s="199"/>
      <c r="HW139" s="199"/>
      <c r="HX139" s="199"/>
      <c r="HY139" s="199"/>
      <c r="HZ139" s="199"/>
      <c r="IA139" s="199"/>
      <c r="IB139" s="199"/>
      <c r="IC139" s="199"/>
      <c r="ID139" s="199"/>
      <c r="IE139" s="199"/>
      <c r="IF139" s="199"/>
      <c r="IG139" s="199"/>
      <c r="IH139" s="199"/>
      <c r="II139" s="199"/>
      <c r="IJ139" s="199"/>
      <c r="IK139" s="199"/>
    </row>
    <row r="140" spans="1:246" s="196" customFormat="1" ht="37.5" customHeight="1" hidden="1">
      <c r="A140" s="89" t="s">
        <v>159</v>
      </c>
      <c r="B140" s="57" t="s">
        <v>0</v>
      </c>
      <c r="C140" s="70" t="s">
        <v>218</v>
      </c>
      <c r="D140" s="156" t="s">
        <v>238</v>
      </c>
      <c r="E140" s="156" t="s">
        <v>246</v>
      </c>
      <c r="F140" s="155" t="s">
        <v>245</v>
      </c>
      <c r="G140" s="155" t="s">
        <v>145</v>
      </c>
      <c r="H140" s="197" t="s">
        <v>244</v>
      </c>
      <c r="I140" s="197" t="s">
        <v>244</v>
      </c>
      <c r="J140" s="186"/>
      <c r="K140" s="186"/>
      <c r="L140" s="186"/>
      <c r="M140" s="186"/>
      <c r="N140" s="186"/>
      <c r="O140" s="186"/>
      <c r="P140" s="186"/>
      <c r="Q140" s="186"/>
      <c r="R140" s="186"/>
      <c r="S140" s="186"/>
      <c r="T140" s="186"/>
      <c r="U140" s="186"/>
      <c r="V140" s="186"/>
      <c r="W140" s="186"/>
      <c r="X140" s="186"/>
      <c r="Y140" s="186"/>
      <c r="Z140" s="186"/>
      <c r="AA140" s="186"/>
      <c r="AB140" s="186"/>
      <c r="AC140" s="186"/>
      <c r="AD140" s="186"/>
      <c r="AE140" s="186"/>
      <c r="AF140" s="186"/>
      <c r="AG140" s="186"/>
      <c r="AH140" s="186"/>
      <c r="AI140" s="186"/>
      <c r="AJ140" s="186"/>
      <c r="AK140" s="186"/>
      <c r="AL140" s="186"/>
      <c r="AM140" s="186"/>
      <c r="AN140" s="186"/>
      <c r="AO140" s="186"/>
      <c r="AP140" s="186"/>
      <c r="AQ140" s="186"/>
      <c r="AR140" s="186"/>
      <c r="AS140" s="186"/>
      <c r="AT140" s="186"/>
      <c r="AU140" s="186"/>
      <c r="AV140" s="186"/>
      <c r="AW140" s="186"/>
      <c r="AX140" s="186"/>
      <c r="AY140" s="186"/>
      <c r="AZ140" s="186"/>
      <c r="BA140" s="186"/>
      <c r="BB140" s="186"/>
      <c r="BC140" s="186"/>
      <c r="BD140" s="186"/>
      <c r="BE140" s="186"/>
      <c r="BF140" s="186"/>
      <c r="BG140" s="186"/>
      <c r="BH140" s="186"/>
      <c r="BI140" s="186"/>
      <c r="BJ140" s="186"/>
      <c r="BK140" s="186"/>
      <c r="BL140" s="186"/>
      <c r="BM140" s="186"/>
      <c r="BN140" s="186"/>
      <c r="BO140" s="186"/>
      <c r="BP140" s="186"/>
      <c r="BQ140" s="186"/>
      <c r="BR140" s="186"/>
      <c r="BS140" s="186"/>
      <c r="BT140" s="186"/>
      <c r="BU140" s="186"/>
      <c r="BV140" s="186"/>
      <c r="BW140" s="186"/>
      <c r="BX140" s="186"/>
      <c r="BY140" s="186"/>
      <c r="BZ140" s="186"/>
      <c r="CA140" s="186"/>
      <c r="CB140" s="186"/>
      <c r="CC140" s="186"/>
      <c r="CD140" s="186"/>
      <c r="CE140" s="186"/>
      <c r="CF140" s="186"/>
      <c r="CG140" s="186"/>
      <c r="CH140" s="186"/>
      <c r="CI140" s="186"/>
      <c r="CJ140" s="186"/>
      <c r="CK140" s="186"/>
      <c r="CL140" s="186"/>
      <c r="CM140" s="186"/>
      <c r="CN140" s="186"/>
      <c r="CO140" s="186"/>
      <c r="CP140" s="186"/>
      <c r="CQ140" s="186"/>
      <c r="CR140" s="186"/>
      <c r="CS140" s="186"/>
      <c r="CT140" s="186"/>
      <c r="CU140" s="186"/>
      <c r="CV140" s="186"/>
      <c r="CW140" s="186"/>
      <c r="CX140" s="186"/>
      <c r="CY140" s="186"/>
      <c r="CZ140" s="186"/>
      <c r="DA140" s="186"/>
      <c r="DB140" s="186"/>
      <c r="DC140" s="186"/>
      <c r="DD140" s="186"/>
      <c r="DE140" s="186"/>
      <c r="DF140" s="186"/>
      <c r="DG140" s="186"/>
      <c r="DH140" s="186"/>
      <c r="DI140" s="186"/>
      <c r="DJ140" s="186"/>
      <c r="DK140" s="186"/>
      <c r="DL140" s="186"/>
      <c r="DM140" s="186"/>
      <c r="DN140" s="186"/>
      <c r="DO140" s="186"/>
      <c r="DP140" s="186"/>
      <c r="DQ140" s="186"/>
      <c r="DR140" s="186"/>
      <c r="DS140" s="186"/>
      <c r="DT140" s="186"/>
      <c r="DU140" s="186"/>
      <c r="DV140" s="186"/>
      <c r="DW140" s="186"/>
      <c r="DX140" s="186"/>
      <c r="DY140" s="186"/>
      <c r="DZ140" s="186"/>
      <c r="EA140" s="186"/>
      <c r="EB140" s="186"/>
      <c r="EC140" s="186"/>
      <c r="ED140" s="186"/>
      <c r="EE140" s="186"/>
      <c r="EF140" s="186"/>
      <c r="EG140" s="186"/>
      <c r="EH140" s="186"/>
      <c r="EI140" s="186"/>
      <c r="EJ140" s="186"/>
      <c r="EK140" s="186"/>
      <c r="EL140" s="186"/>
      <c r="EM140" s="186"/>
      <c r="EN140" s="186"/>
      <c r="EO140" s="186"/>
      <c r="EP140" s="186"/>
      <c r="EQ140" s="186"/>
      <c r="ER140" s="186"/>
      <c r="ES140" s="186"/>
      <c r="ET140" s="186"/>
      <c r="EU140" s="186"/>
      <c r="EV140" s="186"/>
      <c r="EW140" s="186"/>
      <c r="EX140" s="186"/>
      <c r="EY140" s="186"/>
      <c r="EZ140" s="186"/>
      <c r="FA140" s="186"/>
      <c r="FB140" s="186"/>
      <c r="FC140" s="186"/>
      <c r="FD140" s="186"/>
      <c r="FE140" s="186"/>
      <c r="FF140" s="186"/>
      <c r="FG140" s="186"/>
      <c r="FH140" s="186"/>
      <c r="FI140" s="186"/>
      <c r="FJ140" s="186"/>
      <c r="FK140" s="186"/>
      <c r="FL140" s="186"/>
      <c r="FM140" s="186"/>
      <c r="FN140" s="186"/>
      <c r="FO140" s="186"/>
      <c r="FP140" s="186"/>
      <c r="FQ140" s="186"/>
      <c r="FR140" s="186"/>
      <c r="FS140" s="186"/>
      <c r="FT140" s="186"/>
      <c r="FU140" s="186"/>
      <c r="FV140" s="186"/>
      <c r="FW140" s="186"/>
      <c r="FX140" s="186"/>
      <c r="FY140" s="186"/>
      <c r="FZ140" s="186"/>
      <c r="GA140" s="186"/>
      <c r="GB140" s="186"/>
      <c r="GC140" s="186"/>
      <c r="GD140" s="186"/>
      <c r="GE140" s="186"/>
      <c r="GF140" s="186"/>
      <c r="GG140" s="186"/>
      <c r="GH140" s="186"/>
      <c r="GI140" s="186"/>
      <c r="GJ140" s="186"/>
      <c r="GK140" s="186"/>
      <c r="GL140" s="186"/>
      <c r="GM140" s="186"/>
      <c r="GN140" s="186"/>
      <c r="GO140" s="186"/>
      <c r="GP140" s="186"/>
      <c r="GQ140" s="186"/>
      <c r="GR140" s="186"/>
      <c r="GS140" s="186"/>
      <c r="GT140" s="186"/>
      <c r="GU140" s="186"/>
      <c r="GV140" s="186"/>
      <c r="GW140" s="186"/>
      <c r="GX140" s="186"/>
      <c r="GY140" s="186"/>
      <c r="GZ140" s="186"/>
      <c r="HA140" s="186"/>
      <c r="HB140" s="186"/>
      <c r="HC140" s="186"/>
      <c r="HD140" s="186"/>
      <c r="HE140" s="186"/>
      <c r="HF140" s="186"/>
      <c r="HG140" s="186"/>
      <c r="HH140" s="186"/>
      <c r="HI140" s="186"/>
      <c r="HJ140" s="186"/>
      <c r="HK140" s="186"/>
      <c r="HL140" s="186"/>
      <c r="HM140" s="186"/>
      <c r="HN140" s="186"/>
      <c r="HO140" s="186"/>
      <c r="HP140" s="186"/>
      <c r="HQ140" s="186"/>
      <c r="HR140" s="186"/>
      <c r="HS140" s="186"/>
      <c r="HT140" s="186"/>
      <c r="HU140" s="186"/>
      <c r="HV140" s="186"/>
      <c r="HW140" s="186"/>
      <c r="HX140" s="186"/>
      <c r="HY140" s="186"/>
      <c r="HZ140" s="186"/>
      <c r="IA140" s="186"/>
      <c r="IB140" s="186"/>
      <c r="IC140" s="186"/>
      <c r="ID140" s="186"/>
      <c r="IE140" s="186"/>
      <c r="IF140" s="186"/>
      <c r="IG140" s="186"/>
      <c r="IH140" s="186"/>
      <c r="II140" s="186"/>
      <c r="IJ140" s="186"/>
      <c r="IK140" s="186"/>
      <c r="IL140" s="186"/>
    </row>
    <row r="141" spans="1:35" s="195" customFormat="1" ht="18.75" customHeight="1" hidden="1">
      <c r="A141" s="170" t="s">
        <v>243</v>
      </c>
      <c r="B141" s="88" t="s">
        <v>0</v>
      </c>
      <c r="C141" s="70" t="s">
        <v>218</v>
      </c>
      <c r="D141" s="156" t="s">
        <v>238</v>
      </c>
      <c r="E141" s="741" t="s">
        <v>242</v>
      </c>
      <c r="F141" s="742"/>
      <c r="G141" s="155"/>
      <c r="H141" s="63" t="e">
        <f>#REF!</f>
        <v>#REF!</v>
      </c>
      <c r="I141" s="63" t="e">
        <f>#REF!</f>
        <v>#REF!</v>
      </c>
      <c r="J141" s="196"/>
      <c r="K141" s="196"/>
      <c r="L141" s="196"/>
      <c r="M141" s="196"/>
      <c r="N141" s="196"/>
      <c r="O141" s="196"/>
      <c r="P141" s="196"/>
      <c r="Q141" s="196"/>
      <c r="R141" s="196"/>
      <c r="S141" s="196"/>
      <c r="T141" s="196"/>
      <c r="U141" s="196"/>
      <c r="V141" s="196"/>
      <c r="W141" s="196"/>
      <c r="X141" s="196"/>
      <c r="Y141" s="196"/>
      <c r="Z141" s="196"/>
      <c r="AA141" s="196"/>
      <c r="AB141" s="196"/>
      <c r="AC141" s="196"/>
      <c r="AD141" s="196"/>
      <c r="AE141" s="196"/>
      <c r="AF141" s="196"/>
      <c r="AG141" s="196"/>
      <c r="AH141" s="196"/>
      <c r="AI141" s="196"/>
    </row>
    <row r="142" spans="1:35" s="51" customFormat="1" ht="56.25" customHeight="1" hidden="1">
      <c r="A142" s="169" t="s">
        <v>241</v>
      </c>
      <c r="B142" s="57" t="s">
        <v>0</v>
      </c>
      <c r="C142" s="70" t="s">
        <v>218</v>
      </c>
      <c r="D142" s="156" t="s">
        <v>238</v>
      </c>
      <c r="E142" s="156" t="s">
        <v>240</v>
      </c>
      <c r="F142" s="71" t="s">
        <v>155</v>
      </c>
      <c r="G142" s="155"/>
      <c r="H142" s="63">
        <v>560</v>
      </c>
      <c r="I142" s="63">
        <v>560</v>
      </c>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row>
    <row r="143" spans="1:35" s="51" customFormat="1" ht="2.25" customHeight="1" hidden="1">
      <c r="A143" s="169"/>
      <c r="B143" s="57"/>
      <c r="C143" s="70"/>
      <c r="D143" s="156"/>
      <c r="E143" s="156"/>
      <c r="F143" s="71"/>
      <c r="G143" s="155"/>
      <c r="H143" s="63"/>
      <c r="I143" s="63"/>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row>
    <row r="144" spans="1:35" s="51" customFormat="1" ht="18.75" customHeight="1">
      <c r="A144" s="116" t="s">
        <v>237</v>
      </c>
      <c r="B144" s="161" t="s">
        <v>0</v>
      </c>
      <c r="C144" s="73" t="s">
        <v>218</v>
      </c>
      <c r="D144" s="113">
        <v>12</v>
      </c>
      <c r="E144" s="59"/>
      <c r="F144" s="167"/>
      <c r="G144" s="140"/>
      <c r="H144" s="193">
        <f>H145+H158+H166</f>
        <v>497.25</v>
      </c>
      <c r="I144" s="193">
        <f>I145+I158+I166</f>
        <v>484.5</v>
      </c>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row>
    <row r="145" spans="1:9" s="186" customFormat="1" ht="87" customHeight="1">
      <c r="A145" s="116" t="s">
        <v>806</v>
      </c>
      <c r="B145" s="104" t="s">
        <v>0</v>
      </c>
      <c r="C145" s="73" t="s">
        <v>218</v>
      </c>
      <c r="D145" s="113" t="s">
        <v>217</v>
      </c>
      <c r="E145" s="214" t="s">
        <v>236</v>
      </c>
      <c r="F145" s="213" t="s">
        <v>155</v>
      </c>
      <c r="G145" s="140"/>
      <c r="H145" s="110" t="str">
        <f>H147</f>
        <v>243,750</v>
      </c>
      <c r="I145" s="110" t="str">
        <f>I147</f>
        <v>237,500</v>
      </c>
    </row>
    <row r="146" spans="1:9" s="186" customFormat="1" ht="44.25" customHeight="1">
      <c r="A146" s="302" t="s">
        <v>503</v>
      </c>
      <c r="B146" s="104"/>
      <c r="C146" s="319" t="s">
        <v>218</v>
      </c>
      <c r="D146" s="434" t="s">
        <v>217</v>
      </c>
      <c r="E146" s="554" t="s">
        <v>488</v>
      </c>
      <c r="F146" s="555" t="s">
        <v>155</v>
      </c>
      <c r="G146" s="140"/>
      <c r="H146" s="110" t="str">
        <f>H147</f>
        <v>243,750</v>
      </c>
      <c r="I146" s="110" t="str">
        <f>I147</f>
        <v>237,500</v>
      </c>
    </row>
    <row r="147" spans="1:9" s="186" customFormat="1" ht="18.75">
      <c r="A147" s="191" t="s">
        <v>235</v>
      </c>
      <c r="B147" s="190" t="s">
        <v>0</v>
      </c>
      <c r="C147" s="57" t="s">
        <v>218</v>
      </c>
      <c r="D147" s="65" t="s">
        <v>217</v>
      </c>
      <c r="E147" s="188" t="s">
        <v>488</v>
      </c>
      <c r="F147" s="187" t="s">
        <v>234</v>
      </c>
      <c r="G147" s="140"/>
      <c r="H147" s="107" t="str">
        <f>H148</f>
        <v>243,750</v>
      </c>
      <c r="I147" s="107" t="str">
        <f>I148</f>
        <v>237,500</v>
      </c>
    </row>
    <row r="148" spans="1:9" s="186" customFormat="1" ht="40.5" customHeight="1">
      <c r="A148" s="727" t="s">
        <v>364</v>
      </c>
      <c r="B148" s="161" t="s">
        <v>0</v>
      </c>
      <c r="C148" s="57" t="s">
        <v>218</v>
      </c>
      <c r="D148" s="65" t="s">
        <v>217</v>
      </c>
      <c r="E148" s="188" t="s">
        <v>488</v>
      </c>
      <c r="F148" s="187" t="s">
        <v>234</v>
      </c>
      <c r="G148" s="64" t="s">
        <v>145</v>
      </c>
      <c r="H148" s="80" t="s">
        <v>690</v>
      </c>
      <c r="I148" s="80" t="s">
        <v>691</v>
      </c>
    </row>
    <row r="149" spans="1:9" s="106" customFormat="1" ht="19.5" customHeight="1" hidden="1">
      <c r="A149" s="728" t="s">
        <v>233</v>
      </c>
      <c r="B149" s="57" t="s">
        <v>0</v>
      </c>
      <c r="C149" s="128" t="s">
        <v>218</v>
      </c>
      <c r="D149" s="184" t="s">
        <v>217</v>
      </c>
      <c r="E149" s="183" t="s">
        <v>232</v>
      </c>
      <c r="F149" s="142" t="s">
        <v>170</v>
      </c>
      <c r="G149" s="182"/>
      <c r="H149" s="181"/>
      <c r="I149" s="181"/>
    </row>
    <row r="150" spans="1:9" s="83" customFormat="1" ht="56.25" customHeight="1" hidden="1">
      <c r="A150" s="729" t="s">
        <v>231</v>
      </c>
      <c r="B150" s="104" t="s">
        <v>0</v>
      </c>
      <c r="C150" s="175" t="s">
        <v>218</v>
      </c>
      <c r="D150" s="174" t="s">
        <v>217</v>
      </c>
      <c r="E150" s="173" t="s">
        <v>229</v>
      </c>
      <c r="F150" s="172" t="s">
        <v>170</v>
      </c>
      <c r="G150" s="180"/>
      <c r="H150" s="179"/>
      <c r="I150" s="179"/>
    </row>
    <row r="151" spans="1:9" s="83" customFormat="1" ht="37.5" customHeight="1" hidden="1">
      <c r="A151" s="729" t="s">
        <v>230</v>
      </c>
      <c r="B151" s="73" t="s">
        <v>0</v>
      </c>
      <c r="C151" s="175" t="s">
        <v>218</v>
      </c>
      <c r="D151" s="174" t="s">
        <v>217</v>
      </c>
      <c r="E151" s="173" t="s">
        <v>229</v>
      </c>
      <c r="F151" s="172" t="s">
        <v>228</v>
      </c>
      <c r="G151" s="180"/>
      <c r="H151" s="179"/>
      <c r="I151" s="179"/>
    </row>
    <row r="152" spans="1:9" s="83" customFormat="1" ht="73.5" customHeight="1" hidden="1">
      <c r="A152" s="730" t="s">
        <v>159</v>
      </c>
      <c r="B152" s="100" t="s">
        <v>0</v>
      </c>
      <c r="C152" s="175" t="s">
        <v>218</v>
      </c>
      <c r="D152" s="174" t="s">
        <v>217</v>
      </c>
      <c r="E152" s="173" t="s">
        <v>229</v>
      </c>
      <c r="F152" s="172" t="s">
        <v>228</v>
      </c>
      <c r="G152" s="168" t="s">
        <v>145</v>
      </c>
      <c r="H152" s="171"/>
      <c r="I152" s="171"/>
    </row>
    <row r="153" spans="1:9" s="83" customFormat="1" ht="54" customHeight="1" hidden="1">
      <c r="A153" s="729" t="s">
        <v>227</v>
      </c>
      <c r="B153" s="88" t="s">
        <v>0</v>
      </c>
      <c r="C153" s="175" t="s">
        <v>218</v>
      </c>
      <c r="D153" s="174" t="s">
        <v>217</v>
      </c>
      <c r="E153" s="173" t="s">
        <v>223</v>
      </c>
      <c r="F153" s="172" t="s">
        <v>170</v>
      </c>
      <c r="G153" s="180"/>
      <c r="H153" s="179"/>
      <c r="I153" s="179"/>
    </row>
    <row r="154" spans="1:9" s="83" customFormat="1" ht="22.5" customHeight="1" hidden="1">
      <c r="A154" s="729" t="s">
        <v>226</v>
      </c>
      <c r="B154" s="88" t="s">
        <v>0</v>
      </c>
      <c r="C154" s="175" t="s">
        <v>218</v>
      </c>
      <c r="D154" s="174" t="s">
        <v>217</v>
      </c>
      <c r="E154" s="173" t="s">
        <v>223</v>
      </c>
      <c r="F154" s="172" t="s">
        <v>225</v>
      </c>
      <c r="G154" s="180"/>
      <c r="H154" s="179"/>
      <c r="I154" s="179"/>
    </row>
    <row r="155" spans="1:9" s="83" customFormat="1" ht="19.5" customHeight="1" hidden="1">
      <c r="A155" s="730" t="s">
        <v>159</v>
      </c>
      <c r="B155" s="88" t="s">
        <v>0</v>
      </c>
      <c r="C155" s="175" t="s">
        <v>218</v>
      </c>
      <c r="D155" s="174" t="s">
        <v>217</v>
      </c>
      <c r="E155" s="173" t="s">
        <v>223</v>
      </c>
      <c r="F155" s="172" t="s">
        <v>225</v>
      </c>
      <c r="G155" s="168" t="s">
        <v>145</v>
      </c>
      <c r="H155" s="171"/>
      <c r="I155" s="171"/>
    </row>
    <row r="156" spans="1:9" s="83" customFormat="1" ht="21" customHeight="1" hidden="1">
      <c r="A156" s="729" t="s">
        <v>224</v>
      </c>
      <c r="B156" s="88" t="s">
        <v>0</v>
      </c>
      <c r="C156" s="175" t="s">
        <v>218</v>
      </c>
      <c r="D156" s="174" t="s">
        <v>217</v>
      </c>
      <c r="E156" s="173" t="s">
        <v>223</v>
      </c>
      <c r="F156" s="172" t="s">
        <v>222</v>
      </c>
      <c r="G156" s="177"/>
      <c r="H156" s="176"/>
      <c r="I156" s="176"/>
    </row>
    <row r="157" spans="1:9" s="83" customFormat="1" ht="21" customHeight="1" hidden="1">
      <c r="A157" s="730" t="s">
        <v>159</v>
      </c>
      <c r="B157" s="88"/>
      <c r="C157" s="175" t="s">
        <v>218</v>
      </c>
      <c r="D157" s="174" t="s">
        <v>217</v>
      </c>
      <c r="E157" s="173" t="s">
        <v>223</v>
      </c>
      <c r="F157" s="172" t="s">
        <v>222</v>
      </c>
      <c r="G157" s="168" t="s">
        <v>145</v>
      </c>
      <c r="H157" s="171"/>
      <c r="I157" s="171"/>
    </row>
    <row r="158" spans="1:9" s="83" customFormat="1" ht="83.25" customHeight="1">
      <c r="A158" s="645" t="s">
        <v>807</v>
      </c>
      <c r="B158" s="88"/>
      <c r="C158" s="70" t="s">
        <v>218</v>
      </c>
      <c r="D158" s="70" t="s">
        <v>217</v>
      </c>
      <c r="E158" s="72" t="s">
        <v>490</v>
      </c>
      <c r="F158" s="71" t="s">
        <v>155</v>
      </c>
      <c r="G158" s="155"/>
      <c r="H158" s="695">
        <f>H161+H163+H165</f>
        <v>243.75</v>
      </c>
      <c r="I158" s="695">
        <f>I161+I163+I165</f>
        <v>237.5</v>
      </c>
    </row>
    <row r="159" spans="1:9" s="83" customFormat="1" ht="38.25" customHeight="1">
      <c r="A159" s="629" t="s">
        <v>427</v>
      </c>
      <c r="B159" s="100"/>
      <c r="C159" s="70" t="s">
        <v>218</v>
      </c>
      <c r="D159" s="70" t="s">
        <v>217</v>
      </c>
      <c r="E159" s="72" t="s">
        <v>490</v>
      </c>
      <c r="F159" s="71" t="s">
        <v>155</v>
      </c>
      <c r="G159" s="155"/>
      <c r="H159" s="695" t="str">
        <f>H160</f>
        <v>48,750</v>
      </c>
      <c r="I159" s="695" t="str">
        <f>I160</f>
        <v>47,500</v>
      </c>
    </row>
    <row r="160" spans="1:9" s="83" customFormat="1" ht="39" customHeight="1">
      <c r="A160" s="109" t="s">
        <v>221</v>
      </c>
      <c r="B160" s="88"/>
      <c r="C160" s="120" t="s">
        <v>218</v>
      </c>
      <c r="D160" s="120" t="s">
        <v>217</v>
      </c>
      <c r="E160" s="59" t="s">
        <v>490</v>
      </c>
      <c r="F160" s="167" t="s">
        <v>220</v>
      </c>
      <c r="G160" s="166"/>
      <c r="H160" s="464" t="str">
        <f>H161</f>
        <v>48,750</v>
      </c>
      <c r="I160" s="464" t="str">
        <f>I161</f>
        <v>47,500</v>
      </c>
    </row>
    <row r="161" spans="1:9" s="83" customFormat="1" ht="38.25" customHeight="1">
      <c r="A161" s="569" t="s">
        <v>364</v>
      </c>
      <c r="B161" s="88"/>
      <c r="C161" s="120" t="s">
        <v>218</v>
      </c>
      <c r="D161" s="120" t="s">
        <v>217</v>
      </c>
      <c r="E161" s="59" t="s">
        <v>490</v>
      </c>
      <c r="F161" s="167" t="s">
        <v>220</v>
      </c>
      <c r="G161" s="166" t="s">
        <v>145</v>
      </c>
      <c r="H161" s="165" t="s">
        <v>692</v>
      </c>
      <c r="I161" s="165" t="s">
        <v>693</v>
      </c>
    </row>
    <row r="162" spans="1:9" s="83" customFormat="1" ht="21.75" customHeight="1">
      <c r="A162" s="439" t="s">
        <v>428</v>
      </c>
      <c r="B162" s="88"/>
      <c r="C162" s="312" t="s">
        <v>218</v>
      </c>
      <c r="D162" s="576" t="s">
        <v>217</v>
      </c>
      <c r="E162" s="747" t="s">
        <v>491</v>
      </c>
      <c r="F162" s="748"/>
      <c r="G162" s="577"/>
      <c r="H162" s="464">
        <f>H163</f>
        <v>97.5</v>
      </c>
      <c r="I162" s="464">
        <f>I163</f>
        <v>95</v>
      </c>
    </row>
    <row r="163" spans="1:9" s="83" customFormat="1" ht="44.25" customHeight="1">
      <c r="A163" s="495" t="s">
        <v>364</v>
      </c>
      <c r="B163" s="88"/>
      <c r="C163" s="312" t="s">
        <v>218</v>
      </c>
      <c r="D163" s="576" t="s">
        <v>217</v>
      </c>
      <c r="E163" s="747" t="s">
        <v>491</v>
      </c>
      <c r="F163" s="748"/>
      <c r="G163" s="577" t="s">
        <v>145</v>
      </c>
      <c r="H163" s="464">
        <v>97.5</v>
      </c>
      <c r="I163" s="464">
        <v>95</v>
      </c>
    </row>
    <row r="164" spans="1:9" s="83" customFormat="1" ht="45" customHeight="1">
      <c r="A164" s="89" t="s">
        <v>219</v>
      </c>
      <c r="B164" s="88"/>
      <c r="C164" s="120" t="s">
        <v>218</v>
      </c>
      <c r="D164" s="120" t="s">
        <v>217</v>
      </c>
      <c r="E164" s="59" t="s">
        <v>490</v>
      </c>
      <c r="F164" s="167" t="s">
        <v>216</v>
      </c>
      <c r="G164" s="166"/>
      <c r="H164" s="464" t="str">
        <f>H165</f>
        <v>97,500</v>
      </c>
      <c r="I164" s="464" t="str">
        <f>I165</f>
        <v>95,000</v>
      </c>
    </row>
    <row r="165" spans="1:9" s="83" customFormat="1" ht="36.75" customHeight="1">
      <c r="A165" s="569" t="s">
        <v>364</v>
      </c>
      <c r="B165" s="88"/>
      <c r="C165" s="120" t="s">
        <v>218</v>
      </c>
      <c r="D165" s="120" t="s">
        <v>217</v>
      </c>
      <c r="E165" s="59" t="s">
        <v>490</v>
      </c>
      <c r="F165" s="167" t="s">
        <v>216</v>
      </c>
      <c r="G165" s="166" t="s">
        <v>145</v>
      </c>
      <c r="H165" s="165" t="s">
        <v>694</v>
      </c>
      <c r="I165" s="165" t="s">
        <v>695</v>
      </c>
    </row>
    <row r="166" spans="1:9" s="83" customFormat="1" ht="75.75" customHeight="1">
      <c r="A166" s="114" t="s">
        <v>808</v>
      </c>
      <c r="B166" s="104"/>
      <c r="C166" s="57" t="s">
        <v>218</v>
      </c>
      <c r="D166" s="65" t="s">
        <v>217</v>
      </c>
      <c r="E166" s="112">
        <v>21001</v>
      </c>
      <c r="F166" s="111" t="s">
        <v>155</v>
      </c>
      <c r="G166" s="64"/>
      <c r="H166" s="444" t="str">
        <f>H167</f>
        <v>9,750</v>
      </c>
      <c r="I166" s="444" t="str">
        <f>I167</f>
        <v>9,500</v>
      </c>
    </row>
    <row r="167" spans="1:9" s="83" customFormat="1" ht="61.5" customHeight="1">
      <c r="A167" s="89" t="s">
        <v>626</v>
      </c>
      <c r="B167" s="104"/>
      <c r="C167" s="57" t="s">
        <v>218</v>
      </c>
      <c r="D167" s="65" t="s">
        <v>217</v>
      </c>
      <c r="E167" s="765" t="s">
        <v>628</v>
      </c>
      <c r="F167" s="766"/>
      <c r="G167" s="64"/>
      <c r="H167" s="448" t="str">
        <f>H168</f>
        <v>9,750</v>
      </c>
      <c r="I167" s="448" t="str">
        <f>I168</f>
        <v>9,500</v>
      </c>
    </row>
    <row r="168" spans="1:9" s="83" customFormat="1" ht="21" customHeight="1">
      <c r="A168" s="89" t="s">
        <v>168</v>
      </c>
      <c r="B168" s="104"/>
      <c r="C168" s="57" t="s">
        <v>218</v>
      </c>
      <c r="D168" s="65" t="s">
        <v>217</v>
      </c>
      <c r="E168" s="765" t="s">
        <v>629</v>
      </c>
      <c r="F168" s="766"/>
      <c r="G168" s="64" t="s">
        <v>165</v>
      </c>
      <c r="H168" s="80" t="s">
        <v>696</v>
      </c>
      <c r="I168" s="80" t="s">
        <v>697</v>
      </c>
    </row>
    <row r="169" spans="1:9" s="83" customFormat="1" ht="28.5" customHeight="1">
      <c r="A169" s="158" t="s">
        <v>215</v>
      </c>
      <c r="B169" s="88"/>
      <c r="C169" s="70" t="s">
        <v>193</v>
      </c>
      <c r="D169" s="70"/>
      <c r="E169" s="79"/>
      <c r="F169" s="78"/>
      <c r="G169" s="70"/>
      <c r="H169" s="692">
        <f>H170+H175+H190</f>
        <v>7208.101000000001</v>
      </c>
      <c r="I169" s="692">
        <f>I170+I175+I190</f>
        <v>7197.9220000000005</v>
      </c>
    </row>
    <row r="170" spans="1:9" s="83" customFormat="1" ht="24" customHeight="1">
      <c r="A170" s="158" t="s">
        <v>214</v>
      </c>
      <c r="B170" s="88"/>
      <c r="C170" s="70" t="s">
        <v>193</v>
      </c>
      <c r="D170" s="70" t="s">
        <v>148</v>
      </c>
      <c r="E170" s="79"/>
      <c r="F170" s="78"/>
      <c r="G170" s="70"/>
      <c r="H170" s="136">
        <f>H171</f>
        <v>43.875</v>
      </c>
      <c r="I170" s="136">
        <f>I171</f>
        <v>45.6</v>
      </c>
    </row>
    <row r="171" spans="1:9" s="83" customFormat="1" ht="82.5" customHeight="1">
      <c r="A171" s="157" t="s">
        <v>809</v>
      </c>
      <c r="B171" s="88"/>
      <c r="C171" s="70" t="s">
        <v>193</v>
      </c>
      <c r="D171" s="70" t="s">
        <v>148</v>
      </c>
      <c r="E171" s="131" t="s">
        <v>182</v>
      </c>
      <c r="F171" s="130" t="s">
        <v>155</v>
      </c>
      <c r="G171" s="70"/>
      <c r="H171" s="136">
        <f>H172</f>
        <v>43.875</v>
      </c>
      <c r="I171" s="136">
        <f>I172</f>
        <v>45.6</v>
      </c>
    </row>
    <row r="172" spans="1:9" s="83" customFormat="1" ht="94.5" customHeight="1">
      <c r="A172" s="635" t="s">
        <v>810</v>
      </c>
      <c r="B172" s="88"/>
      <c r="C172" s="70" t="s">
        <v>193</v>
      </c>
      <c r="D172" s="70" t="s">
        <v>148</v>
      </c>
      <c r="E172" s="131" t="s">
        <v>194</v>
      </c>
      <c r="F172" s="130" t="s">
        <v>155</v>
      </c>
      <c r="G172" s="70"/>
      <c r="H172" s="297">
        <f>H174</f>
        <v>43.875</v>
      </c>
      <c r="I172" s="297">
        <f>I174</f>
        <v>45.6</v>
      </c>
    </row>
    <row r="173" spans="1:9" s="83" customFormat="1" ht="39.75" customHeight="1">
      <c r="A173" s="137" t="s">
        <v>213</v>
      </c>
      <c r="B173" s="88"/>
      <c r="C173" s="70" t="s">
        <v>193</v>
      </c>
      <c r="D173" s="70" t="s">
        <v>148</v>
      </c>
      <c r="E173" s="131" t="s">
        <v>212</v>
      </c>
      <c r="F173" s="130" t="s">
        <v>155</v>
      </c>
      <c r="G173" s="70"/>
      <c r="H173" s="297">
        <f>H174</f>
        <v>43.875</v>
      </c>
      <c r="I173" s="297">
        <f>I174</f>
        <v>45.6</v>
      </c>
    </row>
    <row r="174" spans="1:9" s="83" customFormat="1" ht="21" customHeight="1">
      <c r="A174" s="164" t="s">
        <v>361</v>
      </c>
      <c r="B174" s="88"/>
      <c r="C174" s="120" t="s">
        <v>193</v>
      </c>
      <c r="D174" s="120" t="s">
        <v>148</v>
      </c>
      <c r="E174" s="147" t="s">
        <v>212</v>
      </c>
      <c r="F174" s="146" t="s">
        <v>211</v>
      </c>
      <c r="G174" s="70"/>
      <c r="H174" s="200">
        <v>43.875</v>
      </c>
      <c r="I174" s="200">
        <v>45.6</v>
      </c>
    </row>
    <row r="175" spans="1:9" s="83" customFormat="1" ht="21" customHeight="1">
      <c r="A175" s="158" t="s">
        <v>209</v>
      </c>
      <c r="B175" s="88"/>
      <c r="C175" s="70" t="s">
        <v>193</v>
      </c>
      <c r="D175" s="70" t="s">
        <v>206</v>
      </c>
      <c r="E175" s="76"/>
      <c r="F175" s="75"/>
      <c r="G175" s="70"/>
      <c r="H175" s="297">
        <f>H176+H185</f>
        <v>48.75</v>
      </c>
      <c r="I175" s="297">
        <f>I176+I185</f>
        <v>47.5</v>
      </c>
    </row>
    <row r="176" spans="1:9" s="83" customFormat="1" ht="80.25" customHeight="1" hidden="1">
      <c r="A176" s="162" t="s">
        <v>630</v>
      </c>
      <c r="B176" s="190" t="s">
        <v>0</v>
      </c>
      <c r="C176" s="443" t="s">
        <v>193</v>
      </c>
      <c r="D176" s="443" t="s">
        <v>206</v>
      </c>
      <c r="E176" s="688" t="s">
        <v>631</v>
      </c>
      <c r="F176" s="689" t="s">
        <v>155</v>
      </c>
      <c r="G176" s="73"/>
      <c r="H176" s="460">
        <f>H177</f>
        <v>0</v>
      </c>
      <c r="I176" s="460">
        <f>I177</f>
        <v>0</v>
      </c>
    </row>
    <row r="177" spans="1:9" s="83" customFormat="1" ht="38.25" customHeight="1" hidden="1">
      <c r="A177" s="504" t="s">
        <v>632</v>
      </c>
      <c r="B177" s="190" t="s">
        <v>0</v>
      </c>
      <c r="C177" s="443" t="s">
        <v>193</v>
      </c>
      <c r="D177" s="443" t="s">
        <v>206</v>
      </c>
      <c r="E177" s="688" t="s">
        <v>633</v>
      </c>
      <c r="F177" s="689" t="s">
        <v>155</v>
      </c>
      <c r="G177" s="633"/>
      <c r="H177" s="460">
        <f>H178</f>
        <v>0</v>
      </c>
      <c r="I177" s="460">
        <f>I178</f>
        <v>0</v>
      </c>
    </row>
    <row r="178" spans="1:9" s="83" customFormat="1" ht="38.25" customHeight="1" hidden="1">
      <c r="A178" s="504" t="s">
        <v>634</v>
      </c>
      <c r="B178" s="190"/>
      <c r="C178" s="443" t="s">
        <v>193</v>
      </c>
      <c r="D178" s="443" t="s">
        <v>206</v>
      </c>
      <c r="E178" s="688" t="s">
        <v>635</v>
      </c>
      <c r="F178" s="689" t="s">
        <v>155</v>
      </c>
      <c r="G178" s="469"/>
      <c r="H178" s="298">
        <f>H180</f>
        <v>0</v>
      </c>
      <c r="I178" s="298">
        <f>I180</f>
        <v>0</v>
      </c>
    </row>
    <row r="179" spans="1:9" s="83" customFormat="1" ht="38.25" customHeight="1" hidden="1">
      <c r="A179" s="504" t="s">
        <v>636</v>
      </c>
      <c r="B179" s="161" t="s">
        <v>0</v>
      </c>
      <c r="C179" s="443" t="s">
        <v>193</v>
      </c>
      <c r="D179" s="443" t="s">
        <v>206</v>
      </c>
      <c r="E179" s="688" t="s">
        <v>635</v>
      </c>
      <c r="F179" s="689" t="s">
        <v>637</v>
      </c>
      <c r="G179" s="469"/>
      <c r="H179" s="298">
        <v>0</v>
      </c>
      <c r="I179" s="298">
        <v>0</v>
      </c>
    </row>
    <row r="180" spans="1:9" s="83" customFormat="1" ht="39" customHeight="1" hidden="1">
      <c r="A180" s="690" t="s">
        <v>431</v>
      </c>
      <c r="B180" s="161" t="s">
        <v>0</v>
      </c>
      <c r="C180" s="443" t="s">
        <v>193</v>
      </c>
      <c r="D180" s="443" t="s">
        <v>206</v>
      </c>
      <c r="E180" s="688" t="s">
        <v>635</v>
      </c>
      <c r="F180" s="689" t="s">
        <v>637</v>
      </c>
      <c r="G180" s="469" t="s">
        <v>210</v>
      </c>
      <c r="H180" s="298">
        <v>0</v>
      </c>
      <c r="I180" s="298">
        <v>0</v>
      </c>
    </row>
    <row r="181" spans="1:9" s="83" customFormat="1" ht="80.25" customHeight="1" hidden="1">
      <c r="A181" s="162" t="s">
        <v>608</v>
      </c>
      <c r="B181" s="161"/>
      <c r="C181" s="102" t="s">
        <v>193</v>
      </c>
      <c r="D181" s="102" t="s">
        <v>177</v>
      </c>
      <c r="E181" s="131" t="s">
        <v>443</v>
      </c>
      <c r="F181" s="130" t="s">
        <v>155</v>
      </c>
      <c r="G181" s="73"/>
      <c r="H181" s="297">
        <v>0</v>
      </c>
      <c r="I181" s="297" t="str">
        <f>I182</f>
        <v>0</v>
      </c>
    </row>
    <row r="182" spans="1:9" s="83" customFormat="1" ht="40.5" customHeight="1" hidden="1">
      <c r="A182" s="634" t="s">
        <v>583</v>
      </c>
      <c r="B182" s="190"/>
      <c r="C182" s="102" t="s">
        <v>193</v>
      </c>
      <c r="D182" s="102" t="s">
        <v>177</v>
      </c>
      <c r="E182" s="131" t="s">
        <v>414</v>
      </c>
      <c r="F182" s="130" t="s">
        <v>155</v>
      </c>
      <c r="G182" s="73"/>
      <c r="H182" s="92" t="s">
        <v>325</v>
      </c>
      <c r="I182" s="92" t="s">
        <v>325</v>
      </c>
    </row>
    <row r="183" spans="1:9" s="83" customFormat="1" ht="21" customHeight="1" hidden="1">
      <c r="A183" s="474" t="s">
        <v>434</v>
      </c>
      <c r="B183" s="161"/>
      <c r="C183" s="159" t="s">
        <v>193</v>
      </c>
      <c r="D183" s="159" t="s">
        <v>177</v>
      </c>
      <c r="E183" s="147" t="s">
        <v>414</v>
      </c>
      <c r="F183" s="146" t="s">
        <v>415</v>
      </c>
      <c r="G183" s="57"/>
      <c r="H183" s="56" t="s">
        <v>325</v>
      </c>
      <c r="I183" s="56" t="s">
        <v>325</v>
      </c>
    </row>
    <row r="184" spans="1:9" s="83" customFormat="1" ht="25.5" customHeight="1" hidden="1">
      <c r="A184" s="160" t="s">
        <v>159</v>
      </c>
      <c r="B184" s="161" t="s">
        <v>0</v>
      </c>
      <c r="C184" s="159" t="s">
        <v>193</v>
      </c>
      <c r="D184" s="159" t="s">
        <v>177</v>
      </c>
      <c r="E184" s="147" t="s">
        <v>414</v>
      </c>
      <c r="F184" s="146" t="s">
        <v>415</v>
      </c>
      <c r="G184" s="57" t="s">
        <v>145</v>
      </c>
      <c r="H184" s="681" t="s">
        <v>325</v>
      </c>
      <c r="I184" s="681" t="s">
        <v>325</v>
      </c>
    </row>
    <row r="185" spans="1:9" s="83" customFormat="1" ht="80.25" customHeight="1">
      <c r="A185" s="648" t="s">
        <v>796</v>
      </c>
      <c r="B185" s="88"/>
      <c r="C185" s="102" t="s">
        <v>193</v>
      </c>
      <c r="D185" s="102" t="s">
        <v>206</v>
      </c>
      <c r="E185" s="131" t="s">
        <v>182</v>
      </c>
      <c r="F185" s="130" t="s">
        <v>155</v>
      </c>
      <c r="G185" s="57"/>
      <c r="H185" s="460" t="str">
        <f aca="true" t="shared" si="4" ref="H185:I188">H186</f>
        <v>48,750</v>
      </c>
      <c r="I185" s="460" t="str">
        <f t="shared" si="4"/>
        <v>47,500</v>
      </c>
    </row>
    <row r="186" spans="1:9" s="83" customFormat="1" ht="95.25" customHeight="1">
      <c r="A186" s="185" t="s">
        <v>811</v>
      </c>
      <c r="B186" s="100"/>
      <c r="C186" s="102" t="s">
        <v>193</v>
      </c>
      <c r="D186" s="102" t="s">
        <v>206</v>
      </c>
      <c r="E186" s="131" t="s">
        <v>194</v>
      </c>
      <c r="F186" s="130" t="s">
        <v>155</v>
      </c>
      <c r="G186" s="73"/>
      <c r="H186" s="460" t="str">
        <f t="shared" si="4"/>
        <v>48,750</v>
      </c>
      <c r="I186" s="460" t="str">
        <f t="shared" si="4"/>
        <v>47,500</v>
      </c>
    </row>
    <row r="187" spans="1:9" s="83" customFormat="1" ht="37.5" customHeight="1">
      <c r="A187" s="137" t="s">
        <v>450</v>
      </c>
      <c r="B187" s="100"/>
      <c r="C187" s="102" t="s">
        <v>193</v>
      </c>
      <c r="D187" s="102" t="s">
        <v>206</v>
      </c>
      <c r="E187" s="131" t="s">
        <v>449</v>
      </c>
      <c r="F187" s="130" t="s">
        <v>155</v>
      </c>
      <c r="G187" s="73"/>
      <c r="H187" s="460" t="str">
        <f t="shared" si="4"/>
        <v>48,750</v>
      </c>
      <c r="I187" s="460" t="str">
        <f t="shared" si="4"/>
        <v>47,500</v>
      </c>
    </row>
    <row r="188" spans="1:9" s="83" customFormat="1" ht="21" customHeight="1">
      <c r="A188" s="89" t="s">
        <v>432</v>
      </c>
      <c r="B188" s="161" t="s">
        <v>0</v>
      </c>
      <c r="C188" s="159" t="s">
        <v>193</v>
      </c>
      <c r="D188" s="159" t="s">
        <v>206</v>
      </c>
      <c r="E188" s="147" t="s">
        <v>449</v>
      </c>
      <c r="F188" s="67" t="s">
        <v>208</v>
      </c>
      <c r="G188" s="57"/>
      <c r="H188" s="298" t="str">
        <f t="shared" si="4"/>
        <v>48,750</v>
      </c>
      <c r="I188" s="298" t="str">
        <f t="shared" si="4"/>
        <v>47,500</v>
      </c>
    </row>
    <row r="189" spans="1:9" s="83" customFormat="1" ht="39" customHeight="1">
      <c r="A189" s="569" t="s">
        <v>364</v>
      </c>
      <c r="B189" s="161" t="s">
        <v>0</v>
      </c>
      <c r="C189" s="159" t="s">
        <v>193</v>
      </c>
      <c r="D189" s="159" t="s">
        <v>206</v>
      </c>
      <c r="E189" s="147" t="s">
        <v>449</v>
      </c>
      <c r="F189" s="67" t="s">
        <v>208</v>
      </c>
      <c r="G189" s="57" t="s">
        <v>145</v>
      </c>
      <c r="H189" s="56" t="s">
        <v>692</v>
      </c>
      <c r="I189" s="56" t="s">
        <v>693</v>
      </c>
    </row>
    <row r="190" spans="1:9" s="83" customFormat="1" ht="21" customHeight="1">
      <c r="A190" s="162" t="s">
        <v>203</v>
      </c>
      <c r="B190" s="88"/>
      <c r="C190" s="70" t="s">
        <v>193</v>
      </c>
      <c r="D190" s="70" t="s">
        <v>177</v>
      </c>
      <c r="E190" s="79"/>
      <c r="F190" s="78"/>
      <c r="G190" s="70"/>
      <c r="H190" s="136">
        <f>+H191+H207+H181</f>
        <v>7115.476000000001</v>
      </c>
      <c r="I190" s="136">
        <f>+I191+I207+I181</f>
        <v>7104.822</v>
      </c>
    </row>
    <row r="191" spans="1:9" s="83" customFormat="1" ht="76.5" customHeight="1">
      <c r="A191" s="157" t="s">
        <v>796</v>
      </c>
      <c r="B191" s="88"/>
      <c r="C191" s="70" t="s">
        <v>193</v>
      </c>
      <c r="D191" s="156" t="s">
        <v>177</v>
      </c>
      <c r="E191" s="131" t="s">
        <v>182</v>
      </c>
      <c r="F191" s="130" t="s">
        <v>155</v>
      </c>
      <c r="G191" s="155"/>
      <c r="H191" s="136">
        <f>H192</f>
        <v>5652.976000000001</v>
      </c>
      <c r="I191" s="136">
        <f>I192</f>
        <v>5679.822</v>
      </c>
    </row>
    <row r="192" spans="1:9" s="83" customFormat="1" ht="96" customHeight="1">
      <c r="A192" s="185" t="s">
        <v>798</v>
      </c>
      <c r="B192" s="100"/>
      <c r="C192" s="100" t="s">
        <v>193</v>
      </c>
      <c r="D192" s="150" t="s">
        <v>177</v>
      </c>
      <c r="E192" s="131" t="s">
        <v>194</v>
      </c>
      <c r="F192" s="130" t="s">
        <v>155</v>
      </c>
      <c r="G192" s="275"/>
      <c r="H192" s="323">
        <f>H193+H196+H199+H202+H205</f>
        <v>5652.976000000001</v>
      </c>
      <c r="I192" s="323">
        <f>I193+I196+I199+I202+I205</f>
        <v>5679.822</v>
      </c>
    </row>
    <row r="193" spans="1:9" s="83" customFormat="1" ht="21" customHeight="1">
      <c r="A193" s="152" t="s">
        <v>202</v>
      </c>
      <c r="B193" s="88"/>
      <c r="C193" s="88" t="s">
        <v>193</v>
      </c>
      <c r="D193" s="148" t="s">
        <v>177</v>
      </c>
      <c r="E193" s="147" t="s">
        <v>698</v>
      </c>
      <c r="F193" s="146" t="s">
        <v>191</v>
      </c>
      <c r="G193" s="145"/>
      <c r="H193" s="154">
        <f>H194</f>
        <v>3961.351</v>
      </c>
      <c r="I193" s="154">
        <f>I194</f>
        <v>4022.072</v>
      </c>
    </row>
    <row r="194" spans="1:9" s="83" customFormat="1" ht="40.5" customHeight="1">
      <c r="A194" s="569" t="s">
        <v>364</v>
      </c>
      <c r="B194" s="88"/>
      <c r="C194" s="88" t="s">
        <v>193</v>
      </c>
      <c r="D194" s="148" t="s">
        <v>177</v>
      </c>
      <c r="E194" s="147" t="s">
        <v>698</v>
      </c>
      <c r="F194" s="146" t="s">
        <v>191</v>
      </c>
      <c r="G194" s="145" t="s">
        <v>145</v>
      </c>
      <c r="H194" s="153">
        <v>3961.351</v>
      </c>
      <c r="I194" s="153">
        <v>4022.072</v>
      </c>
    </row>
    <row r="195" spans="1:9" s="83" customFormat="1" ht="21" customHeight="1">
      <c r="A195" s="438" t="s">
        <v>438</v>
      </c>
      <c r="B195" s="309" t="s">
        <v>0</v>
      </c>
      <c r="C195" s="486" t="s">
        <v>193</v>
      </c>
      <c r="D195" s="487" t="s">
        <v>177</v>
      </c>
      <c r="E195" s="513" t="s">
        <v>200</v>
      </c>
      <c r="F195" s="515" t="s">
        <v>155</v>
      </c>
      <c r="G195" s="275"/>
      <c r="H195" s="483">
        <f>H196</f>
        <v>195</v>
      </c>
      <c r="I195" s="483">
        <f>I196</f>
        <v>190</v>
      </c>
    </row>
    <row r="196" spans="1:9" s="83" customFormat="1" ht="21" customHeight="1">
      <c r="A196" s="478" t="s">
        <v>202</v>
      </c>
      <c r="B196" s="88" t="s">
        <v>0</v>
      </c>
      <c r="C196" s="88" t="s">
        <v>193</v>
      </c>
      <c r="D196" s="148" t="s">
        <v>177</v>
      </c>
      <c r="E196" s="118" t="s">
        <v>200</v>
      </c>
      <c r="F196" s="146" t="s">
        <v>191</v>
      </c>
      <c r="G196" s="145"/>
      <c r="H196" s="321">
        <f>H197</f>
        <v>195</v>
      </c>
      <c r="I196" s="321">
        <f>I197</f>
        <v>190</v>
      </c>
    </row>
    <row r="197" spans="1:9" s="83" customFormat="1" ht="42" customHeight="1">
      <c r="A197" s="480" t="s">
        <v>364</v>
      </c>
      <c r="B197" s="88" t="s">
        <v>0</v>
      </c>
      <c r="C197" s="88" t="s">
        <v>193</v>
      </c>
      <c r="D197" s="148" t="s">
        <v>177</v>
      </c>
      <c r="E197" s="118" t="s">
        <v>200</v>
      </c>
      <c r="F197" s="146" t="s">
        <v>191</v>
      </c>
      <c r="G197" s="145" t="s">
        <v>145</v>
      </c>
      <c r="H197" s="320">
        <v>195</v>
      </c>
      <c r="I197" s="320">
        <v>190</v>
      </c>
    </row>
    <row r="198" spans="1:9" s="83" customFormat="1" ht="36.75" customHeight="1">
      <c r="A198" s="438" t="s">
        <v>439</v>
      </c>
      <c r="B198" s="309" t="s">
        <v>0</v>
      </c>
      <c r="C198" s="486" t="s">
        <v>193</v>
      </c>
      <c r="D198" s="487" t="s">
        <v>177</v>
      </c>
      <c r="E198" s="513" t="s">
        <v>357</v>
      </c>
      <c r="F198" s="514" t="s">
        <v>155</v>
      </c>
      <c r="G198" s="275"/>
      <c r="H198" s="483">
        <f>H199</f>
        <v>53.625</v>
      </c>
      <c r="I198" s="483">
        <f>I199</f>
        <v>52.25</v>
      </c>
    </row>
    <row r="199" spans="1:9" s="83" customFormat="1" ht="21" customHeight="1">
      <c r="A199" s="481" t="s">
        <v>199</v>
      </c>
      <c r="B199" s="88" t="s">
        <v>0</v>
      </c>
      <c r="C199" s="88" t="s">
        <v>193</v>
      </c>
      <c r="D199" s="148" t="s">
        <v>177</v>
      </c>
      <c r="E199" s="147" t="s">
        <v>357</v>
      </c>
      <c r="F199" s="146" t="s">
        <v>198</v>
      </c>
      <c r="G199" s="145"/>
      <c r="H199" s="321">
        <f>H200</f>
        <v>53.625</v>
      </c>
      <c r="I199" s="321">
        <f>I200</f>
        <v>52.25</v>
      </c>
    </row>
    <row r="200" spans="1:9" s="83" customFormat="1" ht="37.5" customHeight="1">
      <c r="A200" s="482" t="s">
        <v>364</v>
      </c>
      <c r="B200" s="88" t="s">
        <v>0</v>
      </c>
      <c r="C200" s="88" t="s">
        <v>193</v>
      </c>
      <c r="D200" s="148" t="s">
        <v>177</v>
      </c>
      <c r="E200" s="147" t="s">
        <v>357</v>
      </c>
      <c r="F200" s="146" t="s">
        <v>198</v>
      </c>
      <c r="G200" s="145" t="s">
        <v>145</v>
      </c>
      <c r="H200" s="320">
        <v>53.625</v>
      </c>
      <c r="I200" s="320">
        <v>52.25</v>
      </c>
    </row>
    <row r="201" spans="1:9" s="83" customFormat="1" ht="39" customHeight="1">
      <c r="A201" s="302" t="s">
        <v>435</v>
      </c>
      <c r="B201" s="309" t="s">
        <v>0</v>
      </c>
      <c r="C201" s="486" t="s">
        <v>193</v>
      </c>
      <c r="D201" s="487" t="s">
        <v>177</v>
      </c>
      <c r="E201" s="513" t="s">
        <v>196</v>
      </c>
      <c r="F201" s="511" t="s">
        <v>155</v>
      </c>
      <c r="G201" s="493"/>
      <c r="H201" s="643" t="str">
        <f>H202</f>
        <v>48,750</v>
      </c>
      <c r="I201" s="643" t="str">
        <f>I202</f>
        <v>47,500</v>
      </c>
    </row>
    <row r="202" spans="1:9" s="83" customFormat="1" ht="21" customHeight="1">
      <c r="A202" s="474" t="s">
        <v>434</v>
      </c>
      <c r="B202" s="88" t="s">
        <v>0</v>
      </c>
      <c r="C202" s="88" t="s">
        <v>193</v>
      </c>
      <c r="D202" s="148" t="s">
        <v>177</v>
      </c>
      <c r="E202" s="147" t="s">
        <v>196</v>
      </c>
      <c r="F202" s="146" t="s">
        <v>195</v>
      </c>
      <c r="G202" s="145"/>
      <c r="H202" s="149" t="str">
        <f>H203</f>
        <v>48,750</v>
      </c>
      <c r="I202" s="149" t="str">
        <f>I203</f>
        <v>47,500</v>
      </c>
    </row>
    <row r="203" spans="1:9" s="83" customFormat="1" ht="41.25" customHeight="1">
      <c r="A203" s="471" t="s">
        <v>364</v>
      </c>
      <c r="B203" s="88" t="s">
        <v>0</v>
      </c>
      <c r="C203" s="88" t="s">
        <v>193</v>
      </c>
      <c r="D203" s="148" t="s">
        <v>177</v>
      </c>
      <c r="E203" s="147" t="s">
        <v>196</v>
      </c>
      <c r="F203" s="146" t="s">
        <v>195</v>
      </c>
      <c r="G203" s="145" t="s">
        <v>145</v>
      </c>
      <c r="H203" s="144" t="s">
        <v>692</v>
      </c>
      <c r="I203" s="144" t="s">
        <v>693</v>
      </c>
    </row>
    <row r="204" spans="1:9" s="83" customFormat="1" ht="23.25" customHeight="1">
      <c r="A204" s="476" t="s">
        <v>436</v>
      </c>
      <c r="B204" s="309" t="s">
        <v>0</v>
      </c>
      <c r="C204" s="486" t="s">
        <v>193</v>
      </c>
      <c r="D204" s="487" t="s">
        <v>177</v>
      </c>
      <c r="E204" s="512" t="s">
        <v>437</v>
      </c>
      <c r="F204" s="511" t="s">
        <v>155</v>
      </c>
      <c r="G204" s="275"/>
      <c r="H204" s="494" t="str">
        <f>H206</f>
        <v>1394,250</v>
      </c>
      <c r="I204" s="494" t="str">
        <f>I206</f>
        <v>1368,000</v>
      </c>
    </row>
    <row r="205" spans="1:9" s="83" customFormat="1" ht="21" customHeight="1">
      <c r="A205" s="316" t="s">
        <v>202</v>
      </c>
      <c r="B205" s="88" t="s">
        <v>0</v>
      </c>
      <c r="C205" s="88" t="s">
        <v>193</v>
      </c>
      <c r="D205" s="148" t="s">
        <v>177</v>
      </c>
      <c r="E205" s="147" t="s">
        <v>192</v>
      </c>
      <c r="F205" s="146" t="s">
        <v>191</v>
      </c>
      <c r="G205" s="145"/>
      <c r="H205" s="149" t="str">
        <f>H206</f>
        <v>1394,250</v>
      </c>
      <c r="I205" s="149" t="str">
        <f>I206</f>
        <v>1368,000</v>
      </c>
    </row>
    <row r="206" spans="1:9" s="83" customFormat="1" ht="38.25" customHeight="1">
      <c r="A206" s="477" t="s">
        <v>364</v>
      </c>
      <c r="B206" s="88" t="s">
        <v>0</v>
      </c>
      <c r="C206" s="88" t="s">
        <v>193</v>
      </c>
      <c r="D206" s="148" t="s">
        <v>177</v>
      </c>
      <c r="E206" s="147" t="s">
        <v>192</v>
      </c>
      <c r="F206" s="146" t="s">
        <v>191</v>
      </c>
      <c r="G206" s="145" t="s">
        <v>145</v>
      </c>
      <c r="H206" s="144" t="s">
        <v>707</v>
      </c>
      <c r="I206" s="144" t="s">
        <v>711</v>
      </c>
    </row>
    <row r="207" spans="1:9" s="83" customFormat="1" ht="75.75" customHeight="1">
      <c r="A207" s="598" t="s">
        <v>609</v>
      </c>
      <c r="B207" s="100" t="s">
        <v>0</v>
      </c>
      <c r="C207" s="100" t="s">
        <v>193</v>
      </c>
      <c r="D207" s="150" t="s">
        <v>177</v>
      </c>
      <c r="E207" s="131" t="s">
        <v>492</v>
      </c>
      <c r="F207" s="130" t="s">
        <v>155</v>
      </c>
      <c r="G207" s="145"/>
      <c r="H207" s="323">
        <f aca="true" t="shared" si="5" ref="H207:I209">H208</f>
        <v>1462.5</v>
      </c>
      <c r="I207" s="323">
        <f t="shared" si="5"/>
        <v>1425</v>
      </c>
    </row>
    <row r="208" spans="1:9" s="83" customFormat="1" ht="24" customHeight="1">
      <c r="A208" s="302" t="s">
        <v>519</v>
      </c>
      <c r="B208" s="100"/>
      <c r="C208" s="486" t="s">
        <v>193</v>
      </c>
      <c r="D208" s="487" t="s">
        <v>177</v>
      </c>
      <c r="E208" s="488" t="s">
        <v>520</v>
      </c>
      <c r="F208" s="489" t="s">
        <v>155</v>
      </c>
      <c r="G208" s="493"/>
      <c r="H208" s="494">
        <f t="shared" si="5"/>
        <v>1462.5</v>
      </c>
      <c r="I208" s="494">
        <f t="shared" si="5"/>
        <v>1425</v>
      </c>
    </row>
    <row r="209" spans="1:9" s="83" customFormat="1" ht="21" customHeight="1">
      <c r="A209" s="491" t="s">
        <v>441</v>
      </c>
      <c r="B209" s="100"/>
      <c r="C209" s="309" t="s">
        <v>193</v>
      </c>
      <c r="D209" s="308" t="s">
        <v>177</v>
      </c>
      <c r="E209" s="314" t="s">
        <v>520</v>
      </c>
      <c r="F209" s="313" t="s">
        <v>521</v>
      </c>
      <c r="G209" s="315"/>
      <c r="H209" s="153">
        <f t="shared" si="5"/>
        <v>1462.5</v>
      </c>
      <c r="I209" s="153">
        <f t="shared" si="5"/>
        <v>1425</v>
      </c>
    </row>
    <row r="210" spans="1:9" s="83" customFormat="1" ht="41.25" customHeight="1">
      <c r="A210" s="492" t="s">
        <v>364</v>
      </c>
      <c r="B210" s="100"/>
      <c r="C210" s="309" t="s">
        <v>193</v>
      </c>
      <c r="D210" s="308" t="s">
        <v>177</v>
      </c>
      <c r="E210" s="314" t="s">
        <v>520</v>
      </c>
      <c r="F210" s="313" t="s">
        <v>521</v>
      </c>
      <c r="G210" s="315" t="s">
        <v>145</v>
      </c>
      <c r="H210" s="153">
        <v>1462.5</v>
      </c>
      <c r="I210" s="153">
        <v>1425</v>
      </c>
    </row>
    <row r="211" spans="1:9" s="83" customFormat="1" ht="28.5" customHeight="1">
      <c r="A211" s="676" t="s">
        <v>616</v>
      </c>
      <c r="B211" s="100"/>
      <c r="C211" s="486" t="s">
        <v>312</v>
      </c>
      <c r="D211" s="674"/>
      <c r="E211" s="435"/>
      <c r="F211" s="436"/>
      <c r="G211" s="493"/>
      <c r="H211" s="494" t="str">
        <f aca="true" t="shared" si="6" ref="H211:I215">H212</f>
        <v>780,000</v>
      </c>
      <c r="I211" s="483" t="str">
        <f t="shared" si="6"/>
        <v>950,000</v>
      </c>
    </row>
    <row r="212" spans="1:9" s="83" customFormat="1" ht="19.5" customHeight="1">
      <c r="A212" s="675" t="s">
        <v>615</v>
      </c>
      <c r="B212" s="100"/>
      <c r="C212" s="309" t="s">
        <v>312</v>
      </c>
      <c r="D212" s="673" t="s">
        <v>193</v>
      </c>
      <c r="E212" s="59"/>
      <c r="F212" s="167"/>
      <c r="G212" s="315"/>
      <c r="H212" s="497" t="str">
        <f t="shared" si="6"/>
        <v>780,000</v>
      </c>
      <c r="I212" s="320" t="str">
        <f t="shared" si="6"/>
        <v>950,000</v>
      </c>
    </row>
    <row r="213" spans="1:9" s="83" customFormat="1" ht="30.75" customHeight="1">
      <c r="A213" s="677" t="s">
        <v>276</v>
      </c>
      <c r="B213" s="57" t="s">
        <v>0</v>
      </c>
      <c r="C213" s="678" t="s">
        <v>312</v>
      </c>
      <c r="D213" s="678" t="s">
        <v>193</v>
      </c>
      <c r="E213" s="59" t="s">
        <v>275</v>
      </c>
      <c r="F213" s="167" t="s">
        <v>155</v>
      </c>
      <c r="G213" s="315"/>
      <c r="H213" s="497" t="str">
        <f t="shared" si="6"/>
        <v>780,000</v>
      </c>
      <c r="I213" s="320" t="str">
        <f t="shared" si="6"/>
        <v>950,000</v>
      </c>
    </row>
    <row r="214" spans="1:9" s="83" customFormat="1" ht="27" customHeight="1">
      <c r="A214" s="109" t="s">
        <v>274</v>
      </c>
      <c r="B214" s="100" t="s">
        <v>0</v>
      </c>
      <c r="C214" s="120" t="s">
        <v>312</v>
      </c>
      <c r="D214" s="120" t="s">
        <v>193</v>
      </c>
      <c r="E214" s="59" t="s">
        <v>270</v>
      </c>
      <c r="F214" s="167" t="s">
        <v>155</v>
      </c>
      <c r="G214" s="315"/>
      <c r="H214" s="497" t="str">
        <f t="shared" si="6"/>
        <v>780,000</v>
      </c>
      <c r="I214" s="320" t="str">
        <f t="shared" si="6"/>
        <v>950,000</v>
      </c>
    </row>
    <row r="215" spans="1:9" s="83" customFormat="1" ht="23.25" customHeight="1">
      <c r="A215" s="439" t="s">
        <v>504</v>
      </c>
      <c r="B215" s="100"/>
      <c r="C215" s="120" t="s">
        <v>312</v>
      </c>
      <c r="D215" s="120" t="s">
        <v>193</v>
      </c>
      <c r="E215" s="59" t="s">
        <v>270</v>
      </c>
      <c r="F215" s="167" t="s">
        <v>505</v>
      </c>
      <c r="G215" s="315"/>
      <c r="H215" s="497" t="str">
        <f t="shared" si="6"/>
        <v>780,000</v>
      </c>
      <c r="I215" s="320" t="str">
        <f t="shared" si="6"/>
        <v>950,000</v>
      </c>
    </row>
    <row r="216" spans="1:9" s="83" customFormat="1" ht="41.25" customHeight="1">
      <c r="A216" s="492" t="s">
        <v>364</v>
      </c>
      <c r="B216" s="310"/>
      <c r="C216" s="120" t="s">
        <v>312</v>
      </c>
      <c r="D216" s="120" t="s">
        <v>193</v>
      </c>
      <c r="E216" s="59" t="s">
        <v>270</v>
      </c>
      <c r="F216" s="167" t="s">
        <v>505</v>
      </c>
      <c r="G216" s="315" t="s">
        <v>145</v>
      </c>
      <c r="H216" s="144" t="s">
        <v>699</v>
      </c>
      <c r="I216" s="144" t="s">
        <v>700</v>
      </c>
    </row>
    <row r="217" spans="1:9" s="83" customFormat="1" ht="21" customHeight="1">
      <c r="A217" s="114" t="s">
        <v>190</v>
      </c>
      <c r="B217" s="88"/>
      <c r="C217" s="73" t="s">
        <v>164</v>
      </c>
      <c r="D217" s="113"/>
      <c r="E217" s="143"/>
      <c r="F217" s="142"/>
      <c r="G217" s="64"/>
      <c r="H217" s="110" t="str">
        <f aca="true" t="shared" si="7" ref="H217:I220">+H218</f>
        <v>9,750</v>
      </c>
      <c r="I217" s="110" t="str">
        <f t="shared" si="7"/>
        <v>9,500</v>
      </c>
    </row>
    <row r="218" spans="1:9" s="83" customFormat="1" ht="21" customHeight="1">
      <c r="A218" s="114" t="s">
        <v>189</v>
      </c>
      <c r="B218" s="88"/>
      <c r="C218" s="73" t="s">
        <v>164</v>
      </c>
      <c r="D218" s="113" t="s">
        <v>164</v>
      </c>
      <c r="E218" s="143"/>
      <c r="F218" s="142"/>
      <c r="G218" s="64"/>
      <c r="H218" s="110" t="str">
        <f t="shared" si="7"/>
        <v>9,750</v>
      </c>
      <c r="I218" s="110" t="str">
        <f t="shared" si="7"/>
        <v>9,500</v>
      </c>
    </row>
    <row r="219" spans="1:9" s="83" customFormat="1" ht="77.25" customHeight="1">
      <c r="A219" s="114" t="s">
        <v>814</v>
      </c>
      <c r="B219" s="88"/>
      <c r="C219" s="73" t="s">
        <v>164</v>
      </c>
      <c r="D219" s="113" t="s">
        <v>164</v>
      </c>
      <c r="E219" s="141" t="s">
        <v>175</v>
      </c>
      <c r="F219" s="111" t="s">
        <v>155</v>
      </c>
      <c r="G219" s="140"/>
      <c r="H219" s="110" t="str">
        <f>+H220</f>
        <v>9,750</v>
      </c>
      <c r="I219" s="110" t="str">
        <f>+I220</f>
        <v>9,500</v>
      </c>
    </row>
    <row r="220" spans="1:9" s="83" customFormat="1" ht="42.75" customHeight="1">
      <c r="A220" s="139" t="s">
        <v>478</v>
      </c>
      <c r="B220" s="88"/>
      <c r="C220" s="57" t="s">
        <v>164</v>
      </c>
      <c r="D220" s="65" t="s">
        <v>164</v>
      </c>
      <c r="E220" s="82" t="s">
        <v>493</v>
      </c>
      <c r="F220" s="81" t="s">
        <v>162</v>
      </c>
      <c r="G220" s="64"/>
      <c r="H220" s="107" t="str">
        <f t="shared" si="7"/>
        <v>9,750</v>
      </c>
      <c r="I220" s="107" t="str">
        <f t="shared" si="7"/>
        <v>9,500</v>
      </c>
    </row>
    <row r="221" spans="1:9" s="83" customFormat="1" ht="39.75" customHeight="1">
      <c r="A221" s="569" t="s">
        <v>364</v>
      </c>
      <c r="B221" s="88"/>
      <c r="C221" s="57" t="s">
        <v>164</v>
      </c>
      <c r="D221" s="65" t="s">
        <v>164</v>
      </c>
      <c r="E221" s="82" t="s">
        <v>493</v>
      </c>
      <c r="F221" s="81" t="s">
        <v>162</v>
      </c>
      <c r="G221" s="64" t="s">
        <v>145</v>
      </c>
      <c r="H221" s="80" t="s">
        <v>696</v>
      </c>
      <c r="I221" s="80" t="s">
        <v>697</v>
      </c>
    </row>
    <row r="222" spans="1:9" s="83" customFormat="1" ht="24.75" customHeight="1">
      <c r="A222" s="66" t="s">
        <v>157</v>
      </c>
      <c r="B222" s="88" t="s">
        <v>0</v>
      </c>
      <c r="C222" s="134">
        <v>10</v>
      </c>
      <c r="D222" s="134"/>
      <c r="E222" s="79"/>
      <c r="F222" s="78"/>
      <c r="G222" s="70"/>
      <c r="H222" s="297">
        <f>H232+H229</f>
        <v>302.25</v>
      </c>
      <c r="I222" s="297">
        <f>I232+I229</f>
        <v>294.5</v>
      </c>
    </row>
    <row r="223" spans="1:35" s="105" customFormat="1" ht="19.5" customHeight="1" hidden="1">
      <c r="A223" s="66" t="s">
        <v>154</v>
      </c>
      <c r="B223" s="88" t="s">
        <v>0</v>
      </c>
      <c r="C223" s="103">
        <v>10</v>
      </c>
      <c r="D223" s="102" t="s">
        <v>148</v>
      </c>
      <c r="E223" s="76"/>
      <c r="F223" s="75"/>
      <c r="G223" s="102"/>
      <c r="H223" s="457"/>
      <c r="I223" s="457"/>
      <c r="J223" s="106"/>
      <c r="K223" s="106"/>
      <c r="L223" s="106"/>
      <c r="M223" s="106"/>
      <c r="N223" s="106"/>
      <c r="O223" s="106"/>
      <c r="P223" s="106"/>
      <c r="Q223" s="106"/>
      <c r="R223" s="106"/>
      <c r="S223" s="106"/>
      <c r="T223" s="106"/>
      <c r="U223" s="106"/>
      <c r="V223" s="106"/>
      <c r="W223" s="106"/>
      <c r="X223" s="106"/>
      <c r="Y223" s="106"/>
      <c r="Z223" s="106"/>
      <c r="AA223" s="106"/>
      <c r="AB223" s="106"/>
      <c r="AC223" s="106"/>
      <c r="AD223" s="106"/>
      <c r="AE223" s="106"/>
      <c r="AF223" s="106"/>
      <c r="AG223" s="106"/>
      <c r="AH223" s="106"/>
      <c r="AI223" s="106"/>
    </row>
    <row r="224" spans="1:35" s="105" customFormat="1" ht="19.5" customHeight="1" hidden="1">
      <c r="A224" s="62" t="s">
        <v>152</v>
      </c>
      <c r="B224" s="88" t="s">
        <v>0</v>
      </c>
      <c r="C224" s="99">
        <v>10</v>
      </c>
      <c r="D224" s="98" t="s">
        <v>148</v>
      </c>
      <c r="E224" s="72" t="s">
        <v>171</v>
      </c>
      <c r="F224" s="71" t="s">
        <v>170</v>
      </c>
      <c r="G224" s="97"/>
      <c r="H224" s="297"/>
      <c r="I224" s="297"/>
      <c r="J224" s="106"/>
      <c r="K224" s="106"/>
      <c r="L224" s="106"/>
      <c r="M224" s="106"/>
      <c r="N224" s="106"/>
      <c r="O224" s="106"/>
      <c r="P224" s="106"/>
      <c r="Q224" s="106"/>
      <c r="R224" s="106"/>
      <c r="S224" s="106"/>
      <c r="T224" s="106"/>
      <c r="U224" s="106"/>
      <c r="V224" s="106"/>
      <c r="W224" s="106"/>
      <c r="X224" s="106"/>
      <c r="Y224" s="106"/>
      <c r="Z224" s="106"/>
      <c r="AA224" s="106"/>
      <c r="AB224" s="106"/>
      <c r="AC224" s="106"/>
      <c r="AD224" s="106"/>
      <c r="AE224" s="106"/>
      <c r="AF224" s="106"/>
      <c r="AG224" s="106"/>
      <c r="AH224" s="106"/>
      <c r="AI224" s="106"/>
    </row>
    <row r="225" spans="1:35" s="105" customFormat="1" ht="19.5" customHeight="1" hidden="1">
      <c r="A225" s="61" t="s">
        <v>150</v>
      </c>
      <c r="B225" s="88" t="s">
        <v>0</v>
      </c>
      <c r="C225" s="87">
        <v>10</v>
      </c>
      <c r="D225" s="86" t="s">
        <v>148</v>
      </c>
      <c r="E225" s="68" t="s">
        <v>167</v>
      </c>
      <c r="F225" s="67" t="s">
        <v>170</v>
      </c>
      <c r="G225" s="94"/>
      <c r="H225" s="460"/>
      <c r="I225" s="460"/>
      <c r="J225" s="106"/>
      <c r="K225" s="106"/>
      <c r="L225" s="106"/>
      <c r="M225" s="106"/>
      <c r="N225" s="106"/>
      <c r="O225" s="106"/>
      <c r="P225" s="106"/>
      <c r="Q225" s="106"/>
      <c r="R225" s="106"/>
      <c r="S225" s="106"/>
      <c r="T225" s="106"/>
      <c r="U225" s="106"/>
      <c r="V225" s="106"/>
      <c r="W225" s="106"/>
      <c r="X225" s="106"/>
      <c r="Y225" s="106"/>
      <c r="Z225" s="106"/>
      <c r="AA225" s="106"/>
      <c r="AB225" s="106"/>
      <c r="AC225" s="106"/>
      <c r="AD225" s="106"/>
      <c r="AE225" s="106"/>
      <c r="AF225" s="106"/>
      <c r="AG225" s="106"/>
      <c r="AH225" s="106"/>
      <c r="AI225" s="106"/>
    </row>
    <row r="226" spans="1:35" s="105" customFormat="1" ht="56.25" customHeight="1" hidden="1">
      <c r="A226" s="91" t="s">
        <v>169</v>
      </c>
      <c r="B226" s="133" t="s">
        <v>0</v>
      </c>
      <c r="C226" s="90">
        <v>10</v>
      </c>
      <c r="D226" s="86" t="s">
        <v>148</v>
      </c>
      <c r="E226" s="68" t="s">
        <v>167</v>
      </c>
      <c r="F226" s="67" t="s">
        <v>166</v>
      </c>
      <c r="G226" s="85"/>
      <c r="H226" s="298"/>
      <c r="I226" s="298"/>
      <c r="J226" s="106"/>
      <c r="K226" s="106"/>
      <c r="L226" s="106"/>
      <c r="M226" s="106"/>
      <c r="N226" s="106"/>
      <c r="O226" s="106"/>
      <c r="P226" s="106"/>
      <c r="Q226" s="106"/>
      <c r="R226" s="106"/>
      <c r="S226" s="106"/>
      <c r="T226" s="106"/>
      <c r="U226" s="106"/>
      <c r="V226" s="106"/>
      <c r="W226" s="106"/>
      <c r="X226" s="106"/>
      <c r="Y226" s="106"/>
      <c r="Z226" s="106"/>
      <c r="AA226" s="106"/>
      <c r="AB226" s="106"/>
      <c r="AC226" s="106"/>
      <c r="AD226" s="106"/>
      <c r="AE226" s="106"/>
      <c r="AF226" s="106"/>
      <c r="AG226" s="106"/>
      <c r="AH226" s="106"/>
      <c r="AI226" s="106"/>
    </row>
    <row r="227" spans="1:35" s="105" customFormat="1" ht="56.25" customHeight="1" hidden="1">
      <c r="A227" s="89" t="s">
        <v>168</v>
      </c>
      <c r="B227" s="108"/>
      <c r="C227" s="623">
        <v>10</v>
      </c>
      <c r="D227" s="86" t="s">
        <v>148</v>
      </c>
      <c r="E227" s="68" t="s">
        <v>167</v>
      </c>
      <c r="F227" s="67" t="s">
        <v>166</v>
      </c>
      <c r="G227" s="506" t="s">
        <v>165</v>
      </c>
      <c r="H227" s="298"/>
      <c r="I227" s="298"/>
      <c r="J227" s="106"/>
      <c r="K227" s="106"/>
      <c r="L227" s="106"/>
      <c r="M227" s="106"/>
      <c r="N227" s="106"/>
      <c r="O227" s="106"/>
      <c r="P227" s="106"/>
      <c r="Q227" s="106"/>
      <c r="R227" s="106"/>
      <c r="S227" s="106"/>
      <c r="T227" s="106"/>
      <c r="U227" s="106"/>
      <c r="V227" s="106"/>
      <c r="W227" s="106"/>
      <c r="X227" s="106"/>
      <c r="Y227" s="106"/>
      <c r="Z227" s="106"/>
      <c r="AA227" s="106"/>
      <c r="AB227" s="106"/>
      <c r="AC227" s="106"/>
      <c r="AD227" s="106"/>
      <c r="AE227" s="106"/>
      <c r="AF227" s="106"/>
      <c r="AG227" s="106"/>
      <c r="AH227" s="106"/>
      <c r="AI227" s="106"/>
    </row>
    <row r="228" spans="1:35" s="105" customFormat="1" ht="24.75" customHeight="1">
      <c r="A228" s="624" t="s">
        <v>154</v>
      </c>
      <c r="B228" s="625" t="s">
        <v>0</v>
      </c>
      <c r="C228" s="626">
        <v>10</v>
      </c>
      <c r="D228" s="443" t="s">
        <v>148</v>
      </c>
      <c r="E228" s="270"/>
      <c r="F228" s="269"/>
      <c r="G228" s="93"/>
      <c r="H228" s="460" t="str">
        <f aca="true" t="shared" si="8" ref="H228:I230">H229</f>
        <v>39,000</v>
      </c>
      <c r="I228" s="460" t="str">
        <f t="shared" si="8"/>
        <v>38,000</v>
      </c>
      <c r="J228" s="106"/>
      <c r="K228" s="106"/>
      <c r="L228" s="106"/>
      <c r="M228" s="106"/>
      <c r="N228" s="106"/>
      <c r="O228" s="106"/>
      <c r="P228" s="106"/>
      <c r="Q228" s="106"/>
      <c r="R228" s="106"/>
      <c r="S228" s="106"/>
      <c r="T228" s="106"/>
      <c r="U228" s="106"/>
      <c r="V228" s="106"/>
      <c r="W228" s="106"/>
      <c r="X228" s="106"/>
      <c r="Y228" s="106"/>
      <c r="Z228" s="106"/>
      <c r="AA228" s="106"/>
      <c r="AB228" s="106"/>
      <c r="AC228" s="106"/>
      <c r="AD228" s="106"/>
      <c r="AE228" s="106"/>
      <c r="AF228" s="106"/>
      <c r="AG228" s="106"/>
      <c r="AH228" s="106"/>
      <c r="AI228" s="106"/>
    </row>
    <row r="229" spans="1:35" s="105" customFormat="1" ht="27.75" customHeight="1">
      <c r="A229" s="116" t="s">
        <v>274</v>
      </c>
      <c r="B229" s="108"/>
      <c r="C229" s="505" t="s">
        <v>178</v>
      </c>
      <c r="D229" s="505" t="s">
        <v>148</v>
      </c>
      <c r="E229" s="741" t="s">
        <v>448</v>
      </c>
      <c r="F229" s="742"/>
      <c r="G229" s="70"/>
      <c r="H229" s="297" t="str">
        <f t="shared" si="8"/>
        <v>39,000</v>
      </c>
      <c r="I229" s="297" t="str">
        <f t="shared" si="8"/>
        <v>38,000</v>
      </c>
      <c r="J229" s="106"/>
      <c r="K229" s="106"/>
      <c r="L229" s="106"/>
      <c r="M229" s="106"/>
      <c r="N229" s="106"/>
      <c r="O229" s="106"/>
      <c r="P229" s="106"/>
      <c r="Q229" s="106"/>
      <c r="R229" s="106"/>
      <c r="S229" s="106"/>
      <c r="T229" s="106"/>
      <c r="U229" s="106"/>
      <c r="V229" s="106"/>
      <c r="W229" s="106"/>
      <c r="X229" s="106"/>
      <c r="Y229" s="106"/>
      <c r="Z229" s="106"/>
      <c r="AA229" s="106"/>
      <c r="AB229" s="106"/>
      <c r="AC229" s="106"/>
      <c r="AD229" s="106"/>
      <c r="AE229" s="106"/>
      <c r="AF229" s="106"/>
      <c r="AG229" s="106"/>
      <c r="AH229" s="106"/>
      <c r="AI229" s="106"/>
    </row>
    <row r="230" spans="1:35" s="105" customFormat="1" ht="30" customHeight="1">
      <c r="A230" s="504" t="s">
        <v>169</v>
      </c>
      <c r="B230" s="108"/>
      <c r="C230" s="503" t="s">
        <v>178</v>
      </c>
      <c r="D230" s="503" t="s">
        <v>148</v>
      </c>
      <c r="E230" s="743" t="s">
        <v>447</v>
      </c>
      <c r="F230" s="744"/>
      <c r="G230" s="120"/>
      <c r="H230" s="200" t="str">
        <f t="shared" si="8"/>
        <v>39,000</v>
      </c>
      <c r="I230" s="200" t="str">
        <f t="shared" si="8"/>
        <v>38,000</v>
      </c>
      <c r="J230" s="106"/>
      <c r="K230" s="106"/>
      <c r="L230" s="106"/>
      <c r="M230" s="106"/>
      <c r="N230" s="106"/>
      <c r="O230" s="106"/>
      <c r="P230" s="106"/>
      <c r="Q230" s="106"/>
      <c r="R230" s="106"/>
      <c r="S230" s="106"/>
      <c r="T230" s="106"/>
      <c r="U230" s="106"/>
      <c r="V230" s="106"/>
      <c r="W230" s="106"/>
      <c r="X230" s="106"/>
      <c r="Y230" s="106"/>
      <c r="Z230" s="106"/>
      <c r="AA230" s="106"/>
      <c r="AB230" s="106"/>
      <c r="AC230" s="106"/>
      <c r="AD230" s="106"/>
      <c r="AE230" s="106"/>
      <c r="AF230" s="106"/>
      <c r="AG230" s="106"/>
      <c r="AH230" s="106"/>
      <c r="AI230" s="106"/>
    </row>
    <row r="231" spans="1:35" s="105" customFormat="1" ht="27.75" customHeight="1">
      <c r="A231" s="437" t="s">
        <v>168</v>
      </c>
      <c r="B231" s="108"/>
      <c r="C231" s="503" t="s">
        <v>178</v>
      </c>
      <c r="D231" s="503" t="s">
        <v>148</v>
      </c>
      <c r="E231" s="743" t="s">
        <v>447</v>
      </c>
      <c r="F231" s="744"/>
      <c r="G231" s="120" t="s">
        <v>165</v>
      </c>
      <c r="H231" s="200" t="s">
        <v>701</v>
      </c>
      <c r="I231" s="200" t="s">
        <v>702</v>
      </c>
      <c r="J231" s="106"/>
      <c r="K231" s="106"/>
      <c r="L231" s="106"/>
      <c r="M231" s="106"/>
      <c r="N231" s="106"/>
      <c r="O231" s="106"/>
      <c r="P231" s="106"/>
      <c r="Q231" s="106"/>
      <c r="R231" s="106"/>
      <c r="S231" s="106"/>
      <c r="T231" s="106"/>
      <c r="U231" s="106"/>
      <c r="V231" s="106"/>
      <c r="W231" s="106"/>
      <c r="X231" s="106"/>
      <c r="Y231" s="106"/>
      <c r="Z231" s="106"/>
      <c r="AA231" s="106"/>
      <c r="AB231" s="106"/>
      <c r="AC231" s="106"/>
      <c r="AD231" s="106"/>
      <c r="AE231" s="106"/>
      <c r="AF231" s="106"/>
      <c r="AG231" s="106"/>
      <c r="AH231" s="106"/>
      <c r="AI231" s="106"/>
    </row>
    <row r="232" spans="1:35" s="105" customFormat="1" ht="21" customHeight="1">
      <c r="A232" s="132" t="s">
        <v>183</v>
      </c>
      <c r="B232" s="108"/>
      <c r="C232" s="99">
        <v>10</v>
      </c>
      <c r="D232" s="98" t="s">
        <v>218</v>
      </c>
      <c r="E232" s="131"/>
      <c r="F232" s="130"/>
      <c r="G232" s="128"/>
      <c r="H232" s="69" t="str">
        <f aca="true" t="shared" si="9" ref="H232:I235">H233</f>
        <v>263,250</v>
      </c>
      <c r="I232" s="69" t="str">
        <f t="shared" si="9"/>
        <v>256,500</v>
      </c>
      <c r="J232" s="106"/>
      <c r="K232" s="106"/>
      <c r="L232" s="106"/>
      <c r="M232" s="106"/>
      <c r="N232" s="106"/>
      <c r="O232" s="106"/>
      <c r="P232" s="106"/>
      <c r="Q232" s="106"/>
      <c r="R232" s="106"/>
      <c r="S232" s="106"/>
      <c r="T232" s="106"/>
      <c r="U232" s="106"/>
      <c r="V232" s="106"/>
      <c r="W232" s="106"/>
      <c r="X232" s="106"/>
      <c r="Y232" s="106"/>
      <c r="Z232" s="106"/>
      <c r="AA232" s="106"/>
      <c r="AB232" s="106"/>
      <c r="AC232" s="106"/>
      <c r="AD232" s="106"/>
      <c r="AE232" s="106"/>
      <c r="AF232" s="106"/>
      <c r="AG232" s="106"/>
      <c r="AH232" s="106"/>
      <c r="AI232" s="106"/>
    </row>
    <row r="233" spans="1:35" s="105" customFormat="1" ht="82.5" customHeight="1">
      <c r="A233" s="157" t="s">
        <v>809</v>
      </c>
      <c r="B233" s="108"/>
      <c r="C233" s="129">
        <v>10</v>
      </c>
      <c r="D233" s="129" t="s">
        <v>218</v>
      </c>
      <c r="E233" s="72" t="s">
        <v>182</v>
      </c>
      <c r="F233" s="71" t="s">
        <v>155</v>
      </c>
      <c r="G233" s="128"/>
      <c r="H233" s="69" t="str">
        <f t="shared" si="9"/>
        <v>263,250</v>
      </c>
      <c r="I233" s="69" t="str">
        <f t="shared" si="9"/>
        <v>256,500</v>
      </c>
      <c r="J233" s="106"/>
      <c r="K233" s="106"/>
      <c r="L233" s="106"/>
      <c r="M233" s="106"/>
      <c r="N233" s="106"/>
      <c r="O233" s="106"/>
      <c r="P233" s="106"/>
      <c r="Q233" s="106"/>
      <c r="R233" s="106"/>
      <c r="S233" s="106"/>
      <c r="T233" s="106"/>
      <c r="U233" s="106"/>
      <c r="V233" s="106"/>
      <c r="W233" s="106"/>
      <c r="X233" s="106"/>
      <c r="Y233" s="106"/>
      <c r="Z233" s="106"/>
      <c r="AA233" s="106"/>
      <c r="AB233" s="106"/>
      <c r="AC233" s="106"/>
      <c r="AD233" s="106"/>
      <c r="AE233" s="106"/>
      <c r="AF233" s="106"/>
      <c r="AG233" s="106"/>
      <c r="AH233" s="106"/>
      <c r="AI233" s="106"/>
    </row>
    <row r="234" spans="1:35" s="105" customFormat="1" ht="90.75" customHeight="1">
      <c r="A234" s="127" t="s">
        <v>812</v>
      </c>
      <c r="B234" s="108"/>
      <c r="C234" s="126" t="s">
        <v>178</v>
      </c>
      <c r="D234" s="125" t="s">
        <v>218</v>
      </c>
      <c r="E234" s="68" t="s">
        <v>180</v>
      </c>
      <c r="F234" s="67" t="s">
        <v>155</v>
      </c>
      <c r="G234" s="70"/>
      <c r="H234" s="63" t="str">
        <f t="shared" si="9"/>
        <v>263,250</v>
      </c>
      <c r="I234" s="63" t="str">
        <f t="shared" si="9"/>
        <v>256,500</v>
      </c>
      <c r="J234" s="106"/>
      <c r="K234" s="106"/>
      <c r="L234" s="106"/>
      <c r="M234" s="106"/>
      <c r="N234" s="106"/>
      <c r="O234" s="106"/>
      <c r="P234" s="106"/>
      <c r="Q234" s="106"/>
      <c r="R234" s="106"/>
      <c r="S234" s="106"/>
      <c r="T234" s="106"/>
      <c r="U234" s="106"/>
      <c r="V234" s="106"/>
      <c r="W234" s="106"/>
      <c r="X234" s="106"/>
      <c r="Y234" s="106"/>
      <c r="Z234" s="106"/>
      <c r="AA234" s="106"/>
      <c r="AB234" s="106"/>
      <c r="AC234" s="106"/>
      <c r="AD234" s="106"/>
      <c r="AE234" s="106"/>
      <c r="AF234" s="106"/>
      <c r="AG234" s="106"/>
      <c r="AH234" s="106"/>
      <c r="AI234" s="106"/>
    </row>
    <row r="235" spans="1:35" s="105" customFormat="1" ht="20.25" customHeight="1">
      <c r="A235" s="123" t="s">
        <v>581</v>
      </c>
      <c r="B235" s="108"/>
      <c r="C235" s="122" t="s">
        <v>178</v>
      </c>
      <c r="D235" s="121" t="s">
        <v>218</v>
      </c>
      <c r="E235" s="68" t="s">
        <v>494</v>
      </c>
      <c r="F235" s="67" t="s">
        <v>501</v>
      </c>
      <c r="G235" s="70"/>
      <c r="H235" s="63" t="str">
        <f t="shared" si="9"/>
        <v>263,250</v>
      </c>
      <c r="I235" s="63" t="str">
        <f t="shared" si="9"/>
        <v>256,500</v>
      </c>
      <c r="J235" s="106"/>
      <c r="K235" s="106"/>
      <c r="L235" s="106"/>
      <c r="M235" s="106"/>
      <c r="N235" s="106"/>
      <c r="O235" s="106"/>
      <c r="P235" s="106"/>
      <c r="Q235" s="106"/>
      <c r="R235" s="106"/>
      <c r="S235" s="106"/>
      <c r="T235" s="106"/>
      <c r="U235" s="106"/>
      <c r="V235" s="106"/>
      <c r="W235" s="106"/>
      <c r="X235" s="106"/>
      <c r="Y235" s="106"/>
      <c r="Z235" s="106"/>
      <c r="AA235" s="106"/>
      <c r="AB235" s="106"/>
      <c r="AC235" s="106"/>
      <c r="AD235" s="106"/>
      <c r="AE235" s="106"/>
      <c r="AF235" s="106"/>
      <c r="AG235" s="106"/>
      <c r="AH235" s="106"/>
      <c r="AI235" s="106"/>
    </row>
    <row r="236" spans="1:35" s="105" customFormat="1" ht="21" customHeight="1">
      <c r="A236" s="89" t="s">
        <v>168</v>
      </c>
      <c r="B236" s="108"/>
      <c r="C236" s="502" t="s">
        <v>178</v>
      </c>
      <c r="D236" s="501" t="s">
        <v>218</v>
      </c>
      <c r="E236" s="68" t="s">
        <v>494</v>
      </c>
      <c r="F236" s="67" t="s">
        <v>501</v>
      </c>
      <c r="G236" s="120" t="s">
        <v>165</v>
      </c>
      <c r="H236" s="119" t="s">
        <v>703</v>
      </c>
      <c r="I236" s="119" t="s">
        <v>704</v>
      </c>
      <c r="J236" s="106"/>
      <c r="K236" s="106"/>
      <c r="L236" s="106"/>
      <c r="M236" s="106"/>
      <c r="N236" s="106"/>
      <c r="O236" s="106"/>
      <c r="P236" s="106"/>
      <c r="Q236" s="106"/>
      <c r="R236" s="106"/>
      <c r="S236" s="106"/>
      <c r="T236" s="106"/>
      <c r="U236" s="106"/>
      <c r="V236" s="106"/>
      <c r="W236" s="106"/>
      <c r="X236" s="106"/>
      <c r="Y236" s="106"/>
      <c r="Z236" s="106"/>
      <c r="AA236" s="106"/>
      <c r="AB236" s="106"/>
      <c r="AC236" s="106"/>
      <c r="AD236" s="106"/>
      <c r="AE236" s="106"/>
      <c r="AF236" s="106"/>
      <c r="AG236" s="106"/>
      <c r="AH236" s="106"/>
      <c r="AI236" s="106"/>
    </row>
    <row r="237" spans="1:35" s="105" customFormat="1" ht="20.25" customHeight="1">
      <c r="A237" s="116" t="s">
        <v>176</v>
      </c>
      <c r="B237" s="108"/>
      <c r="C237" s="115">
        <v>11</v>
      </c>
      <c r="D237" s="113"/>
      <c r="E237" s="118"/>
      <c r="F237" s="117"/>
      <c r="G237" s="110"/>
      <c r="H237" s="110" t="str">
        <f aca="true" t="shared" si="10" ref="H237:I239">+H238</f>
        <v>146,250</v>
      </c>
      <c r="I237" s="110" t="str">
        <f t="shared" si="10"/>
        <v>142,500</v>
      </c>
      <c r="J237" s="106"/>
      <c r="K237" s="106"/>
      <c r="L237" s="106"/>
      <c r="M237" s="106"/>
      <c r="N237" s="106"/>
      <c r="O237" s="106"/>
      <c r="P237" s="106"/>
      <c r="Q237" s="106"/>
      <c r="R237" s="106"/>
      <c r="S237" s="106"/>
      <c r="T237" s="106"/>
      <c r="U237" s="106"/>
      <c r="V237" s="106"/>
      <c r="W237" s="106"/>
      <c r="X237" s="106"/>
      <c r="Y237" s="106"/>
      <c r="Z237" s="106"/>
      <c r="AA237" s="106"/>
      <c r="AB237" s="106"/>
      <c r="AC237" s="106"/>
      <c r="AD237" s="106"/>
      <c r="AE237" s="106"/>
      <c r="AF237" s="106"/>
      <c r="AG237" s="106"/>
      <c r="AH237" s="106"/>
      <c r="AI237" s="106"/>
    </row>
    <row r="238" spans="1:35" s="105" customFormat="1" ht="21" customHeight="1">
      <c r="A238" s="627" t="s">
        <v>580</v>
      </c>
      <c r="B238" s="108"/>
      <c r="C238" s="115">
        <v>11</v>
      </c>
      <c r="D238" s="113" t="s">
        <v>148</v>
      </c>
      <c r="E238" s="112"/>
      <c r="F238" s="111"/>
      <c r="G238" s="110"/>
      <c r="H238" s="110" t="str">
        <f t="shared" si="10"/>
        <v>146,250</v>
      </c>
      <c r="I238" s="110" t="str">
        <f t="shared" si="10"/>
        <v>142,500</v>
      </c>
      <c r="J238" s="106"/>
      <c r="K238" s="106"/>
      <c r="L238" s="106"/>
      <c r="M238" s="106"/>
      <c r="N238" s="106"/>
      <c r="O238" s="106"/>
      <c r="P238" s="106"/>
      <c r="Q238" s="106"/>
      <c r="R238" s="106"/>
      <c r="S238" s="106"/>
      <c r="T238" s="106"/>
      <c r="U238" s="106"/>
      <c r="V238" s="106"/>
      <c r="W238" s="106"/>
      <c r="X238" s="106"/>
      <c r="Y238" s="106"/>
      <c r="Z238" s="106"/>
      <c r="AA238" s="106"/>
      <c r="AB238" s="106"/>
      <c r="AC238" s="106"/>
      <c r="AD238" s="106"/>
      <c r="AE238" s="106"/>
      <c r="AF238" s="106"/>
      <c r="AG238" s="106"/>
      <c r="AH238" s="106"/>
      <c r="AI238" s="106"/>
    </row>
    <row r="239" spans="1:35" s="105" customFormat="1" ht="77.25" customHeight="1">
      <c r="A239" s="114" t="s">
        <v>799</v>
      </c>
      <c r="B239" s="108"/>
      <c r="C239" s="73" t="s">
        <v>173</v>
      </c>
      <c r="D239" s="113" t="s">
        <v>148</v>
      </c>
      <c r="E239" s="112" t="s">
        <v>175</v>
      </c>
      <c r="F239" s="111" t="s">
        <v>155</v>
      </c>
      <c r="G239" s="110"/>
      <c r="H239" s="110" t="str">
        <f t="shared" si="10"/>
        <v>146,250</v>
      </c>
      <c r="I239" s="110" t="str">
        <f t="shared" si="10"/>
        <v>142,500</v>
      </c>
      <c r="J239" s="106"/>
      <c r="K239" s="106"/>
      <c r="L239" s="106"/>
      <c r="M239" s="106"/>
      <c r="N239" s="106"/>
      <c r="O239" s="106"/>
      <c r="P239" s="106"/>
      <c r="Q239" s="106"/>
      <c r="R239" s="106"/>
      <c r="S239" s="106"/>
      <c r="T239" s="106"/>
      <c r="U239" s="106"/>
      <c r="V239" s="106"/>
      <c r="W239" s="106"/>
      <c r="X239" s="106"/>
      <c r="Y239" s="106"/>
      <c r="Z239" s="106"/>
      <c r="AA239" s="106"/>
      <c r="AB239" s="106"/>
      <c r="AC239" s="106"/>
      <c r="AD239" s="106"/>
      <c r="AE239" s="106"/>
      <c r="AF239" s="106"/>
      <c r="AG239" s="106"/>
      <c r="AH239" s="106"/>
      <c r="AI239" s="106"/>
    </row>
    <row r="240" spans="1:35" s="105" customFormat="1" ht="81" customHeight="1">
      <c r="A240" s="89" t="s">
        <v>479</v>
      </c>
      <c r="B240" s="108"/>
      <c r="C240" s="57" t="s">
        <v>173</v>
      </c>
      <c r="D240" s="65" t="s">
        <v>148</v>
      </c>
      <c r="E240" s="82" t="s">
        <v>495</v>
      </c>
      <c r="F240" s="81" t="s">
        <v>172</v>
      </c>
      <c r="G240" s="64"/>
      <c r="H240" s="107" t="str">
        <f>H241</f>
        <v>146,250</v>
      </c>
      <c r="I240" s="107" t="str">
        <f>I241</f>
        <v>142,500</v>
      </c>
      <c r="J240" s="106"/>
      <c r="K240" s="106"/>
      <c r="L240" s="106"/>
      <c r="M240" s="106"/>
      <c r="N240" s="106"/>
      <c r="O240" s="106"/>
      <c r="P240" s="106"/>
      <c r="Q240" s="106"/>
      <c r="R240" s="106"/>
      <c r="S240" s="106"/>
      <c r="T240" s="106"/>
      <c r="U240" s="106"/>
      <c r="V240" s="106"/>
      <c r="W240" s="106"/>
      <c r="X240" s="106"/>
      <c r="Y240" s="106"/>
      <c r="Z240" s="106"/>
      <c r="AA240" s="106"/>
      <c r="AB240" s="106"/>
      <c r="AC240" s="106"/>
      <c r="AD240" s="106"/>
      <c r="AE240" s="106"/>
      <c r="AF240" s="106"/>
      <c r="AG240" s="106"/>
      <c r="AH240" s="106"/>
      <c r="AI240" s="106"/>
    </row>
    <row r="241" spans="1:35" s="105" customFormat="1" ht="60" customHeight="1">
      <c r="A241" s="549" t="s">
        <v>496</v>
      </c>
      <c r="B241" s="312" t="s">
        <v>0</v>
      </c>
      <c r="C241" s="312" t="s">
        <v>173</v>
      </c>
      <c r="D241" s="576" t="s">
        <v>148</v>
      </c>
      <c r="E241" s="547" t="s">
        <v>495</v>
      </c>
      <c r="F241" s="548" t="s">
        <v>497</v>
      </c>
      <c r="G241" s="64"/>
      <c r="H241" s="599" t="str">
        <f>H242</f>
        <v>146,250</v>
      </c>
      <c r="I241" s="599" t="str">
        <f>I242</f>
        <v>142,500</v>
      </c>
      <c r="J241" s="106"/>
      <c r="K241" s="106"/>
      <c r="L241" s="106"/>
      <c r="M241" s="106"/>
      <c r="N241" s="106"/>
      <c r="O241" s="106"/>
      <c r="P241" s="106"/>
      <c r="Q241" s="106"/>
      <c r="R241" s="106"/>
      <c r="S241" s="106"/>
      <c r="T241" s="106"/>
      <c r="U241" s="106"/>
      <c r="V241" s="106"/>
      <c r="W241" s="106"/>
      <c r="X241" s="106"/>
      <c r="Y241" s="106"/>
      <c r="Z241" s="106"/>
      <c r="AA241" s="106"/>
      <c r="AB241" s="106"/>
      <c r="AC241" s="106"/>
      <c r="AD241" s="106"/>
      <c r="AE241" s="106"/>
      <c r="AF241" s="106"/>
      <c r="AG241" s="106"/>
      <c r="AH241" s="106"/>
      <c r="AI241" s="106"/>
    </row>
    <row r="242" spans="1:9" s="83" customFormat="1" ht="39.75" customHeight="1">
      <c r="A242" s="569" t="s">
        <v>364</v>
      </c>
      <c r="B242" s="104" t="s">
        <v>0</v>
      </c>
      <c r="C242" s="57" t="s">
        <v>173</v>
      </c>
      <c r="D242" s="65" t="s">
        <v>148</v>
      </c>
      <c r="E242" s="82" t="s">
        <v>495</v>
      </c>
      <c r="F242" s="81" t="s">
        <v>172</v>
      </c>
      <c r="G242" s="64" t="s">
        <v>145</v>
      </c>
      <c r="H242" s="80" t="s">
        <v>705</v>
      </c>
      <c r="I242" s="80" t="s">
        <v>706</v>
      </c>
    </row>
    <row r="243" spans="1:9" s="83" customFormat="1" ht="9" customHeight="1">
      <c r="A243" s="89"/>
      <c r="B243" s="104"/>
      <c r="C243" s="57"/>
      <c r="D243" s="65"/>
      <c r="E243" s="82"/>
      <c r="F243" s="81"/>
      <c r="G243" s="64"/>
      <c r="H243" s="80"/>
      <c r="I243" s="80"/>
    </row>
    <row r="244" spans="1:9" s="83" customFormat="1" ht="18.75" customHeight="1" hidden="1">
      <c r="A244" s="66" t="s">
        <v>154</v>
      </c>
      <c r="B244" s="73" t="s">
        <v>0</v>
      </c>
      <c r="C244" s="103">
        <v>10</v>
      </c>
      <c r="D244" s="102" t="s">
        <v>148</v>
      </c>
      <c r="E244" s="76"/>
      <c r="F244" s="75"/>
      <c r="G244" s="102"/>
      <c r="H244" s="102"/>
      <c r="I244" s="102"/>
    </row>
    <row r="245" spans="1:9" s="83" customFormat="1" ht="54" customHeight="1" hidden="1">
      <c r="A245" s="62" t="s">
        <v>152</v>
      </c>
      <c r="B245" s="100" t="s">
        <v>0</v>
      </c>
      <c r="C245" s="99">
        <v>10</v>
      </c>
      <c r="D245" s="98" t="s">
        <v>148</v>
      </c>
      <c r="E245" s="72" t="s">
        <v>171</v>
      </c>
      <c r="F245" s="71" t="s">
        <v>170</v>
      </c>
      <c r="G245" s="97"/>
      <c r="H245" s="96"/>
      <c r="I245" s="96"/>
    </row>
    <row r="246" spans="1:9" s="83" customFormat="1" ht="68.25" customHeight="1" hidden="1">
      <c r="A246" s="61" t="s">
        <v>150</v>
      </c>
      <c r="B246" s="88" t="s">
        <v>0</v>
      </c>
      <c r="C246" s="87">
        <v>10</v>
      </c>
      <c r="D246" s="86" t="s">
        <v>148</v>
      </c>
      <c r="E246" s="68" t="s">
        <v>167</v>
      </c>
      <c r="F246" s="67" t="s">
        <v>170</v>
      </c>
      <c r="G246" s="94"/>
      <c r="H246" s="93"/>
      <c r="I246" s="93"/>
    </row>
    <row r="247" spans="1:9" s="83" customFormat="1" ht="20.25" customHeight="1" hidden="1">
      <c r="A247" s="91" t="s">
        <v>169</v>
      </c>
      <c r="B247" s="88" t="s">
        <v>0</v>
      </c>
      <c r="C247" s="90">
        <v>10</v>
      </c>
      <c r="D247" s="86" t="s">
        <v>148</v>
      </c>
      <c r="E247" s="68" t="s">
        <v>167</v>
      </c>
      <c r="F247" s="67" t="s">
        <v>166</v>
      </c>
      <c r="G247" s="85"/>
      <c r="H247" s="84"/>
      <c r="I247" s="84"/>
    </row>
    <row r="248" spans="1:9" s="83" customFormat="1" ht="20.25" customHeight="1" hidden="1">
      <c r="A248" s="89" t="s">
        <v>168</v>
      </c>
      <c r="B248" s="88" t="s">
        <v>0</v>
      </c>
      <c r="C248" s="87">
        <v>10</v>
      </c>
      <c r="D248" s="86" t="s">
        <v>148</v>
      </c>
      <c r="E248" s="68" t="s">
        <v>167</v>
      </c>
      <c r="F248" s="67" t="s">
        <v>166</v>
      </c>
      <c r="G248" s="85" t="s">
        <v>165</v>
      </c>
      <c r="H248" s="84"/>
      <c r="I248" s="84"/>
    </row>
    <row r="249" spans="1:35" s="51" customFormat="1" ht="18.75" customHeight="1" hidden="1">
      <c r="A249" s="74" t="s">
        <v>159</v>
      </c>
      <c r="B249" s="57" t="s">
        <v>0</v>
      </c>
      <c r="C249" s="57" t="s">
        <v>164</v>
      </c>
      <c r="D249" s="65" t="s">
        <v>164</v>
      </c>
      <c r="E249" s="82" t="s">
        <v>163</v>
      </c>
      <c r="F249" s="81" t="s">
        <v>162</v>
      </c>
      <c r="G249" s="64" t="s">
        <v>145</v>
      </c>
      <c r="H249" s="64"/>
      <c r="I249" s="64"/>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row>
    <row r="250" spans="1:35" s="51" customFormat="1" ht="37.5" customHeight="1" hidden="1">
      <c r="A250" s="74" t="s">
        <v>159</v>
      </c>
      <c r="B250" s="60" t="s">
        <v>0</v>
      </c>
      <c r="C250" s="70" t="s">
        <v>149</v>
      </c>
      <c r="D250" s="70"/>
      <c r="E250" s="79"/>
      <c r="F250" s="78"/>
      <c r="G250" s="70"/>
      <c r="H250" s="70"/>
      <c r="I250" s="70"/>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row>
    <row r="251" spans="1:35" s="51" customFormat="1" ht="18.75" customHeight="1" hidden="1">
      <c r="A251" s="77" t="s">
        <v>160</v>
      </c>
      <c r="B251" s="60" t="s">
        <v>0</v>
      </c>
      <c r="C251" s="70" t="s">
        <v>149</v>
      </c>
      <c r="D251" s="70" t="s">
        <v>148</v>
      </c>
      <c r="E251" s="76"/>
      <c r="F251" s="75"/>
      <c r="G251" s="70"/>
      <c r="H251" s="70"/>
      <c r="I251" s="70"/>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row>
    <row r="252" spans="1:35" s="51" customFormat="1" ht="18.75" customHeight="1" hidden="1">
      <c r="A252" s="74" t="s">
        <v>159</v>
      </c>
      <c r="B252" s="60" t="s">
        <v>0</v>
      </c>
      <c r="C252" s="73" t="s">
        <v>149</v>
      </c>
      <c r="D252" s="73" t="s">
        <v>148</v>
      </c>
      <c r="E252" s="72" t="s">
        <v>158</v>
      </c>
      <c r="F252" s="71" t="s">
        <v>155</v>
      </c>
      <c r="G252" s="70"/>
      <c r="H252" s="70"/>
      <c r="I252" s="70"/>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row>
    <row r="253" spans="1:35" s="51" customFormat="1" ht="18.75" customHeight="1" hidden="1">
      <c r="A253" s="66" t="s">
        <v>157</v>
      </c>
      <c r="B253" s="60" t="s">
        <v>0</v>
      </c>
      <c r="C253" s="57" t="s">
        <v>149</v>
      </c>
      <c r="D253" s="57" t="s">
        <v>148</v>
      </c>
      <c r="E253" s="68" t="s">
        <v>156</v>
      </c>
      <c r="F253" s="67" t="s">
        <v>155</v>
      </c>
      <c r="G253" s="57"/>
      <c r="H253" s="57"/>
      <c r="I253" s="57"/>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row>
    <row r="254" spans="1:35" s="51" customFormat="1" ht="56.25" customHeight="1" hidden="1">
      <c r="A254" s="66" t="s">
        <v>154</v>
      </c>
      <c r="B254" s="60" t="s">
        <v>0</v>
      </c>
      <c r="C254" s="57" t="s">
        <v>149</v>
      </c>
      <c r="D254" s="65" t="s">
        <v>148</v>
      </c>
      <c r="E254" s="59" t="s">
        <v>147</v>
      </c>
      <c r="F254" s="58" t="s">
        <v>153</v>
      </c>
      <c r="G254" s="64"/>
      <c r="H254" s="64"/>
      <c r="I254" s="64"/>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row>
    <row r="255" spans="1:35" s="51" customFormat="1" ht="56.25" customHeight="1" hidden="1">
      <c r="A255" s="62" t="s">
        <v>152</v>
      </c>
      <c r="B255" s="60" t="s">
        <v>0</v>
      </c>
      <c r="C255" s="57" t="s">
        <v>149</v>
      </c>
      <c r="D255" s="57" t="s">
        <v>148</v>
      </c>
      <c r="E255" s="59" t="s">
        <v>147</v>
      </c>
      <c r="F255" s="58" t="s">
        <v>146</v>
      </c>
      <c r="G255" s="57" t="s">
        <v>151</v>
      </c>
      <c r="H255" s="57"/>
      <c r="I255" s="57"/>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row>
    <row r="256" spans="1:35" s="51" customFormat="1" ht="18.75" customHeight="1" hidden="1">
      <c r="A256" s="61" t="s">
        <v>150</v>
      </c>
      <c r="B256" s="60" t="s">
        <v>0</v>
      </c>
      <c r="C256" s="57" t="s">
        <v>149</v>
      </c>
      <c r="D256" s="57" t="s">
        <v>148</v>
      </c>
      <c r="E256" s="59" t="s">
        <v>147</v>
      </c>
      <c r="F256" s="58" t="s">
        <v>146</v>
      </c>
      <c r="G256" s="57" t="s">
        <v>145</v>
      </c>
      <c r="H256" s="57"/>
      <c r="I256" s="57"/>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row>
    <row r="257" spans="1:35" s="51" customFormat="1" ht="18.75">
      <c r="A257" s="50"/>
      <c r="B257" s="49"/>
      <c r="C257" s="49"/>
      <c r="D257" s="55"/>
      <c r="E257" s="54"/>
      <c r="F257" s="53"/>
      <c r="G257" s="49"/>
      <c r="H257" s="49"/>
      <c r="I257" s="49"/>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row>
    <row r="258" spans="1:35" s="51" customFormat="1" ht="18.75">
      <c r="A258" s="50"/>
      <c r="B258" s="49"/>
      <c r="C258" s="49"/>
      <c r="D258" s="55"/>
      <c r="E258" s="54"/>
      <c r="F258" s="53"/>
      <c r="G258" s="49"/>
      <c r="H258" s="49"/>
      <c r="I258" s="49"/>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row>
    <row r="259" spans="1:35" s="51" customFormat="1" ht="18.75">
      <c r="A259" s="50"/>
      <c r="B259" s="49"/>
      <c r="C259" s="49"/>
      <c r="D259" s="55"/>
      <c r="E259" s="54"/>
      <c r="F259" s="53"/>
      <c r="G259" s="49"/>
      <c r="H259" s="49"/>
      <c r="I259" s="49"/>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row>
    <row r="260" spans="1:35" s="51" customFormat="1" ht="18.75">
      <c r="A260" s="50"/>
      <c r="B260" s="49"/>
      <c r="C260" s="49"/>
      <c r="D260" s="55"/>
      <c r="E260" s="54"/>
      <c r="F260" s="53"/>
      <c r="G260" s="49"/>
      <c r="H260" s="49"/>
      <c r="I260" s="49"/>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row>
    <row r="261" spans="1:35" s="51" customFormat="1" ht="18.75">
      <c r="A261" s="50"/>
      <c r="B261" s="49"/>
      <c r="C261" s="49"/>
      <c r="D261" s="55"/>
      <c r="E261" s="54"/>
      <c r="F261" s="53"/>
      <c r="G261" s="49"/>
      <c r="H261" s="49"/>
      <c r="I261" s="49"/>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row>
    <row r="262" spans="1:35" s="51" customFormat="1" ht="18.75">
      <c r="A262" s="50"/>
      <c r="B262" s="49"/>
      <c r="C262" s="49"/>
      <c r="D262" s="55"/>
      <c r="E262" s="54"/>
      <c r="F262" s="53"/>
      <c r="G262" s="49"/>
      <c r="H262" s="49"/>
      <c r="I262" s="49"/>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row>
    <row r="263" spans="1:35" s="51" customFormat="1" ht="18.75">
      <c r="A263" s="50"/>
      <c r="B263" s="49"/>
      <c r="C263" s="49"/>
      <c r="D263" s="55"/>
      <c r="E263" s="54"/>
      <c r="F263" s="53"/>
      <c r="G263" s="49"/>
      <c r="H263" s="49"/>
      <c r="I263" s="49"/>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row>
    <row r="264" spans="1:35" s="51" customFormat="1" ht="18.75">
      <c r="A264" s="50"/>
      <c r="B264" s="49"/>
      <c r="C264" s="49"/>
      <c r="D264" s="55"/>
      <c r="E264" s="54"/>
      <c r="F264" s="53"/>
      <c r="G264" s="49"/>
      <c r="H264" s="49"/>
      <c r="I264" s="49"/>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row>
    <row r="265" spans="1:35" s="51" customFormat="1" ht="18.75">
      <c r="A265" s="50"/>
      <c r="B265" s="49"/>
      <c r="C265" s="49"/>
      <c r="D265" s="55"/>
      <c r="E265" s="54"/>
      <c r="F265" s="53"/>
      <c r="G265" s="49"/>
      <c r="H265" s="49"/>
      <c r="I265" s="49"/>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row>
    <row r="266" spans="1:35" s="51" customFormat="1" ht="18.75">
      <c r="A266" s="50"/>
      <c r="B266" s="49"/>
      <c r="C266" s="49"/>
      <c r="D266" s="55"/>
      <c r="E266" s="54"/>
      <c r="F266" s="53"/>
      <c r="G266" s="49"/>
      <c r="H266" s="49"/>
      <c r="I266" s="49"/>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row>
    <row r="267" spans="1:35" s="51" customFormat="1" ht="18.75">
      <c r="A267" s="50"/>
      <c r="B267" s="49"/>
      <c r="C267" s="49"/>
      <c r="D267" s="55"/>
      <c r="E267" s="54"/>
      <c r="F267" s="53"/>
      <c r="G267" s="49"/>
      <c r="H267" s="49"/>
      <c r="I267" s="49"/>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row>
    <row r="268" spans="1:35" s="51" customFormat="1" ht="18.75">
      <c r="A268" s="50"/>
      <c r="B268" s="49"/>
      <c r="C268" s="49"/>
      <c r="D268" s="55"/>
      <c r="E268" s="54"/>
      <c r="F268" s="53"/>
      <c r="G268" s="49"/>
      <c r="H268" s="49"/>
      <c r="I268" s="49"/>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row>
    <row r="269" spans="1:35" s="51" customFormat="1" ht="18.75">
      <c r="A269" s="50"/>
      <c r="B269" s="49"/>
      <c r="C269" s="49"/>
      <c r="D269" s="55"/>
      <c r="E269" s="54"/>
      <c r="F269" s="53"/>
      <c r="G269" s="49"/>
      <c r="H269" s="49"/>
      <c r="I269" s="49"/>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row>
    <row r="270" spans="1:35" s="51" customFormat="1" ht="18.75">
      <c r="A270" s="50"/>
      <c r="B270" s="49"/>
      <c r="C270" s="49"/>
      <c r="D270" s="55"/>
      <c r="E270" s="54"/>
      <c r="F270" s="53"/>
      <c r="G270" s="49"/>
      <c r="H270" s="49"/>
      <c r="I270" s="49"/>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row>
    <row r="271" spans="1:35" s="51" customFormat="1" ht="18.75">
      <c r="A271" s="50"/>
      <c r="B271" s="49"/>
      <c r="C271" s="49"/>
      <c r="D271" s="55"/>
      <c r="E271" s="54"/>
      <c r="F271" s="53"/>
      <c r="G271" s="49"/>
      <c r="H271" s="49"/>
      <c r="I271" s="49"/>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row>
    <row r="272" spans="1:35" s="51" customFormat="1" ht="18.75">
      <c r="A272" s="50"/>
      <c r="B272" s="49"/>
      <c r="C272" s="49"/>
      <c r="D272" s="55"/>
      <c r="E272" s="54"/>
      <c r="F272" s="53"/>
      <c r="G272" s="49"/>
      <c r="H272" s="49"/>
      <c r="I272" s="49"/>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row>
    <row r="273" spans="1:35" s="51" customFormat="1" ht="18.75">
      <c r="A273" s="50"/>
      <c r="B273" s="49"/>
      <c r="C273" s="49"/>
      <c r="D273" s="55"/>
      <c r="E273" s="54"/>
      <c r="F273" s="53"/>
      <c r="G273" s="49"/>
      <c r="H273" s="49"/>
      <c r="I273" s="49"/>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row>
    <row r="274" spans="1:35" s="51" customFormat="1" ht="18.75">
      <c r="A274" s="50"/>
      <c r="B274" s="49"/>
      <c r="C274" s="49"/>
      <c r="D274" s="55"/>
      <c r="E274" s="54"/>
      <c r="F274" s="53"/>
      <c r="G274" s="49"/>
      <c r="H274" s="49"/>
      <c r="I274" s="49"/>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row>
    <row r="275" spans="1:35" s="51" customFormat="1" ht="18.75">
      <c r="A275" s="50"/>
      <c r="B275" s="49"/>
      <c r="C275" s="49"/>
      <c r="D275" s="55"/>
      <c r="E275" s="54"/>
      <c r="F275" s="53"/>
      <c r="G275" s="49"/>
      <c r="H275" s="49"/>
      <c r="I275" s="49"/>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row>
  </sheetData>
  <sheetProtection/>
  <mergeCells count="29">
    <mergeCell ref="E128:F128"/>
    <mergeCell ref="E129:F129"/>
    <mergeCell ref="E127:F127"/>
    <mergeCell ref="A1:I1"/>
    <mergeCell ref="A2:I2"/>
    <mergeCell ref="A3:I3"/>
    <mergeCell ref="A4:I4"/>
    <mergeCell ref="A5:I5"/>
    <mergeCell ref="E75:F75"/>
    <mergeCell ref="E230:F230"/>
    <mergeCell ref="E231:F231"/>
    <mergeCell ref="E89:F89"/>
    <mergeCell ref="E107:F107"/>
    <mergeCell ref="E108:F108"/>
    <mergeCell ref="E132:F132"/>
    <mergeCell ref="E133:F133"/>
    <mergeCell ref="E141:F141"/>
    <mergeCell ref="E162:F162"/>
    <mergeCell ref="E130:F130"/>
    <mergeCell ref="E229:F229"/>
    <mergeCell ref="A6:I6"/>
    <mergeCell ref="A7:I7"/>
    <mergeCell ref="A8:G8"/>
    <mergeCell ref="A9:G9"/>
    <mergeCell ref="A10:I10"/>
    <mergeCell ref="E69:F69"/>
    <mergeCell ref="E167:F167"/>
    <mergeCell ref="E168:F168"/>
    <mergeCell ref="E163:F163"/>
  </mergeCells>
  <printOptions/>
  <pageMargins left="0.7874015748031497" right="0.3937007874015748" top="0.3937007874015748" bottom="0.3937007874015748" header="0.5118110236220472" footer="0.5118110236220472"/>
  <pageSetup horizontalDpi="600" verticalDpi="600" orientation="portrait" paperSize="9" scale="47" r:id="rId1"/>
</worksheet>
</file>

<file path=xl/worksheets/sheet7.xml><?xml version="1.0" encoding="utf-8"?>
<worksheet xmlns="http://schemas.openxmlformats.org/spreadsheetml/2006/main" xmlns:r="http://schemas.openxmlformats.org/officeDocument/2006/relationships">
  <sheetPr>
    <pageSetUpPr fitToPage="1"/>
  </sheetPr>
  <dimension ref="A1:IN280"/>
  <sheetViews>
    <sheetView zoomScale="66" zoomScaleNormal="66" zoomScalePageLayoutView="0" workbookViewId="0" topLeftCell="A1">
      <selection activeCell="A4" sqref="A4:H4"/>
    </sheetView>
  </sheetViews>
  <sheetFormatPr defaultColWidth="9.140625" defaultRowHeight="15"/>
  <cols>
    <col min="1" max="1" width="108.00390625" style="50" customWidth="1"/>
    <col min="2" max="2" width="8.7109375" style="49" customWidth="1"/>
    <col min="3" max="3" width="8.7109375" style="45" customWidth="1"/>
    <col min="4" max="4" width="9.140625" style="48" customWidth="1"/>
    <col min="5" max="5" width="14.00390625" style="47" customWidth="1"/>
    <col min="6" max="6" width="8.8515625" style="46" customWidth="1"/>
    <col min="7" max="7" width="10.421875" style="45" customWidth="1"/>
    <col min="8" max="8" width="14.7109375" style="45" customWidth="1"/>
    <col min="9" max="32" width="9.140625" style="44" customWidth="1"/>
  </cols>
  <sheetData>
    <row r="1" spans="1:8" s="1" customFormat="1" ht="15.75" customHeight="1">
      <c r="A1" s="735" t="s">
        <v>760</v>
      </c>
      <c r="B1" s="735"/>
      <c r="C1" s="735"/>
      <c r="D1" s="735"/>
      <c r="E1" s="735"/>
      <c r="F1" s="735"/>
      <c r="G1" s="735"/>
      <c r="H1" s="735"/>
    </row>
    <row r="2" spans="1:8" s="1" customFormat="1" ht="15.75" customHeight="1">
      <c r="A2" s="772" t="s">
        <v>4</v>
      </c>
      <c r="B2" s="772"/>
      <c r="C2" s="772"/>
      <c r="D2" s="772"/>
      <c r="E2" s="772"/>
      <c r="F2" s="772"/>
      <c r="G2" s="772"/>
      <c r="H2" s="772"/>
    </row>
    <row r="3" spans="1:8" s="1" customFormat="1" ht="15.75" customHeight="1">
      <c r="A3" s="772" t="s">
        <v>838</v>
      </c>
      <c r="B3" s="772"/>
      <c r="C3" s="772"/>
      <c r="D3" s="772"/>
      <c r="E3" s="772"/>
      <c r="F3" s="772"/>
      <c r="G3" s="772"/>
      <c r="H3" s="772"/>
    </row>
    <row r="4" spans="1:8" s="2" customFormat="1" ht="16.5" customHeight="1">
      <c r="A4" s="773" t="s">
        <v>839</v>
      </c>
      <c r="B4" s="773"/>
      <c r="C4" s="773"/>
      <c r="D4" s="773"/>
      <c r="E4" s="773"/>
      <c r="F4" s="773"/>
      <c r="G4" s="773"/>
      <c r="H4" s="773"/>
    </row>
    <row r="5" spans="1:8" s="2" customFormat="1" ht="16.5" customHeight="1">
      <c r="A5" s="773" t="s">
        <v>3</v>
      </c>
      <c r="B5" s="773"/>
      <c r="C5" s="773"/>
      <c r="D5" s="773"/>
      <c r="E5" s="773"/>
      <c r="F5" s="773"/>
      <c r="G5" s="773"/>
      <c r="H5" s="773"/>
    </row>
    <row r="6" spans="1:8" s="2" customFormat="1" ht="16.5" customHeight="1">
      <c r="A6" s="773" t="s">
        <v>645</v>
      </c>
      <c r="B6" s="773"/>
      <c r="C6" s="773"/>
      <c r="D6" s="773"/>
      <c r="E6" s="773"/>
      <c r="F6" s="773"/>
      <c r="G6" s="773"/>
      <c r="H6" s="773"/>
    </row>
    <row r="7" spans="1:8" s="2" customFormat="1" ht="16.5" customHeight="1">
      <c r="A7" s="733"/>
      <c r="B7" s="733"/>
      <c r="C7" s="733"/>
      <c r="D7" s="733"/>
      <c r="E7" s="733"/>
      <c r="F7" s="733"/>
      <c r="G7" s="733"/>
      <c r="H7" s="733"/>
    </row>
    <row r="8" spans="1:8" s="2" customFormat="1" ht="16.5" customHeight="1">
      <c r="A8" s="769"/>
      <c r="B8" s="769"/>
      <c r="C8" s="769"/>
      <c r="D8" s="769"/>
      <c r="E8" s="769"/>
      <c r="F8" s="769"/>
      <c r="G8" s="769"/>
      <c r="H8" s="328"/>
    </row>
    <row r="9" spans="1:8" s="2" customFormat="1" ht="30.75" customHeight="1">
      <c r="A9" s="774" t="s">
        <v>716</v>
      </c>
      <c r="B9" s="774"/>
      <c r="C9" s="774"/>
      <c r="D9" s="774"/>
      <c r="E9" s="774"/>
      <c r="F9" s="774"/>
      <c r="G9" s="774"/>
      <c r="H9" s="774"/>
    </row>
    <row r="10" spans="1:8" s="279" customFormat="1" ht="15.75">
      <c r="A10" s="327"/>
      <c r="B10" s="326"/>
      <c r="C10" s="325"/>
      <c r="D10" s="325"/>
      <c r="E10" s="325"/>
      <c r="F10" s="325"/>
      <c r="G10" s="324"/>
      <c r="H10" s="621" t="s">
        <v>579</v>
      </c>
    </row>
    <row r="11" spans="1:32" s="276" customFormat="1" ht="54" customHeight="1">
      <c r="A11" s="283" t="s">
        <v>1</v>
      </c>
      <c r="B11" s="282" t="s">
        <v>335</v>
      </c>
      <c r="C11" s="282" t="s">
        <v>342</v>
      </c>
      <c r="D11" s="265" t="s">
        <v>341</v>
      </c>
      <c r="E11" s="281" t="s">
        <v>340</v>
      </c>
      <c r="F11" s="78"/>
      <c r="G11" s="264" t="s">
        <v>339</v>
      </c>
      <c r="H11" s="264" t="s">
        <v>605</v>
      </c>
      <c r="I11" s="277"/>
      <c r="J11" s="277"/>
      <c r="K11" s="277"/>
      <c r="L11" s="277"/>
      <c r="M11" s="277"/>
      <c r="N11" s="277"/>
      <c r="O11" s="277"/>
      <c r="P11" s="277"/>
      <c r="Q11" s="277"/>
      <c r="R11" s="277"/>
      <c r="S11" s="277"/>
      <c r="T11" s="277"/>
      <c r="U11" s="277"/>
      <c r="V11" s="277"/>
      <c r="W11" s="277"/>
      <c r="X11" s="277"/>
      <c r="Y11" s="277"/>
      <c r="Z11" s="277"/>
      <c r="AA11" s="277"/>
      <c r="AB11" s="277"/>
      <c r="AC11" s="277"/>
      <c r="AD11" s="277"/>
      <c r="AE11" s="277"/>
      <c r="AF11" s="277"/>
    </row>
    <row r="12" spans="1:32" s="51" customFormat="1" ht="18.75">
      <c r="A12" s="158" t="s">
        <v>338</v>
      </c>
      <c r="B12" s="73"/>
      <c r="C12" s="70"/>
      <c r="D12" s="156"/>
      <c r="E12" s="265"/>
      <c r="F12" s="264"/>
      <c r="G12" s="155"/>
      <c r="H12" s="297">
        <f>H14+H102+H118+H160+H222+H237+H213+H209</f>
        <v>78864.929</v>
      </c>
      <c r="I12" s="52"/>
      <c r="J12" s="52"/>
      <c r="K12" s="52"/>
      <c r="L12" s="52"/>
      <c r="M12" s="52"/>
      <c r="N12" s="52"/>
      <c r="O12" s="52"/>
      <c r="P12" s="52"/>
      <c r="Q12" s="52"/>
      <c r="R12" s="52"/>
      <c r="S12" s="52"/>
      <c r="T12" s="52"/>
      <c r="U12" s="52"/>
      <c r="V12" s="52"/>
      <c r="W12" s="52"/>
      <c r="X12" s="52"/>
      <c r="Y12" s="52"/>
      <c r="Z12" s="52"/>
      <c r="AA12" s="52"/>
      <c r="AB12" s="52"/>
      <c r="AC12" s="52"/>
      <c r="AD12" s="52"/>
      <c r="AE12" s="52"/>
      <c r="AF12" s="52"/>
    </row>
    <row r="13" spans="1:32" s="51" customFormat="1" ht="18.75">
      <c r="A13" s="433" t="s">
        <v>5</v>
      </c>
      <c r="B13" s="73" t="s">
        <v>0</v>
      </c>
      <c r="C13" s="70"/>
      <c r="D13" s="156"/>
      <c r="E13" s="265"/>
      <c r="F13" s="264"/>
      <c r="G13" s="155"/>
      <c r="H13" s="297">
        <f>H12</f>
        <v>78864.929</v>
      </c>
      <c r="I13" s="52"/>
      <c r="J13" s="52"/>
      <c r="K13" s="52"/>
      <c r="L13" s="52"/>
      <c r="M13" s="52"/>
      <c r="N13" s="52"/>
      <c r="O13" s="52"/>
      <c r="P13" s="52"/>
      <c r="Q13" s="52"/>
      <c r="R13" s="52"/>
      <c r="S13" s="52"/>
      <c r="T13" s="52"/>
      <c r="U13" s="52"/>
      <c r="V13" s="52"/>
      <c r="W13" s="52"/>
      <c r="X13" s="52"/>
      <c r="Y13" s="52"/>
      <c r="Z13" s="52"/>
      <c r="AA13" s="52"/>
      <c r="AB13" s="52"/>
      <c r="AC13" s="52"/>
      <c r="AD13" s="52"/>
      <c r="AE13" s="52"/>
      <c r="AF13" s="52"/>
    </row>
    <row r="14" spans="1:32" s="51" customFormat="1" ht="18.75">
      <c r="A14" s="158" t="s">
        <v>337</v>
      </c>
      <c r="B14" s="73" t="s">
        <v>0</v>
      </c>
      <c r="C14" s="70" t="s">
        <v>148</v>
      </c>
      <c r="D14" s="156"/>
      <c r="E14" s="265"/>
      <c r="F14" s="264"/>
      <c r="G14" s="155"/>
      <c r="H14" s="297">
        <f>H15+H20+H60+H55</f>
        <v>8558.6</v>
      </c>
      <c r="I14" s="52"/>
      <c r="J14" s="52"/>
      <c r="K14" s="52"/>
      <c r="L14" s="52"/>
      <c r="M14" s="52"/>
      <c r="N14" s="52"/>
      <c r="O14" s="52"/>
      <c r="P14" s="52"/>
      <c r="Q14" s="52"/>
      <c r="R14" s="52"/>
      <c r="S14" s="52"/>
      <c r="T14" s="52"/>
      <c r="U14" s="52"/>
      <c r="V14" s="52"/>
      <c r="W14" s="52"/>
      <c r="X14" s="52"/>
      <c r="Y14" s="52"/>
      <c r="Z14" s="52"/>
      <c r="AA14" s="52"/>
      <c r="AB14" s="52"/>
      <c r="AC14" s="52"/>
      <c r="AD14" s="52"/>
      <c r="AE14" s="52"/>
      <c r="AF14" s="52"/>
    </row>
    <row r="15" spans="1:32" s="51" customFormat="1" ht="37.5">
      <c r="A15" s="66" t="s">
        <v>336</v>
      </c>
      <c r="B15" s="73" t="s">
        <v>0</v>
      </c>
      <c r="C15" s="70" t="s">
        <v>148</v>
      </c>
      <c r="D15" s="156" t="s">
        <v>206</v>
      </c>
      <c r="E15" s="265"/>
      <c r="F15" s="264"/>
      <c r="G15" s="155"/>
      <c r="H15" s="297">
        <f>+H16</f>
        <v>655.96</v>
      </c>
      <c r="I15" s="52"/>
      <c r="J15" s="52"/>
      <c r="K15" s="52"/>
      <c r="L15" s="52"/>
      <c r="M15" s="52"/>
      <c r="N15" s="52"/>
      <c r="O15" s="52"/>
      <c r="P15" s="52"/>
      <c r="Q15" s="52"/>
      <c r="R15" s="52"/>
      <c r="S15" s="52"/>
      <c r="T15" s="52"/>
      <c r="U15" s="52"/>
      <c r="V15" s="52"/>
      <c r="W15" s="52"/>
      <c r="X15" s="52"/>
      <c r="Y15" s="52"/>
      <c r="Z15" s="52"/>
      <c r="AA15" s="52"/>
      <c r="AB15" s="52"/>
      <c r="AC15" s="52"/>
      <c r="AD15" s="52"/>
      <c r="AE15" s="52"/>
      <c r="AF15" s="52"/>
    </row>
    <row r="16" spans="1:32" s="195" customFormat="1" ht="18.75">
      <c r="A16" s="185" t="s">
        <v>334</v>
      </c>
      <c r="B16" s="100" t="s">
        <v>0</v>
      </c>
      <c r="C16" s="100" t="s">
        <v>148</v>
      </c>
      <c r="D16" s="150" t="s">
        <v>206</v>
      </c>
      <c r="E16" s="183" t="s">
        <v>333</v>
      </c>
      <c r="F16" s="142" t="s">
        <v>155</v>
      </c>
      <c r="G16" s="182"/>
      <c r="H16" s="322">
        <f>+H17</f>
        <v>655.96</v>
      </c>
      <c r="I16" s="196"/>
      <c r="J16" s="196"/>
      <c r="K16" s="196"/>
      <c r="L16" s="196"/>
      <c r="M16" s="196"/>
      <c r="N16" s="196"/>
      <c r="O16" s="196"/>
      <c r="P16" s="196"/>
      <c r="Q16" s="196"/>
      <c r="R16" s="196"/>
      <c r="S16" s="196"/>
      <c r="T16" s="196"/>
      <c r="U16" s="196"/>
      <c r="V16" s="196"/>
      <c r="W16" s="196"/>
      <c r="X16" s="196"/>
      <c r="Y16" s="196"/>
      <c r="Z16" s="196"/>
      <c r="AA16" s="196"/>
      <c r="AB16" s="196"/>
      <c r="AC16" s="196"/>
      <c r="AD16" s="196"/>
      <c r="AE16" s="196"/>
      <c r="AF16" s="196"/>
    </row>
    <row r="17" spans="1:32" s="105" customFormat="1" ht="19.5">
      <c r="A17" s="151" t="s">
        <v>332</v>
      </c>
      <c r="B17" s="88" t="s">
        <v>0</v>
      </c>
      <c r="C17" s="88" t="s">
        <v>148</v>
      </c>
      <c r="D17" s="148" t="s">
        <v>206</v>
      </c>
      <c r="E17" s="273" t="s">
        <v>331</v>
      </c>
      <c r="F17" s="81" t="s">
        <v>155</v>
      </c>
      <c r="G17" s="177"/>
      <c r="H17" s="321">
        <f>+H18</f>
        <v>655.96</v>
      </c>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row>
    <row r="18" spans="1:32" s="105" customFormat="1" ht="19.5">
      <c r="A18" s="151" t="s">
        <v>316</v>
      </c>
      <c r="B18" s="88" t="s">
        <v>0</v>
      </c>
      <c r="C18" s="88" t="s">
        <v>148</v>
      </c>
      <c r="D18" s="148" t="s">
        <v>206</v>
      </c>
      <c r="E18" s="273" t="s">
        <v>331</v>
      </c>
      <c r="F18" s="81" t="s">
        <v>326</v>
      </c>
      <c r="G18" s="177"/>
      <c r="H18" s="321">
        <f>+H19</f>
        <v>655.96</v>
      </c>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row>
    <row r="19" spans="1:32" s="105" customFormat="1" ht="66.75" customHeight="1">
      <c r="A19" s="109" t="s">
        <v>184</v>
      </c>
      <c r="B19" s="57" t="s">
        <v>0</v>
      </c>
      <c r="C19" s="57" t="s">
        <v>148</v>
      </c>
      <c r="D19" s="65" t="s">
        <v>206</v>
      </c>
      <c r="E19" s="273" t="s">
        <v>331</v>
      </c>
      <c r="F19" s="81" t="s">
        <v>326</v>
      </c>
      <c r="G19" s="145" t="s">
        <v>151</v>
      </c>
      <c r="H19" s="320">
        <v>655.96</v>
      </c>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row>
    <row r="20" spans="1:32" s="105" customFormat="1" ht="56.25">
      <c r="A20" s="66" t="s">
        <v>330</v>
      </c>
      <c r="B20" s="73" t="s">
        <v>0</v>
      </c>
      <c r="C20" s="70" t="s">
        <v>148</v>
      </c>
      <c r="D20" s="70" t="s">
        <v>218</v>
      </c>
      <c r="E20" s="156"/>
      <c r="F20" s="155"/>
      <c r="G20" s="70"/>
      <c r="H20" s="297">
        <f>+H21</f>
        <v>2686.051</v>
      </c>
      <c r="I20" s="106"/>
      <c r="J20" s="106"/>
      <c r="K20" s="106"/>
      <c r="L20" s="106"/>
      <c r="M20" s="106"/>
      <c r="N20" s="106"/>
      <c r="O20" s="106"/>
      <c r="P20" s="106"/>
      <c r="Q20" s="106"/>
      <c r="R20" s="106"/>
      <c r="S20" s="106"/>
      <c r="T20" s="106"/>
      <c r="U20" s="106"/>
      <c r="V20" s="106"/>
      <c r="W20" s="106"/>
      <c r="X20" s="106"/>
      <c r="Y20" s="106"/>
      <c r="Z20" s="106"/>
      <c r="AA20" s="106"/>
      <c r="AB20" s="106"/>
      <c r="AC20" s="106"/>
      <c r="AD20" s="106"/>
      <c r="AE20" s="106"/>
      <c r="AF20" s="106"/>
    </row>
    <row r="21" spans="1:32" s="105" customFormat="1" ht="19.5">
      <c r="A21" s="185" t="s">
        <v>329</v>
      </c>
      <c r="B21" s="100" t="s">
        <v>0</v>
      </c>
      <c r="C21" s="100" t="s">
        <v>148</v>
      </c>
      <c r="D21" s="150" t="s">
        <v>218</v>
      </c>
      <c r="E21" s="141" t="s">
        <v>328</v>
      </c>
      <c r="F21" s="111" t="s">
        <v>155</v>
      </c>
      <c r="G21" s="275"/>
      <c r="H21" s="322">
        <f>+H22</f>
        <v>2686.051</v>
      </c>
      <c r="I21" s="106"/>
      <c r="J21" s="106"/>
      <c r="K21" s="106"/>
      <c r="L21" s="106"/>
      <c r="M21" s="106"/>
      <c r="N21" s="106"/>
      <c r="O21" s="106"/>
      <c r="P21" s="106"/>
      <c r="Q21" s="106"/>
      <c r="R21" s="106"/>
      <c r="S21" s="106"/>
      <c r="T21" s="106"/>
      <c r="U21" s="106"/>
      <c r="V21" s="106"/>
      <c r="W21" s="106"/>
      <c r="X21" s="106"/>
      <c r="Y21" s="106"/>
      <c r="Z21" s="106"/>
      <c r="AA21" s="106"/>
      <c r="AB21" s="106"/>
      <c r="AC21" s="106"/>
      <c r="AD21" s="106"/>
      <c r="AE21" s="106"/>
      <c r="AF21" s="106"/>
    </row>
    <row r="22" spans="1:32" s="105" customFormat="1" ht="19.5">
      <c r="A22" s="151" t="s">
        <v>327</v>
      </c>
      <c r="B22" s="88" t="s">
        <v>0</v>
      </c>
      <c r="C22" s="88" t="s">
        <v>148</v>
      </c>
      <c r="D22" s="148" t="s">
        <v>218</v>
      </c>
      <c r="E22" s="273" t="s">
        <v>282</v>
      </c>
      <c r="F22" s="81" t="s">
        <v>155</v>
      </c>
      <c r="G22" s="145"/>
      <c r="H22" s="321">
        <f>+H23</f>
        <v>2686.051</v>
      </c>
      <c r="I22" s="106"/>
      <c r="J22" s="106"/>
      <c r="K22" s="106"/>
      <c r="L22" s="106"/>
      <c r="M22" s="106"/>
      <c r="N22" s="106"/>
      <c r="O22" s="106"/>
      <c r="P22" s="106"/>
      <c r="Q22" s="106"/>
      <c r="R22" s="106"/>
      <c r="S22" s="106"/>
      <c r="T22" s="106"/>
      <c r="U22" s="106"/>
      <c r="V22" s="106"/>
      <c r="W22" s="106"/>
      <c r="X22" s="106"/>
      <c r="Y22" s="106"/>
      <c r="Z22" s="106"/>
      <c r="AA22" s="106"/>
      <c r="AB22" s="106"/>
      <c r="AC22" s="106"/>
      <c r="AD22" s="106"/>
      <c r="AE22" s="106"/>
      <c r="AF22" s="106"/>
    </row>
    <row r="23" spans="1:8" s="106" customFormat="1" ht="19.5">
      <c r="A23" s="151" t="s">
        <v>316</v>
      </c>
      <c r="B23" s="88" t="s">
        <v>0</v>
      </c>
      <c r="C23" s="88" t="s">
        <v>148</v>
      </c>
      <c r="D23" s="148" t="s">
        <v>218</v>
      </c>
      <c r="E23" s="273" t="s">
        <v>282</v>
      </c>
      <c r="F23" s="81" t="s">
        <v>326</v>
      </c>
      <c r="G23" s="145"/>
      <c r="H23" s="321">
        <f>H24+H25</f>
        <v>2686.051</v>
      </c>
    </row>
    <row r="24" spans="1:8" s="106" customFormat="1" ht="55.5" customHeight="1">
      <c r="A24" s="109" t="s">
        <v>184</v>
      </c>
      <c r="B24" s="57" t="s">
        <v>0</v>
      </c>
      <c r="C24" s="57" t="s">
        <v>148</v>
      </c>
      <c r="D24" s="65" t="s">
        <v>218</v>
      </c>
      <c r="E24" s="273" t="s">
        <v>282</v>
      </c>
      <c r="F24" s="81" t="s">
        <v>326</v>
      </c>
      <c r="G24" s="145" t="s">
        <v>151</v>
      </c>
      <c r="H24" s="320">
        <v>2686.051</v>
      </c>
    </row>
    <row r="25" spans="1:8" s="106" customFormat="1" ht="2.25" customHeight="1">
      <c r="A25" s="89" t="s">
        <v>159</v>
      </c>
      <c r="B25" s="57" t="s">
        <v>0</v>
      </c>
      <c r="C25" s="57" t="s">
        <v>148</v>
      </c>
      <c r="D25" s="65" t="s">
        <v>218</v>
      </c>
      <c r="E25" s="273" t="s">
        <v>282</v>
      </c>
      <c r="F25" s="81" t="s">
        <v>326</v>
      </c>
      <c r="G25" s="145" t="s">
        <v>145</v>
      </c>
      <c r="H25" s="320">
        <v>0</v>
      </c>
    </row>
    <row r="26" spans="1:8" s="106" customFormat="1" ht="37.5" hidden="1">
      <c r="A26" s="116" t="s">
        <v>324</v>
      </c>
      <c r="B26" s="73" t="s">
        <v>0</v>
      </c>
      <c r="C26" s="73" t="s">
        <v>148</v>
      </c>
      <c r="D26" s="113" t="s">
        <v>312</v>
      </c>
      <c r="E26" s="113"/>
      <c r="F26" s="274"/>
      <c r="G26" s="140"/>
      <c r="H26" s="444"/>
    </row>
    <row r="27" spans="1:32" s="105" customFormat="1" ht="18" customHeight="1" hidden="1">
      <c r="A27" s="185" t="s">
        <v>323</v>
      </c>
      <c r="B27" s="100" t="s">
        <v>0</v>
      </c>
      <c r="C27" s="128" t="s">
        <v>148</v>
      </c>
      <c r="D27" s="184" t="s">
        <v>312</v>
      </c>
      <c r="E27" s="141" t="s">
        <v>322</v>
      </c>
      <c r="F27" s="111" t="s">
        <v>170</v>
      </c>
      <c r="G27" s="182"/>
      <c r="H27" s="445"/>
      <c r="I27" s="106"/>
      <c r="J27" s="106"/>
      <c r="K27" s="106"/>
      <c r="L27" s="106"/>
      <c r="M27" s="106"/>
      <c r="N27" s="106"/>
      <c r="O27" s="106"/>
      <c r="P27" s="106"/>
      <c r="Q27" s="106"/>
      <c r="R27" s="106"/>
      <c r="S27" s="106"/>
      <c r="T27" s="106"/>
      <c r="U27" s="106"/>
      <c r="V27" s="106"/>
      <c r="W27" s="106"/>
      <c r="X27" s="106"/>
      <c r="Y27" s="106"/>
      <c r="Z27" s="106"/>
      <c r="AA27" s="106"/>
      <c r="AB27" s="106"/>
      <c r="AC27" s="106"/>
      <c r="AD27" s="106"/>
      <c r="AE27" s="106"/>
      <c r="AF27" s="106"/>
    </row>
    <row r="28" spans="1:32" s="105" customFormat="1" ht="0.75" customHeight="1" hidden="1">
      <c r="A28" s="151" t="s">
        <v>321</v>
      </c>
      <c r="B28" s="88" t="s">
        <v>0</v>
      </c>
      <c r="C28" s="175" t="s">
        <v>148</v>
      </c>
      <c r="D28" s="174" t="s">
        <v>312</v>
      </c>
      <c r="E28" s="273" t="s">
        <v>320</v>
      </c>
      <c r="F28" s="81" t="s">
        <v>170</v>
      </c>
      <c r="G28" s="177"/>
      <c r="H28" s="446"/>
      <c r="I28" s="106"/>
      <c r="J28" s="106"/>
      <c r="K28" s="106"/>
      <c r="L28" s="106"/>
      <c r="M28" s="106"/>
      <c r="N28" s="106"/>
      <c r="O28" s="106"/>
      <c r="P28" s="106"/>
      <c r="Q28" s="106"/>
      <c r="R28" s="106"/>
      <c r="S28" s="106"/>
      <c r="T28" s="106"/>
      <c r="U28" s="106"/>
      <c r="V28" s="106"/>
      <c r="W28" s="106"/>
      <c r="X28" s="106"/>
      <c r="Y28" s="106"/>
      <c r="Z28" s="106"/>
      <c r="AA28" s="106"/>
      <c r="AB28" s="106"/>
      <c r="AC28" s="106"/>
      <c r="AD28" s="106"/>
      <c r="AE28" s="106"/>
      <c r="AF28" s="106"/>
    </row>
    <row r="29" spans="1:8" s="106" customFormat="1" ht="19.5" hidden="1">
      <c r="A29" s="151" t="s">
        <v>316</v>
      </c>
      <c r="B29" s="88" t="s">
        <v>0</v>
      </c>
      <c r="C29" s="175" t="s">
        <v>148</v>
      </c>
      <c r="D29" s="174" t="s">
        <v>312</v>
      </c>
      <c r="E29" s="273" t="s">
        <v>320</v>
      </c>
      <c r="F29" s="81" t="s">
        <v>315</v>
      </c>
      <c r="G29" s="177"/>
      <c r="H29" s="446"/>
    </row>
    <row r="30" spans="1:8" s="106" customFormat="1" ht="43.5" customHeight="1" hidden="1">
      <c r="A30" s="109" t="s">
        <v>184</v>
      </c>
      <c r="B30" s="57" t="s">
        <v>0</v>
      </c>
      <c r="C30" s="57" t="s">
        <v>148</v>
      </c>
      <c r="D30" s="65" t="s">
        <v>312</v>
      </c>
      <c r="E30" s="273" t="s">
        <v>320</v>
      </c>
      <c r="F30" s="81" t="s">
        <v>315</v>
      </c>
      <c r="G30" s="177" t="s">
        <v>151</v>
      </c>
      <c r="H30" s="446"/>
    </row>
    <row r="31" spans="1:8" s="106" customFormat="1" ht="19.5" hidden="1">
      <c r="A31" s="89" t="s">
        <v>159</v>
      </c>
      <c r="B31" s="57" t="s">
        <v>0</v>
      </c>
      <c r="C31" s="57" t="s">
        <v>148</v>
      </c>
      <c r="D31" s="65" t="s">
        <v>312</v>
      </c>
      <c r="E31" s="273" t="s">
        <v>320</v>
      </c>
      <c r="F31" s="81" t="s">
        <v>315</v>
      </c>
      <c r="G31" s="177" t="s">
        <v>145</v>
      </c>
      <c r="H31" s="446"/>
    </row>
    <row r="32" spans="1:8" s="106" customFormat="1" ht="19.5" hidden="1">
      <c r="A32" s="89" t="s">
        <v>187</v>
      </c>
      <c r="B32" s="57" t="s">
        <v>0</v>
      </c>
      <c r="C32" s="57" t="s">
        <v>148</v>
      </c>
      <c r="D32" s="65" t="s">
        <v>312</v>
      </c>
      <c r="E32" s="273" t="s">
        <v>320</v>
      </c>
      <c r="F32" s="81" t="s">
        <v>315</v>
      </c>
      <c r="G32" s="177" t="s">
        <v>186</v>
      </c>
      <c r="H32" s="446"/>
    </row>
    <row r="33" spans="1:32" s="105" customFormat="1" ht="19.5" hidden="1">
      <c r="A33" s="151" t="s">
        <v>319</v>
      </c>
      <c r="B33" s="88" t="s">
        <v>0</v>
      </c>
      <c r="C33" s="175" t="s">
        <v>148</v>
      </c>
      <c r="D33" s="174" t="s">
        <v>312</v>
      </c>
      <c r="E33" s="273" t="s">
        <v>318</v>
      </c>
      <c r="F33" s="81" t="s">
        <v>170</v>
      </c>
      <c r="G33" s="177"/>
      <c r="H33" s="446"/>
      <c r="I33" s="106"/>
      <c r="J33" s="106"/>
      <c r="K33" s="106"/>
      <c r="L33" s="106"/>
      <c r="M33" s="106"/>
      <c r="N33" s="106"/>
      <c r="O33" s="106"/>
      <c r="P33" s="106"/>
      <c r="Q33" s="106"/>
      <c r="R33" s="106"/>
      <c r="S33" s="106"/>
      <c r="T33" s="106"/>
      <c r="U33" s="106"/>
      <c r="V33" s="106"/>
      <c r="W33" s="106"/>
      <c r="X33" s="106"/>
      <c r="Y33" s="106"/>
      <c r="Z33" s="106"/>
      <c r="AA33" s="106"/>
      <c r="AB33" s="106"/>
      <c r="AC33" s="106"/>
      <c r="AD33" s="106"/>
      <c r="AE33" s="106"/>
      <c r="AF33" s="106"/>
    </row>
    <row r="34" spans="1:8" s="106" customFormat="1" ht="19.5" hidden="1">
      <c r="A34" s="151" t="s">
        <v>316</v>
      </c>
      <c r="B34" s="88" t="s">
        <v>0</v>
      </c>
      <c r="C34" s="175" t="s">
        <v>148</v>
      </c>
      <c r="D34" s="174" t="s">
        <v>312</v>
      </c>
      <c r="E34" s="273" t="s">
        <v>318</v>
      </c>
      <c r="F34" s="81" t="s">
        <v>315</v>
      </c>
      <c r="G34" s="177"/>
      <c r="H34" s="446"/>
    </row>
    <row r="35" spans="1:8" s="106" customFormat="1" ht="43.5" customHeight="1" hidden="1">
      <c r="A35" s="109" t="s">
        <v>184</v>
      </c>
      <c r="B35" s="57" t="s">
        <v>0</v>
      </c>
      <c r="C35" s="57" t="s">
        <v>148</v>
      </c>
      <c r="D35" s="65" t="s">
        <v>312</v>
      </c>
      <c r="E35" s="273" t="s">
        <v>318</v>
      </c>
      <c r="F35" s="81" t="s">
        <v>315</v>
      </c>
      <c r="G35" s="177" t="s">
        <v>151</v>
      </c>
      <c r="H35" s="446"/>
    </row>
    <row r="36" spans="1:8" s="106" customFormat="1" ht="19.5" hidden="1">
      <c r="A36" s="89" t="s">
        <v>159</v>
      </c>
      <c r="B36" s="57" t="s">
        <v>0</v>
      </c>
      <c r="C36" s="57" t="s">
        <v>148</v>
      </c>
      <c r="D36" s="65" t="s">
        <v>312</v>
      </c>
      <c r="E36" s="273" t="s">
        <v>318</v>
      </c>
      <c r="F36" s="81" t="s">
        <v>315</v>
      </c>
      <c r="G36" s="177" t="s">
        <v>145</v>
      </c>
      <c r="H36" s="446"/>
    </row>
    <row r="37" spans="1:8" s="106" customFormat="1" ht="24.75" customHeight="1" hidden="1">
      <c r="A37" s="89" t="s">
        <v>187</v>
      </c>
      <c r="B37" s="57" t="s">
        <v>0</v>
      </c>
      <c r="C37" s="57" t="s">
        <v>148</v>
      </c>
      <c r="D37" s="65" t="s">
        <v>312</v>
      </c>
      <c r="E37" s="273" t="s">
        <v>318</v>
      </c>
      <c r="F37" s="81" t="s">
        <v>315</v>
      </c>
      <c r="G37" s="177" t="s">
        <v>186</v>
      </c>
      <c r="H37" s="446"/>
    </row>
    <row r="38" spans="1:32" s="105" customFormat="1" ht="19.5" hidden="1">
      <c r="A38" s="151" t="s">
        <v>317</v>
      </c>
      <c r="B38" s="88" t="s">
        <v>0</v>
      </c>
      <c r="C38" s="175" t="s">
        <v>148</v>
      </c>
      <c r="D38" s="174" t="s">
        <v>312</v>
      </c>
      <c r="E38" s="273" t="s">
        <v>311</v>
      </c>
      <c r="F38" s="81" t="s">
        <v>170</v>
      </c>
      <c r="G38" s="177"/>
      <c r="H38" s="446"/>
      <c r="I38" s="106"/>
      <c r="J38" s="106"/>
      <c r="K38" s="106"/>
      <c r="L38" s="106"/>
      <c r="M38" s="106"/>
      <c r="N38" s="106"/>
      <c r="O38" s="106"/>
      <c r="P38" s="106"/>
      <c r="Q38" s="106"/>
      <c r="R38" s="106"/>
      <c r="S38" s="106"/>
      <c r="T38" s="106"/>
      <c r="U38" s="106"/>
      <c r="V38" s="106"/>
      <c r="W38" s="106"/>
      <c r="X38" s="106"/>
      <c r="Y38" s="106"/>
      <c r="Z38" s="106"/>
      <c r="AA38" s="106"/>
      <c r="AB38" s="106"/>
      <c r="AC38" s="106"/>
      <c r="AD38" s="106"/>
      <c r="AE38" s="106"/>
      <c r="AF38" s="106"/>
    </row>
    <row r="39" spans="1:8" s="106" customFormat="1" ht="19.5" hidden="1">
      <c r="A39" s="151" t="s">
        <v>316</v>
      </c>
      <c r="B39" s="88" t="s">
        <v>0</v>
      </c>
      <c r="C39" s="175" t="s">
        <v>148</v>
      </c>
      <c r="D39" s="174" t="s">
        <v>312</v>
      </c>
      <c r="E39" s="273" t="s">
        <v>311</v>
      </c>
      <c r="F39" s="81" t="s">
        <v>315</v>
      </c>
      <c r="G39" s="177"/>
      <c r="H39" s="446"/>
    </row>
    <row r="40" spans="1:8" s="106" customFormat="1" ht="43.5" customHeight="1" hidden="1">
      <c r="A40" s="109" t="s">
        <v>184</v>
      </c>
      <c r="B40" s="57" t="s">
        <v>0</v>
      </c>
      <c r="C40" s="57" t="s">
        <v>148</v>
      </c>
      <c r="D40" s="65" t="s">
        <v>312</v>
      </c>
      <c r="E40" s="273" t="s">
        <v>311</v>
      </c>
      <c r="F40" s="81" t="s">
        <v>315</v>
      </c>
      <c r="G40" s="177" t="s">
        <v>151</v>
      </c>
      <c r="H40" s="446"/>
    </row>
    <row r="41" spans="1:8" s="106" customFormat="1" ht="19.5" hidden="1">
      <c r="A41" s="89" t="s">
        <v>159</v>
      </c>
      <c r="B41" s="57" t="s">
        <v>0</v>
      </c>
      <c r="C41" s="57" t="s">
        <v>148</v>
      </c>
      <c r="D41" s="65" t="s">
        <v>312</v>
      </c>
      <c r="E41" s="273" t="s">
        <v>311</v>
      </c>
      <c r="F41" s="81" t="s">
        <v>315</v>
      </c>
      <c r="G41" s="177" t="s">
        <v>145</v>
      </c>
      <c r="H41" s="446"/>
    </row>
    <row r="42" spans="1:8" s="106" customFormat="1" ht="19.5" hidden="1">
      <c r="A42" s="89" t="s">
        <v>187</v>
      </c>
      <c r="B42" s="57" t="s">
        <v>0</v>
      </c>
      <c r="C42" s="57" t="s">
        <v>148</v>
      </c>
      <c r="D42" s="65" t="s">
        <v>312</v>
      </c>
      <c r="E42" s="273" t="s">
        <v>311</v>
      </c>
      <c r="F42" s="81" t="s">
        <v>315</v>
      </c>
      <c r="G42" s="177" t="s">
        <v>186</v>
      </c>
      <c r="H42" s="446"/>
    </row>
    <row r="43" spans="1:8" s="106" customFormat="1" ht="37.5" hidden="1">
      <c r="A43" s="178" t="s">
        <v>314</v>
      </c>
      <c r="B43" s="175" t="s">
        <v>0</v>
      </c>
      <c r="C43" s="175" t="s">
        <v>148</v>
      </c>
      <c r="D43" s="174" t="s">
        <v>312</v>
      </c>
      <c r="E43" s="173" t="s">
        <v>311</v>
      </c>
      <c r="F43" s="172" t="s">
        <v>310</v>
      </c>
      <c r="G43" s="177"/>
      <c r="H43" s="446"/>
    </row>
    <row r="44" spans="1:8" s="52" customFormat="1" ht="18.75" hidden="1">
      <c r="A44" s="109" t="s">
        <v>313</v>
      </c>
      <c r="B44" s="57" t="s">
        <v>0</v>
      </c>
      <c r="C44" s="57" t="s">
        <v>148</v>
      </c>
      <c r="D44" s="57" t="s">
        <v>312</v>
      </c>
      <c r="E44" s="173" t="s">
        <v>311</v>
      </c>
      <c r="F44" s="172" t="s">
        <v>310</v>
      </c>
      <c r="G44" s="57" t="s">
        <v>309</v>
      </c>
      <c r="H44" s="298"/>
    </row>
    <row r="45" spans="1:8" s="52" customFormat="1" ht="18.75" hidden="1">
      <c r="A45" s="272" t="s">
        <v>308</v>
      </c>
      <c r="B45" s="73" t="s">
        <v>0</v>
      </c>
      <c r="C45" s="155" t="s">
        <v>148</v>
      </c>
      <c r="D45" s="70" t="s">
        <v>164</v>
      </c>
      <c r="E45" s="265"/>
      <c r="F45" s="264"/>
      <c r="G45" s="120"/>
      <c r="H45" s="200"/>
    </row>
    <row r="46" spans="1:8" s="52" customFormat="1" ht="18.75" hidden="1">
      <c r="A46" s="271" t="s">
        <v>276</v>
      </c>
      <c r="B46" s="100" t="s">
        <v>0</v>
      </c>
      <c r="C46" s="249" t="s">
        <v>148</v>
      </c>
      <c r="D46" s="129" t="s">
        <v>164</v>
      </c>
      <c r="E46" s="270" t="s">
        <v>307</v>
      </c>
      <c r="F46" s="269" t="s">
        <v>170</v>
      </c>
      <c r="G46" s="268"/>
      <c r="H46" s="447"/>
    </row>
    <row r="47" spans="1:32" s="105" customFormat="1" ht="19.5" hidden="1">
      <c r="A47" s="151" t="s">
        <v>306</v>
      </c>
      <c r="B47" s="88" t="s">
        <v>0</v>
      </c>
      <c r="C47" s="175" t="s">
        <v>148</v>
      </c>
      <c r="D47" s="174" t="s">
        <v>164</v>
      </c>
      <c r="E47" s="118" t="s">
        <v>304</v>
      </c>
      <c r="F47" s="117" t="s">
        <v>170</v>
      </c>
      <c r="G47" s="177"/>
      <c r="H47" s="446"/>
      <c r="I47" s="106"/>
      <c r="J47" s="106"/>
      <c r="K47" s="106"/>
      <c r="L47" s="106"/>
      <c r="M47" s="106"/>
      <c r="N47" s="106"/>
      <c r="O47" s="106"/>
      <c r="P47" s="106"/>
      <c r="Q47" s="106"/>
      <c r="R47" s="106"/>
      <c r="S47" s="106"/>
      <c r="T47" s="106"/>
      <c r="U47" s="106"/>
      <c r="V47" s="106"/>
      <c r="W47" s="106"/>
      <c r="X47" s="106"/>
      <c r="Y47" s="106"/>
      <c r="Z47" s="106"/>
      <c r="AA47" s="106"/>
      <c r="AB47" s="106"/>
      <c r="AC47" s="106"/>
      <c r="AD47" s="106"/>
      <c r="AE47" s="106"/>
      <c r="AF47" s="106"/>
    </row>
    <row r="48" spans="1:32" s="105" customFormat="1" ht="19.5" hidden="1">
      <c r="A48" s="151" t="s">
        <v>305</v>
      </c>
      <c r="B48" s="88" t="s">
        <v>0</v>
      </c>
      <c r="C48" s="175" t="s">
        <v>148</v>
      </c>
      <c r="D48" s="174" t="s">
        <v>164</v>
      </c>
      <c r="E48" s="118" t="s">
        <v>304</v>
      </c>
      <c r="F48" s="117" t="s">
        <v>303</v>
      </c>
      <c r="G48" s="177"/>
      <c r="H48" s="446"/>
      <c r="I48" s="106"/>
      <c r="J48" s="106"/>
      <c r="K48" s="106"/>
      <c r="L48" s="106"/>
      <c r="M48" s="106"/>
      <c r="N48" s="106"/>
      <c r="O48" s="106"/>
      <c r="P48" s="106"/>
      <c r="Q48" s="106"/>
      <c r="R48" s="106"/>
      <c r="S48" s="106"/>
      <c r="T48" s="106"/>
      <c r="U48" s="106"/>
      <c r="V48" s="106"/>
      <c r="W48" s="106"/>
      <c r="X48" s="106"/>
      <c r="Y48" s="106"/>
      <c r="Z48" s="106"/>
      <c r="AA48" s="106"/>
      <c r="AB48" s="106"/>
      <c r="AC48" s="106"/>
      <c r="AD48" s="106"/>
      <c r="AE48" s="106"/>
      <c r="AF48" s="106"/>
    </row>
    <row r="49" spans="1:8" s="52" customFormat="1" ht="18.75" hidden="1">
      <c r="A49" s="266" t="s">
        <v>159</v>
      </c>
      <c r="B49" s="57" t="s">
        <v>0</v>
      </c>
      <c r="C49" s="57" t="s">
        <v>148</v>
      </c>
      <c r="D49" s="57" t="s">
        <v>164</v>
      </c>
      <c r="E49" s="118" t="s">
        <v>304</v>
      </c>
      <c r="F49" s="117" t="s">
        <v>303</v>
      </c>
      <c r="G49" s="57" t="s">
        <v>145</v>
      </c>
      <c r="H49" s="298"/>
    </row>
    <row r="50" spans="1:8" s="83" customFormat="1" ht="20.25" customHeight="1" hidden="1">
      <c r="A50" s="116" t="s">
        <v>302</v>
      </c>
      <c r="B50" s="73" t="s">
        <v>0</v>
      </c>
      <c r="C50" s="73" t="s">
        <v>148</v>
      </c>
      <c r="D50" s="115">
        <v>11</v>
      </c>
      <c r="E50" s="265"/>
      <c r="F50" s="264"/>
      <c r="G50" s="57"/>
      <c r="H50" s="298"/>
    </row>
    <row r="51" spans="1:8" s="83" customFormat="1" ht="20.25" customHeight="1" hidden="1">
      <c r="A51" s="109" t="s">
        <v>301</v>
      </c>
      <c r="B51" s="100" t="s">
        <v>0</v>
      </c>
      <c r="C51" s="57" t="s">
        <v>148</v>
      </c>
      <c r="D51" s="263">
        <v>11</v>
      </c>
      <c r="E51" s="192" t="s">
        <v>300</v>
      </c>
      <c r="F51" s="67" t="s">
        <v>170</v>
      </c>
      <c r="G51" s="64"/>
      <c r="H51" s="448"/>
    </row>
    <row r="52" spans="1:8" s="83" customFormat="1" ht="20.25" customHeight="1" hidden="1">
      <c r="A52" s="109" t="s">
        <v>299</v>
      </c>
      <c r="B52" s="88" t="s">
        <v>0</v>
      </c>
      <c r="C52" s="57" t="s">
        <v>148</v>
      </c>
      <c r="D52" s="263">
        <v>11</v>
      </c>
      <c r="E52" s="192" t="s">
        <v>297</v>
      </c>
      <c r="F52" s="135" t="s">
        <v>170</v>
      </c>
      <c r="G52" s="64"/>
      <c r="H52" s="448"/>
    </row>
    <row r="53" spans="1:8" s="83" customFormat="1" ht="18.75" hidden="1">
      <c r="A53" s="89" t="s">
        <v>298</v>
      </c>
      <c r="B53" s="88" t="s">
        <v>0</v>
      </c>
      <c r="C53" s="57" t="s">
        <v>148</v>
      </c>
      <c r="D53" s="263">
        <v>11</v>
      </c>
      <c r="E53" s="188" t="s">
        <v>297</v>
      </c>
      <c r="F53" s="187">
        <v>1403</v>
      </c>
      <c r="G53" s="64"/>
      <c r="H53" s="448"/>
    </row>
    <row r="54" spans="1:8" s="83" customFormat="1" ht="0.75" customHeight="1">
      <c r="A54" s="89" t="s">
        <v>187</v>
      </c>
      <c r="B54" s="57" t="s">
        <v>0</v>
      </c>
      <c r="C54" s="57" t="s">
        <v>148</v>
      </c>
      <c r="D54" s="262">
        <v>11</v>
      </c>
      <c r="E54" s="192" t="s">
        <v>297</v>
      </c>
      <c r="F54" s="255">
        <v>1403</v>
      </c>
      <c r="G54" s="57" t="s">
        <v>186</v>
      </c>
      <c r="H54" s="298"/>
    </row>
    <row r="55" spans="1:8" s="83" customFormat="1" ht="20.25" customHeight="1">
      <c r="A55" s="438" t="s">
        <v>302</v>
      </c>
      <c r="B55" s="319" t="s">
        <v>0</v>
      </c>
      <c r="C55" s="319" t="s">
        <v>148</v>
      </c>
      <c r="D55" s="434" t="s">
        <v>173</v>
      </c>
      <c r="E55" s="435"/>
      <c r="F55" s="436"/>
      <c r="G55" s="312"/>
      <c r="H55" s="449">
        <f>H56</f>
        <v>50</v>
      </c>
    </row>
    <row r="56" spans="1:8" s="83" customFormat="1" ht="20.25" customHeight="1">
      <c r="A56" s="437" t="s">
        <v>301</v>
      </c>
      <c r="B56" s="319" t="s">
        <v>0</v>
      </c>
      <c r="C56" s="319" t="s">
        <v>148</v>
      </c>
      <c r="D56" s="434" t="s">
        <v>173</v>
      </c>
      <c r="E56" s="435" t="s">
        <v>424</v>
      </c>
      <c r="F56" s="436" t="s">
        <v>155</v>
      </c>
      <c r="G56" s="312"/>
      <c r="H56" s="450">
        <f>H57</f>
        <v>50</v>
      </c>
    </row>
    <row r="57" spans="1:8" s="83" customFormat="1" ht="20.25" customHeight="1">
      <c r="A57" s="437" t="s">
        <v>302</v>
      </c>
      <c r="B57" s="312" t="s">
        <v>0</v>
      </c>
      <c r="C57" s="312" t="s">
        <v>148</v>
      </c>
      <c r="D57" s="499" t="s">
        <v>173</v>
      </c>
      <c r="E57" s="314" t="s">
        <v>425</v>
      </c>
      <c r="F57" s="313" t="s">
        <v>155</v>
      </c>
      <c r="G57" s="312"/>
      <c r="H57" s="450">
        <f>H59</f>
        <v>50</v>
      </c>
    </row>
    <row r="58" spans="1:8" s="83" customFormat="1" ht="20.25" customHeight="1">
      <c r="A58" s="437" t="s">
        <v>298</v>
      </c>
      <c r="B58" s="312" t="s">
        <v>0</v>
      </c>
      <c r="C58" s="312" t="s">
        <v>148</v>
      </c>
      <c r="D58" s="499" t="s">
        <v>173</v>
      </c>
      <c r="E58" s="314" t="s">
        <v>425</v>
      </c>
      <c r="F58" s="313" t="s">
        <v>426</v>
      </c>
      <c r="G58" s="312"/>
      <c r="H58" s="450">
        <f>H59</f>
        <v>50</v>
      </c>
    </row>
    <row r="59" spans="1:8" s="83" customFormat="1" ht="20.25" customHeight="1">
      <c r="A59" s="437" t="s">
        <v>187</v>
      </c>
      <c r="B59" s="312" t="s">
        <v>0</v>
      </c>
      <c r="C59" s="312" t="s">
        <v>148</v>
      </c>
      <c r="D59" s="499" t="s">
        <v>173</v>
      </c>
      <c r="E59" s="314" t="s">
        <v>425</v>
      </c>
      <c r="F59" s="313" t="s">
        <v>426</v>
      </c>
      <c r="G59" s="312" t="s">
        <v>186</v>
      </c>
      <c r="H59" s="450">
        <v>50</v>
      </c>
    </row>
    <row r="60" spans="1:8" s="83" customFormat="1" ht="18.75">
      <c r="A60" s="66" t="s">
        <v>296</v>
      </c>
      <c r="B60" s="73" t="s">
        <v>0</v>
      </c>
      <c r="C60" s="70" t="s">
        <v>148</v>
      </c>
      <c r="D60" s="156" t="s">
        <v>273</v>
      </c>
      <c r="E60" s="79"/>
      <c r="F60" s="78"/>
      <c r="G60" s="155"/>
      <c r="H60" s="297">
        <f>H65+H70+H89+H97</f>
        <v>5166.589</v>
      </c>
    </row>
    <row r="61" spans="1:8" s="186" customFormat="1" ht="18.75" customHeight="1" hidden="1">
      <c r="A61" s="116"/>
      <c r="B61" s="100"/>
      <c r="C61" s="73"/>
      <c r="D61" s="113"/>
      <c r="E61" s="143"/>
      <c r="F61" s="71"/>
      <c r="G61" s="140"/>
      <c r="H61" s="444"/>
    </row>
    <row r="62" spans="1:8" s="186" customFormat="1" ht="18.75" customHeight="1" hidden="1">
      <c r="A62" s="109"/>
      <c r="B62" s="88"/>
      <c r="C62" s="57"/>
      <c r="D62" s="65"/>
      <c r="E62" s="192"/>
      <c r="F62" s="135"/>
      <c r="G62" s="257"/>
      <c r="H62" s="451"/>
    </row>
    <row r="63" spans="1:8" s="83" customFormat="1" ht="18.75" customHeight="1" hidden="1">
      <c r="A63" s="260"/>
      <c r="B63" s="88"/>
      <c r="C63" s="259"/>
      <c r="D63" s="258"/>
      <c r="E63" s="188"/>
      <c r="F63" s="187"/>
      <c r="G63" s="257"/>
      <c r="H63" s="451"/>
    </row>
    <row r="64" spans="1:8" s="83" customFormat="1" ht="18.75" customHeight="1" hidden="1">
      <c r="A64" s="189"/>
      <c r="B64" s="57"/>
      <c r="C64" s="254"/>
      <c r="D64" s="254"/>
      <c r="E64" s="192"/>
      <c r="F64" s="255"/>
      <c r="G64" s="254"/>
      <c r="H64" s="452"/>
    </row>
    <row r="65" spans="1:8" s="186" customFormat="1" ht="65.25" customHeight="1">
      <c r="A65" s="116" t="s">
        <v>815</v>
      </c>
      <c r="B65" s="100" t="s">
        <v>0</v>
      </c>
      <c r="C65" s="73" t="s">
        <v>148</v>
      </c>
      <c r="D65" s="113" t="s">
        <v>273</v>
      </c>
      <c r="E65" s="143" t="s">
        <v>295</v>
      </c>
      <c r="F65" s="71" t="s">
        <v>155</v>
      </c>
      <c r="G65" s="140"/>
      <c r="H65" s="297">
        <f>H66</f>
        <v>70</v>
      </c>
    </row>
    <row r="66" spans="1:8" s="186" customFormat="1" ht="56.25">
      <c r="A66" s="252" t="s">
        <v>294</v>
      </c>
      <c r="B66" s="88" t="s">
        <v>0</v>
      </c>
      <c r="C66" s="57" t="s">
        <v>148</v>
      </c>
      <c r="D66" s="65" t="s">
        <v>273</v>
      </c>
      <c r="E66" s="188" t="s">
        <v>483</v>
      </c>
      <c r="F66" s="167" t="s">
        <v>155</v>
      </c>
      <c r="G66" s="64"/>
      <c r="H66" s="297">
        <f>H67</f>
        <v>70</v>
      </c>
    </row>
    <row r="67" spans="1:243" s="106" customFormat="1" ht="22.5" customHeight="1">
      <c r="A67" s="151" t="s">
        <v>293</v>
      </c>
      <c r="B67" s="88" t="s">
        <v>0</v>
      </c>
      <c r="C67" s="88" t="s">
        <v>148</v>
      </c>
      <c r="D67" s="148" t="s">
        <v>273</v>
      </c>
      <c r="E67" s="118" t="s">
        <v>483</v>
      </c>
      <c r="F67" s="117" t="s">
        <v>292</v>
      </c>
      <c r="G67" s="180"/>
      <c r="H67" s="453">
        <f>+H68+H69</f>
        <v>70</v>
      </c>
      <c r="I67" s="186"/>
      <c r="J67" s="186"/>
      <c r="K67" s="186"/>
      <c r="L67" s="186"/>
      <c r="M67" s="186"/>
      <c r="N67" s="186"/>
      <c r="O67" s="186"/>
      <c r="P67" s="186"/>
      <c r="Q67" s="186"/>
      <c r="R67" s="186"/>
      <c r="S67" s="186"/>
      <c r="T67" s="186"/>
      <c r="U67" s="186"/>
      <c r="V67" s="186"/>
      <c r="W67" s="186"/>
      <c r="X67" s="186"/>
      <c r="Y67" s="186"/>
      <c r="Z67" s="186"/>
      <c r="AA67" s="186"/>
      <c r="AB67" s="186"/>
      <c r="AC67" s="186"/>
      <c r="AD67" s="186"/>
      <c r="AE67" s="186"/>
      <c r="AF67" s="186"/>
      <c r="AG67" s="186"/>
      <c r="AH67" s="186"/>
      <c r="AI67" s="186"/>
      <c r="AJ67" s="186"/>
      <c r="AK67" s="186"/>
      <c r="AL67" s="186"/>
      <c r="AM67" s="186"/>
      <c r="AN67" s="186"/>
      <c r="AO67" s="186"/>
      <c r="AP67" s="186"/>
      <c r="AQ67" s="186"/>
      <c r="AR67" s="186"/>
      <c r="AS67" s="186"/>
      <c r="AT67" s="186"/>
      <c r="AU67" s="186"/>
      <c r="AV67" s="186"/>
      <c r="AW67" s="186"/>
      <c r="AX67" s="186"/>
      <c r="AY67" s="186"/>
      <c r="AZ67" s="186"/>
      <c r="BA67" s="186"/>
      <c r="BB67" s="186"/>
      <c r="BC67" s="186"/>
      <c r="BD67" s="186"/>
      <c r="BE67" s="186"/>
      <c r="BF67" s="186"/>
      <c r="BG67" s="186"/>
      <c r="BH67" s="186"/>
      <c r="BI67" s="186"/>
      <c r="BJ67" s="186"/>
      <c r="BK67" s="186"/>
      <c r="BL67" s="186"/>
      <c r="BM67" s="186"/>
      <c r="BN67" s="186"/>
      <c r="BO67" s="186"/>
      <c r="BP67" s="186"/>
      <c r="BQ67" s="186"/>
      <c r="BR67" s="186"/>
      <c r="BS67" s="186"/>
      <c r="BT67" s="186"/>
      <c r="BU67" s="186"/>
      <c r="BV67" s="186"/>
      <c r="BW67" s="186"/>
      <c r="BX67" s="186"/>
      <c r="BY67" s="186"/>
      <c r="BZ67" s="186"/>
      <c r="CA67" s="186"/>
      <c r="CB67" s="186"/>
      <c r="CC67" s="186"/>
      <c r="CD67" s="186"/>
      <c r="CE67" s="186"/>
      <c r="CF67" s="186"/>
      <c r="CG67" s="186"/>
      <c r="CH67" s="186"/>
      <c r="CI67" s="186"/>
      <c r="CJ67" s="186"/>
      <c r="CK67" s="186"/>
      <c r="CL67" s="186"/>
      <c r="CM67" s="186"/>
      <c r="CN67" s="186"/>
      <c r="CO67" s="186"/>
      <c r="CP67" s="186"/>
      <c r="CQ67" s="186"/>
      <c r="CR67" s="186"/>
      <c r="CS67" s="186"/>
      <c r="CT67" s="186"/>
      <c r="CU67" s="186"/>
      <c r="CV67" s="186"/>
      <c r="CW67" s="186"/>
      <c r="CX67" s="186"/>
      <c r="CY67" s="186"/>
      <c r="CZ67" s="186"/>
      <c r="DA67" s="186"/>
      <c r="DB67" s="186"/>
      <c r="DC67" s="186"/>
      <c r="DD67" s="186"/>
      <c r="DE67" s="186"/>
      <c r="DF67" s="186"/>
      <c r="DG67" s="186"/>
      <c r="DH67" s="186"/>
      <c r="DI67" s="186"/>
      <c r="DJ67" s="186"/>
      <c r="DK67" s="186"/>
      <c r="DL67" s="186"/>
      <c r="DM67" s="186"/>
      <c r="DN67" s="186"/>
      <c r="DO67" s="186"/>
      <c r="DP67" s="186"/>
      <c r="DQ67" s="186"/>
      <c r="DR67" s="186"/>
      <c r="DS67" s="186"/>
      <c r="DT67" s="186"/>
      <c r="DU67" s="186"/>
      <c r="DV67" s="186"/>
      <c r="DW67" s="186"/>
      <c r="DX67" s="186"/>
      <c r="DY67" s="186"/>
      <c r="DZ67" s="186"/>
      <c r="EA67" s="186"/>
      <c r="EB67" s="186"/>
      <c r="EC67" s="186"/>
      <c r="ED67" s="186"/>
      <c r="EE67" s="186"/>
      <c r="EF67" s="186"/>
      <c r="EG67" s="186"/>
      <c r="EH67" s="186"/>
      <c r="EI67" s="186"/>
      <c r="EJ67" s="186"/>
      <c r="EK67" s="186"/>
      <c r="EL67" s="186"/>
      <c r="EM67" s="186"/>
      <c r="EN67" s="186"/>
      <c r="EO67" s="186"/>
      <c r="EP67" s="186"/>
      <c r="EQ67" s="186"/>
      <c r="ER67" s="186"/>
      <c r="ES67" s="186"/>
      <c r="ET67" s="186"/>
      <c r="EU67" s="186"/>
      <c r="EV67" s="186"/>
      <c r="EW67" s="186"/>
      <c r="EX67" s="186"/>
      <c r="EY67" s="186"/>
      <c r="EZ67" s="186"/>
      <c r="FA67" s="186"/>
      <c r="FB67" s="186"/>
      <c r="FC67" s="186"/>
      <c r="FD67" s="186"/>
      <c r="FE67" s="186"/>
      <c r="FF67" s="186"/>
      <c r="FG67" s="186"/>
      <c r="FH67" s="186"/>
      <c r="FI67" s="186"/>
      <c r="FJ67" s="186"/>
      <c r="FK67" s="186"/>
      <c r="FL67" s="186"/>
      <c r="FM67" s="186"/>
      <c r="FN67" s="186"/>
      <c r="FO67" s="186"/>
      <c r="FP67" s="186"/>
      <c r="FQ67" s="186"/>
      <c r="FR67" s="186"/>
      <c r="FS67" s="186"/>
      <c r="FT67" s="186"/>
      <c r="FU67" s="186"/>
      <c r="FV67" s="186"/>
      <c r="FW67" s="186"/>
      <c r="FX67" s="186"/>
      <c r="FY67" s="186"/>
      <c r="FZ67" s="186"/>
      <c r="GA67" s="186"/>
      <c r="GB67" s="186"/>
      <c r="GC67" s="186"/>
      <c r="GD67" s="186"/>
      <c r="GE67" s="186"/>
      <c r="GF67" s="186"/>
      <c r="GG67" s="186"/>
      <c r="GH67" s="186"/>
      <c r="GI67" s="186"/>
      <c r="GJ67" s="186"/>
      <c r="GK67" s="186"/>
      <c r="GL67" s="186"/>
      <c r="GM67" s="186"/>
      <c r="GN67" s="186"/>
      <c r="GO67" s="186"/>
      <c r="GP67" s="186"/>
      <c r="GQ67" s="186"/>
      <c r="GR67" s="186"/>
      <c r="GS67" s="186"/>
      <c r="GT67" s="186"/>
      <c r="GU67" s="186"/>
      <c r="GV67" s="186"/>
      <c r="GW67" s="186"/>
      <c r="GX67" s="186"/>
      <c r="GY67" s="186"/>
      <c r="GZ67" s="186"/>
      <c r="HA67" s="186"/>
      <c r="HB67" s="186"/>
      <c r="HC67" s="186"/>
      <c r="HD67" s="186"/>
      <c r="HE67" s="186"/>
      <c r="HF67" s="186"/>
      <c r="HG67" s="186"/>
      <c r="HH67" s="186"/>
      <c r="HI67" s="186"/>
      <c r="HJ67" s="186"/>
      <c r="HK67" s="186"/>
      <c r="HL67" s="186"/>
      <c r="HM67" s="186"/>
      <c r="HN67" s="186"/>
      <c r="HO67" s="186"/>
      <c r="HP67" s="186"/>
      <c r="HQ67" s="186"/>
      <c r="HR67" s="186"/>
      <c r="HS67" s="186"/>
      <c r="HT67" s="186"/>
      <c r="HU67" s="186"/>
      <c r="HV67" s="186"/>
      <c r="HW67" s="186"/>
      <c r="HX67" s="186"/>
      <c r="HY67" s="186"/>
      <c r="HZ67" s="186"/>
      <c r="IA67" s="186"/>
      <c r="IB67" s="186"/>
      <c r="IC67" s="186"/>
      <c r="ID67" s="186"/>
      <c r="IE67" s="186"/>
      <c r="IF67" s="186"/>
      <c r="IG67" s="186"/>
      <c r="IH67" s="186"/>
      <c r="II67" s="186"/>
    </row>
    <row r="68" spans="1:243" s="106" customFormat="1" ht="56.25" hidden="1">
      <c r="A68" s="311" t="s">
        <v>184</v>
      </c>
      <c r="B68" s="310" t="s">
        <v>0</v>
      </c>
      <c r="C68" s="309" t="s">
        <v>148</v>
      </c>
      <c r="D68" s="308" t="s">
        <v>273</v>
      </c>
      <c r="E68" s="745" t="s">
        <v>484</v>
      </c>
      <c r="F68" s="746"/>
      <c r="G68" s="307" t="s">
        <v>151</v>
      </c>
      <c r="H68" s="454">
        <v>0</v>
      </c>
      <c r="I68" s="186"/>
      <c r="J68" s="186"/>
      <c r="K68" s="186"/>
      <c r="L68" s="186"/>
      <c r="M68" s="186"/>
      <c r="N68" s="186"/>
      <c r="O68" s="186"/>
      <c r="P68" s="186"/>
      <c r="Q68" s="186"/>
      <c r="R68" s="186"/>
      <c r="S68" s="186"/>
      <c r="T68" s="186"/>
      <c r="U68" s="186"/>
      <c r="V68" s="186"/>
      <c r="W68" s="186"/>
      <c r="X68" s="186"/>
      <c r="Y68" s="186"/>
      <c r="Z68" s="186"/>
      <c r="AA68" s="186"/>
      <c r="AB68" s="186"/>
      <c r="AC68" s="186"/>
      <c r="AD68" s="186"/>
      <c r="AE68" s="186"/>
      <c r="AF68" s="186"/>
      <c r="AG68" s="186"/>
      <c r="AH68" s="186"/>
      <c r="AI68" s="186"/>
      <c r="AJ68" s="186"/>
      <c r="AK68" s="186"/>
      <c r="AL68" s="186"/>
      <c r="AM68" s="186"/>
      <c r="AN68" s="186"/>
      <c r="AO68" s="186"/>
      <c r="AP68" s="186"/>
      <c r="AQ68" s="186"/>
      <c r="AR68" s="186"/>
      <c r="AS68" s="186"/>
      <c r="AT68" s="186"/>
      <c r="AU68" s="186"/>
      <c r="AV68" s="186"/>
      <c r="AW68" s="186"/>
      <c r="AX68" s="186"/>
      <c r="AY68" s="186"/>
      <c r="AZ68" s="186"/>
      <c r="BA68" s="186"/>
      <c r="BB68" s="186"/>
      <c r="BC68" s="186"/>
      <c r="BD68" s="186"/>
      <c r="BE68" s="186"/>
      <c r="BF68" s="186"/>
      <c r="BG68" s="186"/>
      <c r="BH68" s="186"/>
      <c r="BI68" s="186"/>
      <c r="BJ68" s="186"/>
      <c r="BK68" s="186"/>
      <c r="BL68" s="186"/>
      <c r="BM68" s="186"/>
      <c r="BN68" s="186"/>
      <c r="BO68" s="186"/>
      <c r="BP68" s="186"/>
      <c r="BQ68" s="186"/>
      <c r="BR68" s="186"/>
      <c r="BS68" s="186"/>
      <c r="BT68" s="186"/>
      <c r="BU68" s="186"/>
      <c r="BV68" s="186"/>
      <c r="BW68" s="186"/>
      <c r="BX68" s="186"/>
      <c r="BY68" s="186"/>
      <c r="BZ68" s="186"/>
      <c r="CA68" s="186"/>
      <c r="CB68" s="186"/>
      <c r="CC68" s="186"/>
      <c r="CD68" s="186"/>
      <c r="CE68" s="186"/>
      <c r="CF68" s="186"/>
      <c r="CG68" s="186"/>
      <c r="CH68" s="186"/>
      <c r="CI68" s="186"/>
      <c r="CJ68" s="186"/>
      <c r="CK68" s="186"/>
      <c r="CL68" s="186"/>
      <c r="CM68" s="186"/>
      <c r="CN68" s="186"/>
      <c r="CO68" s="186"/>
      <c r="CP68" s="186"/>
      <c r="CQ68" s="186"/>
      <c r="CR68" s="186"/>
      <c r="CS68" s="186"/>
      <c r="CT68" s="186"/>
      <c r="CU68" s="186"/>
      <c r="CV68" s="186"/>
      <c r="CW68" s="186"/>
      <c r="CX68" s="186"/>
      <c r="CY68" s="186"/>
      <c r="CZ68" s="186"/>
      <c r="DA68" s="186"/>
      <c r="DB68" s="186"/>
      <c r="DC68" s="186"/>
      <c r="DD68" s="186"/>
      <c r="DE68" s="186"/>
      <c r="DF68" s="186"/>
      <c r="DG68" s="186"/>
      <c r="DH68" s="186"/>
      <c r="DI68" s="186"/>
      <c r="DJ68" s="186"/>
      <c r="DK68" s="186"/>
      <c r="DL68" s="186"/>
      <c r="DM68" s="186"/>
      <c r="DN68" s="186"/>
      <c r="DO68" s="186"/>
      <c r="DP68" s="186"/>
      <c r="DQ68" s="186"/>
      <c r="DR68" s="186"/>
      <c r="DS68" s="186"/>
      <c r="DT68" s="186"/>
      <c r="DU68" s="186"/>
      <c r="DV68" s="186"/>
      <c r="DW68" s="186"/>
      <c r="DX68" s="186"/>
      <c r="DY68" s="186"/>
      <c r="DZ68" s="186"/>
      <c r="EA68" s="186"/>
      <c r="EB68" s="186"/>
      <c r="EC68" s="186"/>
      <c r="ED68" s="186"/>
      <c r="EE68" s="186"/>
      <c r="EF68" s="186"/>
      <c r="EG68" s="186"/>
      <c r="EH68" s="186"/>
      <c r="EI68" s="186"/>
      <c r="EJ68" s="186"/>
      <c r="EK68" s="186"/>
      <c r="EL68" s="186"/>
      <c r="EM68" s="186"/>
      <c r="EN68" s="186"/>
      <c r="EO68" s="186"/>
      <c r="EP68" s="186"/>
      <c r="EQ68" s="186"/>
      <c r="ER68" s="186"/>
      <c r="ES68" s="186"/>
      <c r="ET68" s="186"/>
      <c r="EU68" s="186"/>
      <c r="EV68" s="186"/>
      <c r="EW68" s="186"/>
      <c r="EX68" s="186"/>
      <c r="EY68" s="186"/>
      <c r="EZ68" s="186"/>
      <c r="FA68" s="186"/>
      <c r="FB68" s="186"/>
      <c r="FC68" s="186"/>
      <c r="FD68" s="186"/>
      <c r="FE68" s="186"/>
      <c r="FF68" s="186"/>
      <c r="FG68" s="186"/>
      <c r="FH68" s="186"/>
      <c r="FI68" s="186"/>
      <c r="FJ68" s="186"/>
      <c r="FK68" s="186"/>
      <c r="FL68" s="186"/>
      <c r="FM68" s="186"/>
      <c r="FN68" s="186"/>
      <c r="FO68" s="186"/>
      <c r="FP68" s="186"/>
      <c r="FQ68" s="186"/>
      <c r="FR68" s="186"/>
      <c r="FS68" s="186"/>
      <c r="FT68" s="186"/>
      <c r="FU68" s="186"/>
      <c r="FV68" s="186"/>
      <c r="FW68" s="186"/>
      <c r="FX68" s="186"/>
      <c r="FY68" s="186"/>
      <c r="FZ68" s="186"/>
      <c r="GA68" s="186"/>
      <c r="GB68" s="186"/>
      <c r="GC68" s="186"/>
      <c r="GD68" s="186"/>
      <c r="GE68" s="186"/>
      <c r="GF68" s="186"/>
      <c r="GG68" s="186"/>
      <c r="GH68" s="186"/>
      <c r="GI68" s="186"/>
      <c r="GJ68" s="186"/>
      <c r="GK68" s="186"/>
      <c r="GL68" s="186"/>
      <c r="GM68" s="186"/>
      <c r="GN68" s="186"/>
      <c r="GO68" s="186"/>
      <c r="GP68" s="186"/>
      <c r="GQ68" s="186"/>
      <c r="GR68" s="186"/>
      <c r="GS68" s="186"/>
      <c r="GT68" s="186"/>
      <c r="GU68" s="186"/>
      <c r="GV68" s="186"/>
      <c r="GW68" s="186"/>
      <c r="GX68" s="186"/>
      <c r="GY68" s="186"/>
      <c r="GZ68" s="186"/>
      <c r="HA68" s="186"/>
      <c r="HB68" s="186"/>
      <c r="HC68" s="186"/>
      <c r="HD68" s="186"/>
      <c r="HE68" s="186"/>
      <c r="HF68" s="186"/>
      <c r="HG68" s="186"/>
      <c r="HH68" s="186"/>
      <c r="HI68" s="186"/>
      <c r="HJ68" s="186"/>
      <c r="HK68" s="186"/>
      <c r="HL68" s="186"/>
      <c r="HM68" s="186"/>
      <c r="HN68" s="186"/>
      <c r="HO68" s="186"/>
      <c r="HP68" s="186"/>
      <c r="HQ68" s="186"/>
      <c r="HR68" s="186"/>
      <c r="HS68" s="186"/>
      <c r="HT68" s="186"/>
      <c r="HU68" s="186"/>
      <c r="HV68" s="186"/>
      <c r="HW68" s="186"/>
      <c r="HX68" s="186"/>
      <c r="HY68" s="186"/>
      <c r="HZ68" s="186"/>
      <c r="IA68" s="186"/>
      <c r="IB68" s="186"/>
      <c r="IC68" s="186"/>
      <c r="ID68" s="186"/>
      <c r="IE68" s="186"/>
      <c r="IF68" s="186"/>
      <c r="IG68" s="186"/>
      <c r="IH68" s="186"/>
      <c r="II68" s="186"/>
    </row>
    <row r="69" spans="1:243" s="106" customFormat="1" ht="29.25" customHeight="1">
      <c r="A69" s="569" t="s">
        <v>364</v>
      </c>
      <c r="B69" s="57" t="s">
        <v>0</v>
      </c>
      <c r="C69" s="57" t="s">
        <v>148</v>
      </c>
      <c r="D69" s="57" t="s">
        <v>273</v>
      </c>
      <c r="E69" s="118" t="s">
        <v>483</v>
      </c>
      <c r="F69" s="117" t="s">
        <v>292</v>
      </c>
      <c r="G69" s="57" t="s">
        <v>145</v>
      </c>
      <c r="H69" s="573">
        <v>70</v>
      </c>
      <c r="I69" s="186"/>
      <c r="J69" s="186"/>
      <c r="K69" s="186"/>
      <c r="L69" s="186"/>
      <c r="M69" s="186"/>
      <c r="N69" s="186"/>
      <c r="O69" s="186"/>
      <c r="P69" s="186"/>
      <c r="Q69" s="186"/>
      <c r="R69" s="186"/>
      <c r="S69" s="186"/>
      <c r="T69" s="186"/>
      <c r="U69" s="186"/>
      <c r="V69" s="186"/>
      <c r="W69" s="186"/>
      <c r="X69" s="186"/>
      <c r="Y69" s="186"/>
      <c r="Z69" s="186"/>
      <c r="AA69" s="186"/>
      <c r="AB69" s="186"/>
      <c r="AC69" s="186"/>
      <c r="AD69" s="186"/>
      <c r="AE69" s="186"/>
      <c r="AF69" s="186"/>
      <c r="AG69" s="186"/>
      <c r="AH69" s="186"/>
      <c r="AI69" s="186"/>
      <c r="AJ69" s="186"/>
      <c r="AK69" s="186"/>
      <c r="AL69" s="186"/>
      <c r="AM69" s="186"/>
      <c r="AN69" s="186"/>
      <c r="AO69" s="186"/>
      <c r="AP69" s="186"/>
      <c r="AQ69" s="186"/>
      <c r="AR69" s="186"/>
      <c r="AS69" s="186"/>
      <c r="AT69" s="186"/>
      <c r="AU69" s="186"/>
      <c r="AV69" s="186"/>
      <c r="AW69" s="186"/>
      <c r="AX69" s="186"/>
      <c r="AY69" s="186"/>
      <c r="AZ69" s="186"/>
      <c r="BA69" s="186"/>
      <c r="BB69" s="186"/>
      <c r="BC69" s="186"/>
      <c r="BD69" s="186"/>
      <c r="BE69" s="186"/>
      <c r="BF69" s="186"/>
      <c r="BG69" s="186"/>
      <c r="BH69" s="186"/>
      <c r="BI69" s="186"/>
      <c r="BJ69" s="186"/>
      <c r="BK69" s="186"/>
      <c r="BL69" s="186"/>
      <c r="BM69" s="186"/>
      <c r="BN69" s="186"/>
      <c r="BO69" s="186"/>
      <c r="BP69" s="186"/>
      <c r="BQ69" s="186"/>
      <c r="BR69" s="186"/>
      <c r="BS69" s="186"/>
      <c r="BT69" s="186"/>
      <c r="BU69" s="186"/>
      <c r="BV69" s="186"/>
      <c r="BW69" s="186"/>
      <c r="BX69" s="186"/>
      <c r="BY69" s="186"/>
      <c r="BZ69" s="186"/>
      <c r="CA69" s="186"/>
      <c r="CB69" s="186"/>
      <c r="CC69" s="186"/>
      <c r="CD69" s="186"/>
      <c r="CE69" s="186"/>
      <c r="CF69" s="186"/>
      <c r="CG69" s="186"/>
      <c r="CH69" s="186"/>
      <c r="CI69" s="186"/>
      <c r="CJ69" s="186"/>
      <c r="CK69" s="186"/>
      <c r="CL69" s="186"/>
      <c r="CM69" s="186"/>
      <c r="CN69" s="186"/>
      <c r="CO69" s="186"/>
      <c r="CP69" s="186"/>
      <c r="CQ69" s="186"/>
      <c r="CR69" s="186"/>
      <c r="CS69" s="186"/>
      <c r="CT69" s="186"/>
      <c r="CU69" s="186"/>
      <c r="CV69" s="186"/>
      <c r="CW69" s="186"/>
      <c r="CX69" s="186"/>
      <c r="CY69" s="186"/>
      <c r="CZ69" s="186"/>
      <c r="DA69" s="186"/>
      <c r="DB69" s="186"/>
      <c r="DC69" s="186"/>
      <c r="DD69" s="186"/>
      <c r="DE69" s="186"/>
      <c r="DF69" s="186"/>
      <c r="DG69" s="186"/>
      <c r="DH69" s="186"/>
      <c r="DI69" s="186"/>
      <c r="DJ69" s="186"/>
      <c r="DK69" s="186"/>
      <c r="DL69" s="186"/>
      <c r="DM69" s="186"/>
      <c r="DN69" s="186"/>
      <c r="DO69" s="186"/>
      <c r="DP69" s="186"/>
      <c r="DQ69" s="186"/>
      <c r="DR69" s="186"/>
      <c r="DS69" s="186"/>
      <c r="DT69" s="186"/>
      <c r="DU69" s="186"/>
      <c r="DV69" s="186"/>
      <c r="DW69" s="186"/>
      <c r="DX69" s="186"/>
      <c r="DY69" s="186"/>
      <c r="DZ69" s="186"/>
      <c r="EA69" s="186"/>
      <c r="EB69" s="186"/>
      <c r="EC69" s="186"/>
      <c r="ED69" s="186"/>
      <c r="EE69" s="186"/>
      <c r="EF69" s="186"/>
      <c r="EG69" s="186"/>
      <c r="EH69" s="186"/>
      <c r="EI69" s="186"/>
      <c r="EJ69" s="186"/>
      <c r="EK69" s="186"/>
      <c r="EL69" s="186"/>
      <c r="EM69" s="186"/>
      <c r="EN69" s="186"/>
      <c r="EO69" s="186"/>
      <c r="EP69" s="186"/>
      <c r="EQ69" s="186"/>
      <c r="ER69" s="186"/>
      <c r="ES69" s="186"/>
      <c r="ET69" s="186"/>
      <c r="EU69" s="186"/>
      <c r="EV69" s="186"/>
      <c r="EW69" s="186"/>
      <c r="EX69" s="186"/>
      <c r="EY69" s="186"/>
      <c r="EZ69" s="186"/>
      <c r="FA69" s="186"/>
      <c r="FB69" s="186"/>
      <c r="FC69" s="186"/>
      <c r="FD69" s="186"/>
      <c r="FE69" s="186"/>
      <c r="FF69" s="186"/>
      <c r="FG69" s="186"/>
      <c r="FH69" s="186"/>
      <c r="FI69" s="186"/>
      <c r="FJ69" s="186"/>
      <c r="FK69" s="186"/>
      <c r="FL69" s="186"/>
      <c r="FM69" s="186"/>
      <c r="FN69" s="186"/>
      <c r="FO69" s="186"/>
      <c r="FP69" s="186"/>
      <c r="FQ69" s="186"/>
      <c r="FR69" s="186"/>
      <c r="FS69" s="186"/>
      <c r="FT69" s="186"/>
      <c r="FU69" s="186"/>
      <c r="FV69" s="186"/>
      <c r="FW69" s="186"/>
      <c r="FX69" s="186"/>
      <c r="FY69" s="186"/>
      <c r="FZ69" s="186"/>
      <c r="GA69" s="186"/>
      <c r="GB69" s="186"/>
      <c r="GC69" s="186"/>
      <c r="GD69" s="186"/>
      <c r="GE69" s="186"/>
      <c r="GF69" s="186"/>
      <c r="GG69" s="186"/>
      <c r="GH69" s="186"/>
      <c r="GI69" s="186"/>
      <c r="GJ69" s="186"/>
      <c r="GK69" s="186"/>
      <c r="GL69" s="186"/>
      <c r="GM69" s="186"/>
      <c r="GN69" s="186"/>
      <c r="GO69" s="186"/>
      <c r="GP69" s="186"/>
      <c r="GQ69" s="186"/>
      <c r="GR69" s="186"/>
      <c r="GS69" s="186"/>
      <c r="GT69" s="186"/>
      <c r="GU69" s="186"/>
      <c r="GV69" s="186"/>
      <c r="GW69" s="186"/>
      <c r="GX69" s="186"/>
      <c r="GY69" s="186"/>
      <c r="GZ69" s="186"/>
      <c r="HA69" s="186"/>
      <c r="HB69" s="186"/>
      <c r="HC69" s="186"/>
      <c r="HD69" s="186"/>
      <c r="HE69" s="186"/>
      <c r="HF69" s="186"/>
      <c r="HG69" s="186"/>
      <c r="HH69" s="186"/>
      <c r="HI69" s="186"/>
      <c r="HJ69" s="186"/>
      <c r="HK69" s="186"/>
      <c r="HL69" s="186"/>
      <c r="HM69" s="186"/>
      <c r="HN69" s="186"/>
      <c r="HO69" s="186"/>
      <c r="HP69" s="186"/>
      <c r="HQ69" s="186"/>
      <c r="HR69" s="186"/>
      <c r="HS69" s="186"/>
      <c r="HT69" s="186"/>
      <c r="HU69" s="186"/>
      <c r="HV69" s="186"/>
      <c r="HW69" s="186"/>
      <c r="HX69" s="186"/>
      <c r="HY69" s="186"/>
      <c r="HZ69" s="186"/>
      <c r="IA69" s="186"/>
      <c r="IB69" s="186"/>
      <c r="IC69" s="186"/>
      <c r="ID69" s="186"/>
      <c r="IE69" s="186"/>
      <c r="IF69" s="186"/>
      <c r="IG69" s="186"/>
      <c r="IH69" s="186"/>
      <c r="II69" s="186"/>
    </row>
    <row r="70" spans="1:8" s="186" customFormat="1" ht="38.25" customHeight="1">
      <c r="A70" s="250" t="s">
        <v>291</v>
      </c>
      <c r="B70" s="100" t="s">
        <v>0</v>
      </c>
      <c r="C70" s="249" t="s">
        <v>148</v>
      </c>
      <c r="D70" s="248">
        <v>13</v>
      </c>
      <c r="E70" s="247" t="s">
        <v>290</v>
      </c>
      <c r="F70" s="246" t="s">
        <v>155</v>
      </c>
      <c r="G70" s="306"/>
      <c r="H70" s="455">
        <f>+H71+H88+H87</f>
        <v>1522</v>
      </c>
    </row>
    <row r="71" spans="1:8" s="83" customFormat="1" ht="18.75">
      <c r="A71" s="109" t="s">
        <v>289</v>
      </c>
      <c r="B71" s="88" t="s">
        <v>0</v>
      </c>
      <c r="C71" s="244" t="s">
        <v>148</v>
      </c>
      <c r="D71" s="87">
        <v>13</v>
      </c>
      <c r="E71" s="243" t="s">
        <v>287</v>
      </c>
      <c r="F71" s="167" t="s">
        <v>155</v>
      </c>
      <c r="G71" s="85"/>
      <c r="H71" s="200">
        <f>H72</f>
        <v>300</v>
      </c>
    </row>
    <row r="72" spans="1:8" s="83" customFormat="1" ht="18.75">
      <c r="A72" s="89" t="s">
        <v>288</v>
      </c>
      <c r="B72" s="88" t="s">
        <v>0</v>
      </c>
      <c r="C72" s="86" t="s">
        <v>148</v>
      </c>
      <c r="D72" s="87">
        <v>13</v>
      </c>
      <c r="E72" s="243" t="s">
        <v>287</v>
      </c>
      <c r="F72" s="167" t="s">
        <v>286</v>
      </c>
      <c r="G72" s="85"/>
      <c r="H72" s="200">
        <f>H73</f>
        <v>300</v>
      </c>
    </row>
    <row r="73" spans="1:8" s="83" customFormat="1" ht="24" customHeight="1">
      <c r="A73" s="569" t="s">
        <v>364</v>
      </c>
      <c r="B73" s="57" t="s">
        <v>0</v>
      </c>
      <c r="C73" s="241" t="s">
        <v>148</v>
      </c>
      <c r="D73" s="240">
        <v>13</v>
      </c>
      <c r="E73" s="239" t="s">
        <v>287</v>
      </c>
      <c r="F73" s="67" t="s">
        <v>286</v>
      </c>
      <c r="G73" s="238" t="s">
        <v>145</v>
      </c>
      <c r="H73" s="298">
        <v>300</v>
      </c>
    </row>
    <row r="74" spans="1:8" s="83" customFormat="1" ht="18.75" customHeight="1" hidden="1">
      <c r="A74" s="231" t="s">
        <v>276</v>
      </c>
      <c r="B74" s="305" t="s">
        <v>0</v>
      </c>
      <c r="C74" s="237" t="s">
        <v>148</v>
      </c>
      <c r="D74" s="236">
        <v>13</v>
      </c>
      <c r="E74" s="753" t="s">
        <v>277</v>
      </c>
      <c r="F74" s="754"/>
      <c r="G74" s="235" t="s">
        <v>186</v>
      </c>
      <c r="H74" s="297"/>
    </row>
    <row r="75" spans="1:8" s="83" customFormat="1" ht="18.75" customHeight="1" hidden="1">
      <c r="A75" s="91" t="s">
        <v>274</v>
      </c>
      <c r="B75" s="100" t="s">
        <v>0</v>
      </c>
      <c r="C75" s="221" t="s">
        <v>148</v>
      </c>
      <c r="D75" s="221" t="s">
        <v>273</v>
      </c>
      <c r="E75" s="72" t="s">
        <v>275</v>
      </c>
      <c r="F75" s="71" t="s">
        <v>155</v>
      </c>
      <c r="G75" s="220"/>
      <c r="H75" s="200"/>
    </row>
    <row r="76" spans="1:248" s="233" customFormat="1" ht="19.5" customHeight="1" hidden="1">
      <c r="A76" s="89" t="s">
        <v>285</v>
      </c>
      <c r="B76" s="88" t="s">
        <v>0</v>
      </c>
      <c r="C76" s="120" t="s">
        <v>148</v>
      </c>
      <c r="D76" s="120" t="s">
        <v>273</v>
      </c>
      <c r="E76" s="59" t="s">
        <v>270</v>
      </c>
      <c r="F76" s="167" t="s">
        <v>155</v>
      </c>
      <c r="G76" s="219"/>
      <c r="H76" s="298"/>
      <c r="I76" s="234"/>
      <c r="J76" s="234"/>
      <c r="K76" s="234"/>
      <c r="L76" s="234"/>
      <c r="M76" s="234"/>
      <c r="N76" s="234"/>
      <c r="O76" s="234"/>
      <c r="P76" s="234"/>
      <c r="Q76" s="234"/>
      <c r="R76" s="234"/>
      <c r="S76" s="234"/>
      <c r="T76" s="234"/>
      <c r="U76" s="234"/>
      <c r="V76" s="234"/>
      <c r="W76" s="234"/>
      <c r="X76" s="234"/>
      <c r="Y76" s="234"/>
      <c r="Z76" s="234"/>
      <c r="AA76" s="234"/>
      <c r="AB76" s="234"/>
      <c r="AC76" s="234"/>
      <c r="AD76" s="234"/>
      <c r="AE76" s="234"/>
      <c r="AF76" s="234"/>
      <c r="AG76" s="234"/>
      <c r="AH76" s="234"/>
      <c r="AI76" s="234"/>
      <c r="AJ76" s="234"/>
      <c r="AK76" s="234"/>
      <c r="AL76" s="234"/>
      <c r="AM76" s="234"/>
      <c r="AN76" s="234"/>
      <c r="AO76" s="234"/>
      <c r="AP76" s="234"/>
      <c r="AQ76" s="234"/>
      <c r="AR76" s="234"/>
      <c r="AS76" s="234"/>
      <c r="AT76" s="234"/>
      <c r="AU76" s="234"/>
      <c r="AV76" s="234"/>
      <c r="AW76" s="234"/>
      <c r="AX76" s="234"/>
      <c r="AY76" s="234"/>
      <c r="AZ76" s="234"/>
      <c r="BA76" s="234"/>
      <c r="BB76" s="234"/>
      <c r="BC76" s="234"/>
      <c r="BD76" s="234"/>
      <c r="BE76" s="234"/>
      <c r="BF76" s="234"/>
      <c r="BG76" s="234"/>
      <c r="BH76" s="234"/>
      <c r="BI76" s="234"/>
      <c r="BJ76" s="234"/>
      <c r="BK76" s="234"/>
      <c r="BL76" s="234"/>
      <c r="BM76" s="234"/>
      <c r="BN76" s="234"/>
      <c r="BO76" s="234"/>
      <c r="BP76" s="234"/>
      <c r="BQ76" s="234"/>
      <c r="BR76" s="234"/>
      <c r="BS76" s="234"/>
      <c r="BT76" s="234"/>
      <c r="BU76" s="234"/>
      <c r="BV76" s="234"/>
      <c r="BW76" s="234"/>
      <c r="BX76" s="234"/>
      <c r="BY76" s="234"/>
      <c r="BZ76" s="234"/>
      <c r="CA76" s="234"/>
      <c r="CB76" s="234"/>
      <c r="CC76" s="234"/>
      <c r="CD76" s="234"/>
      <c r="CE76" s="234"/>
      <c r="CF76" s="234"/>
      <c r="CG76" s="234"/>
      <c r="CH76" s="234"/>
      <c r="CI76" s="234"/>
      <c r="CJ76" s="234"/>
      <c r="CK76" s="234"/>
      <c r="CL76" s="234"/>
      <c r="CM76" s="234"/>
      <c r="CN76" s="234"/>
      <c r="CO76" s="234"/>
      <c r="CP76" s="234"/>
      <c r="CQ76" s="234"/>
      <c r="CR76" s="234"/>
      <c r="CS76" s="234"/>
      <c r="CT76" s="234"/>
      <c r="CU76" s="234"/>
      <c r="CV76" s="234"/>
      <c r="CW76" s="234"/>
      <c r="CX76" s="234"/>
      <c r="CY76" s="234"/>
      <c r="CZ76" s="234"/>
      <c r="DA76" s="234"/>
      <c r="DB76" s="234"/>
      <c r="DC76" s="234"/>
      <c r="DD76" s="234"/>
      <c r="DE76" s="234"/>
      <c r="DF76" s="234"/>
      <c r="DG76" s="234"/>
      <c r="DH76" s="234"/>
      <c r="DI76" s="234"/>
      <c r="DJ76" s="234"/>
      <c r="DK76" s="234"/>
      <c r="DL76" s="234"/>
      <c r="DM76" s="234"/>
      <c r="DN76" s="234"/>
      <c r="DO76" s="234"/>
      <c r="DP76" s="234"/>
      <c r="DQ76" s="234"/>
      <c r="DR76" s="234"/>
      <c r="DS76" s="234"/>
      <c r="DT76" s="234"/>
      <c r="DU76" s="234"/>
      <c r="DV76" s="234"/>
      <c r="DW76" s="234"/>
      <c r="DX76" s="234"/>
      <c r="DY76" s="234"/>
      <c r="DZ76" s="234"/>
      <c r="EA76" s="234"/>
      <c r="EB76" s="234"/>
      <c r="EC76" s="234"/>
      <c r="ED76" s="234"/>
      <c r="EE76" s="234"/>
      <c r="EF76" s="234"/>
      <c r="EG76" s="234"/>
      <c r="EH76" s="234"/>
      <c r="EI76" s="234"/>
      <c r="EJ76" s="234"/>
      <c r="EK76" s="234"/>
      <c r="EL76" s="234"/>
      <c r="EM76" s="234"/>
      <c r="EN76" s="234"/>
      <c r="EO76" s="234"/>
      <c r="EP76" s="234"/>
      <c r="EQ76" s="234"/>
      <c r="ER76" s="234"/>
      <c r="ES76" s="234"/>
      <c r="ET76" s="234"/>
      <c r="EU76" s="234"/>
      <c r="EV76" s="234"/>
      <c r="EW76" s="234"/>
      <c r="EX76" s="234"/>
      <c r="EY76" s="234"/>
      <c r="EZ76" s="234"/>
      <c r="FA76" s="234"/>
      <c r="FB76" s="234"/>
      <c r="FC76" s="234"/>
      <c r="FD76" s="234"/>
      <c r="FE76" s="234"/>
      <c r="FF76" s="234"/>
      <c r="FG76" s="234"/>
      <c r="FH76" s="234"/>
      <c r="FI76" s="234"/>
      <c r="FJ76" s="234"/>
      <c r="FK76" s="234"/>
      <c r="FL76" s="234"/>
      <c r="FM76" s="234"/>
      <c r="FN76" s="234"/>
      <c r="FO76" s="234"/>
      <c r="FP76" s="234"/>
      <c r="FQ76" s="234"/>
      <c r="FR76" s="234"/>
      <c r="FS76" s="234"/>
      <c r="FT76" s="234"/>
      <c r="FU76" s="234"/>
      <c r="FV76" s="234"/>
      <c r="FW76" s="234"/>
      <c r="FX76" s="234"/>
      <c r="FY76" s="234"/>
      <c r="FZ76" s="234"/>
      <c r="GA76" s="234"/>
      <c r="GB76" s="234"/>
      <c r="GC76" s="234"/>
      <c r="GD76" s="234"/>
      <c r="GE76" s="234"/>
      <c r="GF76" s="234"/>
      <c r="GG76" s="234"/>
      <c r="GH76" s="234"/>
      <c r="GI76" s="234"/>
      <c r="GJ76" s="234"/>
      <c r="GK76" s="234"/>
      <c r="GL76" s="234"/>
      <c r="GM76" s="234"/>
      <c r="GN76" s="234"/>
      <c r="GO76" s="234"/>
      <c r="GP76" s="234"/>
      <c r="GQ76" s="234"/>
      <c r="GR76" s="234"/>
      <c r="GS76" s="234"/>
      <c r="GT76" s="234"/>
      <c r="GU76" s="234"/>
      <c r="GV76" s="234"/>
      <c r="GW76" s="234"/>
      <c r="GX76" s="234"/>
      <c r="GY76" s="234"/>
      <c r="GZ76" s="234"/>
      <c r="HA76" s="234"/>
      <c r="HB76" s="234"/>
      <c r="HC76" s="234"/>
      <c r="HD76" s="234"/>
      <c r="HE76" s="234"/>
      <c r="HF76" s="234"/>
      <c r="HG76" s="234"/>
      <c r="HH76" s="234"/>
      <c r="HI76" s="234"/>
      <c r="HJ76" s="234"/>
      <c r="HK76" s="234"/>
      <c r="HL76" s="234"/>
      <c r="HM76" s="234"/>
      <c r="HN76" s="234"/>
      <c r="HO76" s="234"/>
      <c r="HP76" s="234"/>
      <c r="HQ76" s="234"/>
      <c r="HR76" s="234"/>
      <c r="HS76" s="234"/>
      <c r="HT76" s="234"/>
      <c r="HU76" s="234"/>
      <c r="HV76" s="234"/>
      <c r="HW76" s="234"/>
      <c r="HX76" s="234"/>
      <c r="HY76" s="234"/>
      <c r="HZ76" s="234"/>
      <c r="IA76" s="234"/>
      <c r="IB76" s="234"/>
      <c r="IC76" s="234"/>
      <c r="ID76" s="234"/>
      <c r="IE76" s="234"/>
      <c r="IF76" s="234"/>
      <c r="IG76" s="234"/>
      <c r="IH76" s="234"/>
      <c r="II76" s="234"/>
      <c r="IJ76" s="234"/>
      <c r="IK76" s="234"/>
      <c r="IL76" s="234"/>
      <c r="IM76" s="234"/>
      <c r="IN76" s="234"/>
    </row>
    <row r="77" spans="1:248" s="233" customFormat="1" ht="56.25" customHeight="1" hidden="1">
      <c r="A77" s="109" t="s">
        <v>184</v>
      </c>
      <c r="B77" s="304" t="s">
        <v>0</v>
      </c>
      <c r="C77" s="60" t="s">
        <v>148</v>
      </c>
      <c r="D77" s="60">
        <v>13</v>
      </c>
      <c r="E77" s="229" t="s">
        <v>270</v>
      </c>
      <c r="F77" s="228" t="s">
        <v>269</v>
      </c>
      <c r="G77" s="60"/>
      <c r="H77" s="298"/>
      <c r="I77" s="234"/>
      <c r="J77" s="234"/>
      <c r="K77" s="234"/>
      <c r="L77" s="234"/>
      <c r="M77" s="234"/>
      <c r="N77" s="234"/>
      <c r="O77" s="234"/>
      <c r="P77" s="234"/>
      <c r="Q77" s="234"/>
      <c r="R77" s="234"/>
      <c r="S77" s="234"/>
      <c r="T77" s="234"/>
      <c r="U77" s="234"/>
      <c r="V77" s="234"/>
      <c r="W77" s="234"/>
      <c r="X77" s="234"/>
      <c r="Y77" s="234"/>
      <c r="Z77" s="234"/>
      <c r="AA77" s="234"/>
      <c r="AB77" s="234"/>
      <c r="AC77" s="234"/>
      <c r="AD77" s="234"/>
      <c r="AE77" s="234"/>
      <c r="AF77" s="234"/>
      <c r="AG77" s="234"/>
      <c r="AH77" s="234"/>
      <c r="AI77" s="234"/>
      <c r="AJ77" s="234"/>
      <c r="AK77" s="234"/>
      <c r="AL77" s="234"/>
      <c r="AM77" s="234"/>
      <c r="AN77" s="234"/>
      <c r="AO77" s="234"/>
      <c r="AP77" s="234"/>
      <c r="AQ77" s="234"/>
      <c r="AR77" s="234"/>
      <c r="AS77" s="234"/>
      <c r="AT77" s="234"/>
      <c r="AU77" s="234"/>
      <c r="AV77" s="234"/>
      <c r="AW77" s="234"/>
      <c r="AX77" s="234"/>
      <c r="AY77" s="234"/>
      <c r="AZ77" s="234"/>
      <c r="BA77" s="234"/>
      <c r="BB77" s="234"/>
      <c r="BC77" s="234"/>
      <c r="BD77" s="234"/>
      <c r="BE77" s="234"/>
      <c r="BF77" s="234"/>
      <c r="BG77" s="234"/>
      <c r="BH77" s="234"/>
      <c r="BI77" s="234"/>
      <c r="BJ77" s="234"/>
      <c r="BK77" s="234"/>
      <c r="BL77" s="234"/>
      <c r="BM77" s="234"/>
      <c r="BN77" s="234"/>
      <c r="BO77" s="234"/>
      <c r="BP77" s="234"/>
      <c r="BQ77" s="234"/>
      <c r="BR77" s="234"/>
      <c r="BS77" s="234"/>
      <c r="BT77" s="234"/>
      <c r="BU77" s="234"/>
      <c r="BV77" s="234"/>
      <c r="BW77" s="234"/>
      <c r="BX77" s="234"/>
      <c r="BY77" s="234"/>
      <c r="BZ77" s="234"/>
      <c r="CA77" s="234"/>
      <c r="CB77" s="234"/>
      <c r="CC77" s="234"/>
      <c r="CD77" s="234"/>
      <c r="CE77" s="234"/>
      <c r="CF77" s="234"/>
      <c r="CG77" s="234"/>
      <c r="CH77" s="234"/>
      <c r="CI77" s="234"/>
      <c r="CJ77" s="234"/>
      <c r="CK77" s="234"/>
      <c r="CL77" s="234"/>
      <c r="CM77" s="234"/>
      <c r="CN77" s="234"/>
      <c r="CO77" s="234"/>
      <c r="CP77" s="234"/>
      <c r="CQ77" s="234"/>
      <c r="CR77" s="234"/>
      <c r="CS77" s="234"/>
      <c r="CT77" s="234"/>
      <c r="CU77" s="234"/>
      <c r="CV77" s="234"/>
      <c r="CW77" s="234"/>
      <c r="CX77" s="234"/>
      <c r="CY77" s="234"/>
      <c r="CZ77" s="234"/>
      <c r="DA77" s="234"/>
      <c r="DB77" s="234"/>
      <c r="DC77" s="234"/>
      <c r="DD77" s="234"/>
      <c r="DE77" s="234"/>
      <c r="DF77" s="234"/>
      <c r="DG77" s="234"/>
      <c r="DH77" s="234"/>
      <c r="DI77" s="234"/>
      <c r="DJ77" s="234"/>
      <c r="DK77" s="234"/>
      <c r="DL77" s="234"/>
      <c r="DM77" s="234"/>
      <c r="DN77" s="234"/>
      <c r="DO77" s="234"/>
      <c r="DP77" s="234"/>
      <c r="DQ77" s="234"/>
      <c r="DR77" s="234"/>
      <c r="DS77" s="234"/>
      <c r="DT77" s="234"/>
      <c r="DU77" s="234"/>
      <c r="DV77" s="234"/>
      <c r="DW77" s="234"/>
      <c r="DX77" s="234"/>
      <c r="DY77" s="234"/>
      <c r="DZ77" s="234"/>
      <c r="EA77" s="234"/>
      <c r="EB77" s="234"/>
      <c r="EC77" s="234"/>
      <c r="ED77" s="234"/>
      <c r="EE77" s="234"/>
      <c r="EF77" s="234"/>
      <c r="EG77" s="234"/>
      <c r="EH77" s="234"/>
      <c r="EI77" s="234"/>
      <c r="EJ77" s="234"/>
      <c r="EK77" s="234"/>
      <c r="EL77" s="234"/>
      <c r="EM77" s="234"/>
      <c r="EN77" s="234"/>
      <c r="EO77" s="234"/>
      <c r="EP77" s="234"/>
      <c r="EQ77" s="234"/>
      <c r="ER77" s="234"/>
      <c r="ES77" s="234"/>
      <c r="ET77" s="234"/>
      <c r="EU77" s="234"/>
      <c r="EV77" s="234"/>
      <c r="EW77" s="234"/>
      <c r="EX77" s="234"/>
      <c r="EY77" s="234"/>
      <c r="EZ77" s="234"/>
      <c r="FA77" s="234"/>
      <c r="FB77" s="234"/>
      <c r="FC77" s="234"/>
      <c r="FD77" s="234"/>
      <c r="FE77" s="234"/>
      <c r="FF77" s="234"/>
      <c r="FG77" s="234"/>
      <c r="FH77" s="234"/>
      <c r="FI77" s="234"/>
      <c r="FJ77" s="234"/>
      <c r="FK77" s="234"/>
      <c r="FL77" s="234"/>
      <c r="FM77" s="234"/>
      <c r="FN77" s="234"/>
      <c r="FO77" s="234"/>
      <c r="FP77" s="234"/>
      <c r="FQ77" s="234"/>
      <c r="FR77" s="234"/>
      <c r="FS77" s="234"/>
      <c r="FT77" s="234"/>
      <c r="FU77" s="234"/>
      <c r="FV77" s="234"/>
      <c r="FW77" s="234"/>
      <c r="FX77" s="234"/>
      <c r="FY77" s="234"/>
      <c r="FZ77" s="234"/>
      <c r="GA77" s="234"/>
      <c r="GB77" s="234"/>
      <c r="GC77" s="234"/>
      <c r="GD77" s="234"/>
      <c r="GE77" s="234"/>
      <c r="GF77" s="234"/>
      <c r="GG77" s="234"/>
      <c r="GH77" s="234"/>
      <c r="GI77" s="234"/>
      <c r="GJ77" s="234"/>
      <c r="GK77" s="234"/>
      <c r="GL77" s="234"/>
      <c r="GM77" s="234"/>
      <c r="GN77" s="234"/>
      <c r="GO77" s="234"/>
      <c r="GP77" s="234"/>
      <c r="GQ77" s="234"/>
      <c r="GR77" s="234"/>
      <c r="GS77" s="234"/>
      <c r="GT77" s="234"/>
      <c r="GU77" s="234"/>
      <c r="GV77" s="234"/>
      <c r="GW77" s="234"/>
      <c r="GX77" s="234"/>
      <c r="GY77" s="234"/>
      <c r="GZ77" s="234"/>
      <c r="HA77" s="234"/>
      <c r="HB77" s="234"/>
      <c r="HC77" s="234"/>
      <c r="HD77" s="234"/>
      <c r="HE77" s="234"/>
      <c r="HF77" s="234"/>
      <c r="HG77" s="234"/>
      <c r="HH77" s="234"/>
      <c r="HI77" s="234"/>
      <c r="HJ77" s="234"/>
      <c r="HK77" s="234"/>
      <c r="HL77" s="234"/>
      <c r="HM77" s="234"/>
      <c r="HN77" s="234"/>
      <c r="HO77" s="234"/>
      <c r="HP77" s="234"/>
      <c r="HQ77" s="234"/>
      <c r="HR77" s="234"/>
      <c r="HS77" s="234"/>
      <c r="HT77" s="234"/>
      <c r="HU77" s="234"/>
      <c r="HV77" s="234"/>
      <c r="HW77" s="234"/>
      <c r="HX77" s="234"/>
      <c r="HY77" s="234"/>
      <c r="HZ77" s="234"/>
      <c r="IA77" s="234"/>
      <c r="IB77" s="234"/>
      <c r="IC77" s="234"/>
      <c r="ID77" s="234"/>
      <c r="IE77" s="234"/>
      <c r="IF77" s="234"/>
      <c r="IG77" s="234"/>
      <c r="IH77" s="234"/>
      <c r="II77" s="234"/>
      <c r="IJ77" s="234"/>
      <c r="IK77" s="234"/>
      <c r="IL77" s="234"/>
      <c r="IM77" s="234"/>
      <c r="IN77" s="234"/>
    </row>
    <row r="78" spans="1:248" s="233" customFormat="1" ht="19.5" customHeight="1" hidden="1">
      <c r="A78" s="74" t="s">
        <v>159</v>
      </c>
      <c r="B78" s="60" t="s">
        <v>0</v>
      </c>
      <c r="C78" s="60" t="s">
        <v>148</v>
      </c>
      <c r="D78" s="60">
        <v>13</v>
      </c>
      <c r="E78" s="229" t="s">
        <v>270</v>
      </c>
      <c r="F78" s="228" t="s">
        <v>269</v>
      </c>
      <c r="G78" s="60" t="s">
        <v>145</v>
      </c>
      <c r="H78" s="298"/>
      <c r="I78" s="234"/>
      <c r="J78" s="234"/>
      <c r="K78" s="234"/>
      <c r="L78" s="234"/>
      <c r="M78" s="234"/>
      <c r="N78" s="234"/>
      <c r="O78" s="234"/>
      <c r="P78" s="234"/>
      <c r="Q78" s="234"/>
      <c r="R78" s="234"/>
      <c r="S78" s="234"/>
      <c r="T78" s="234"/>
      <c r="U78" s="234"/>
      <c r="V78" s="234"/>
      <c r="W78" s="234"/>
      <c r="X78" s="234"/>
      <c r="Y78" s="234"/>
      <c r="Z78" s="234"/>
      <c r="AA78" s="234"/>
      <c r="AB78" s="234"/>
      <c r="AC78" s="234"/>
      <c r="AD78" s="234"/>
      <c r="AE78" s="234"/>
      <c r="AF78" s="234"/>
      <c r="AG78" s="234"/>
      <c r="AH78" s="234"/>
      <c r="AI78" s="234"/>
      <c r="AJ78" s="234"/>
      <c r="AK78" s="234"/>
      <c r="AL78" s="234"/>
      <c r="AM78" s="234"/>
      <c r="AN78" s="234"/>
      <c r="AO78" s="234"/>
      <c r="AP78" s="234"/>
      <c r="AQ78" s="234"/>
      <c r="AR78" s="234"/>
      <c r="AS78" s="234"/>
      <c r="AT78" s="234"/>
      <c r="AU78" s="234"/>
      <c r="AV78" s="234"/>
      <c r="AW78" s="234"/>
      <c r="AX78" s="234"/>
      <c r="AY78" s="234"/>
      <c r="AZ78" s="234"/>
      <c r="BA78" s="234"/>
      <c r="BB78" s="234"/>
      <c r="BC78" s="234"/>
      <c r="BD78" s="234"/>
      <c r="BE78" s="234"/>
      <c r="BF78" s="234"/>
      <c r="BG78" s="234"/>
      <c r="BH78" s="234"/>
      <c r="BI78" s="234"/>
      <c r="BJ78" s="234"/>
      <c r="BK78" s="234"/>
      <c r="BL78" s="234"/>
      <c r="BM78" s="234"/>
      <c r="BN78" s="234"/>
      <c r="BO78" s="234"/>
      <c r="BP78" s="234"/>
      <c r="BQ78" s="234"/>
      <c r="BR78" s="234"/>
      <c r="BS78" s="234"/>
      <c r="BT78" s="234"/>
      <c r="BU78" s="234"/>
      <c r="BV78" s="234"/>
      <c r="BW78" s="234"/>
      <c r="BX78" s="234"/>
      <c r="BY78" s="234"/>
      <c r="BZ78" s="234"/>
      <c r="CA78" s="234"/>
      <c r="CB78" s="234"/>
      <c r="CC78" s="234"/>
      <c r="CD78" s="234"/>
      <c r="CE78" s="234"/>
      <c r="CF78" s="234"/>
      <c r="CG78" s="234"/>
      <c r="CH78" s="234"/>
      <c r="CI78" s="234"/>
      <c r="CJ78" s="234"/>
      <c r="CK78" s="234"/>
      <c r="CL78" s="234"/>
      <c r="CM78" s="234"/>
      <c r="CN78" s="234"/>
      <c r="CO78" s="234"/>
      <c r="CP78" s="234"/>
      <c r="CQ78" s="234"/>
      <c r="CR78" s="234"/>
      <c r="CS78" s="234"/>
      <c r="CT78" s="234"/>
      <c r="CU78" s="234"/>
      <c r="CV78" s="234"/>
      <c r="CW78" s="234"/>
      <c r="CX78" s="234"/>
      <c r="CY78" s="234"/>
      <c r="CZ78" s="234"/>
      <c r="DA78" s="234"/>
      <c r="DB78" s="234"/>
      <c r="DC78" s="234"/>
      <c r="DD78" s="234"/>
      <c r="DE78" s="234"/>
      <c r="DF78" s="234"/>
      <c r="DG78" s="234"/>
      <c r="DH78" s="234"/>
      <c r="DI78" s="234"/>
      <c r="DJ78" s="234"/>
      <c r="DK78" s="234"/>
      <c r="DL78" s="234"/>
      <c r="DM78" s="234"/>
      <c r="DN78" s="234"/>
      <c r="DO78" s="234"/>
      <c r="DP78" s="234"/>
      <c r="DQ78" s="234"/>
      <c r="DR78" s="234"/>
      <c r="DS78" s="234"/>
      <c r="DT78" s="234"/>
      <c r="DU78" s="234"/>
      <c r="DV78" s="234"/>
      <c r="DW78" s="234"/>
      <c r="DX78" s="234"/>
      <c r="DY78" s="234"/>
      <c r="DZ78" s="234"/>
      <c r="EA78" s="234"/>
      <c r="EB78" s="234"/>
      <c r="EC78" s="234"/>
      <c r="ED78" s="234"/>
      <c r="EE78" s="234"/>
      <c r="EF78" s="234"/>
      <c r="EG78" s="234"/>
      <c r="EH78" s="234"/>
      <c r="EI78" s="234"/>
      <c r="EJ78" s="234"/>
      <c r="EK78" s="234"/>
      <c r="EL78" s="234"/>
      <c r="EM78" s="234"/>
      <c r="EN78" s="234"/>
      <c r="EO78" s="234"/>
      <c r="EP78" s="234"/>
      <c r="EQ78" s="234"/>
      <c r="ER78" s="234"/>
      <c r="ES78" s="234"/>
      <c r="ET78" s="234"/>
      <c r="EU78" s="234"/>
      <c r="EV78" s="234"/>
      <c r="EW78" s="234"/>
      <c r="EX78" s="234"/>
      <c r="EY78" s="234"/>
      <c r="EZ78" s="234"/>
      <c r="FA78" s="234"/>
      <c r="FB78" s="234"/>
      <c r="FC78" s="234"/>
      <c r="FD78" s="234"/>
      <c r="FE78" s="234"/>
      <c r="FF78" s="234"/>
      <c r="FG78" s="234"/>
      <c r="FH78" s="234"/>
      <c r="FI78" s="234"/>
      <c r="FJ78" s="234"/>
      <c r="FK78" s="234"/>
      <c r="FL78" s="234"/>
      <c r="FM78" s="234"/>
      <c r="FN78" s="234"/>
      <c r="FO78" s="234"/>
      <c r="FP78" s="234"/>
      <c r="FQ78" s="234"/>
      <c r="FR78" s="234"/>
      <c r="FS78" s="234"/>
      <c r="FT78" s="234"/>
      <c r="FU78" s="234"/>
      <c r="FV78" s="234"/>
      <c r="FW78" s="234"/>
      <c r="FX78" s="234"/>
      <c r="FY78" s="234"/>
      <c r="FZ78" s="234"/>
      <c r="GA78" s="234"/>
      <c r="GB78" s="234"/>
      <c r="GC78" s="234"/>
      <c r="GD78" s="234"/>
      <c r="GE78" s="234"/>
      <c r="GF78" s="234"/>
      <c r="GG78" s="234"/>
      <c r="GH78" s="234"/>
      <c r="GI78" s="234"/>
      <c r="GJ78" s="234"/>
      <c r="GK78" s="234"/>
      <c r="GL78" s="234"/>
      <c r="GM78" s="234"/>
      <c r="GN78" s="234"/>
      <c r="GO78" s="234"/>
      <c r="GP78" s="234"/>
      <c r="GQ78" s="234"/>
      <c r="GR78" s="234"/>
      <c r="GS78" s="234"/>
      <c r="GT78" s="234"/>
      <c r="GU78" s="234"/>
      <c r="GV78" s="234"/>
      <c r="GW78" s="234"/>
      <c r="GX78" s="234"/>
      <c r="GY78" s="234"/>
      <c r="GZ78" s="234"/>
      <c r="HA78" s="234"/>
      <c r="HB78" s="234"/>
      <c r="HC78" s="234"/>
      <c r="HD78" s="234"/>
      <c r="HE78" s="234"/>
      <c r="HF78" s="234"/>
      <c r="HG78" s="234"/>
      <c r="HH78" s="234"/>
      <c r="HI78" s="234"/>
      <c r="HJ78" s="234"/>
      <c r="HK78" s="234"/>
      <c r="HL78" s="234"/>
      <c r="HM78" s="234"/>
      <c r="HN78" s="234"/>
      <c r="HO78" s="234"/>
      <c r="HP78" s="234"/>
      <c r="HQ78" s="234"/>
      <c r="HR78" s="234"/>
      <c r="HS78" s="234"/>
      <c r="HT78" s="234"/>
      <c r="HU78" s="234"/>
      <c r="HV78" s="234"/>
      <c r="HW78" s="234"/>
      <c r="HX78" s="234"/>
      <c r="HY78" s="234"/>
      <c r="HZ78" s="234"/>
      <c r="IA78" s="234"/>
      <c r="IB78" s="234"/>
      <c r="IC78" s="234"/>
      <c r="ID78" s="234"/>
      <c r="IE78" s="234"/>
      <c r="IF78" s="234"/>
      <c r="IG78" s="234"/>
      <c r="IH78" s="234"/>
      <c r="II78" s="234"/>
      <c r="IJ78" s="234"/>
      <c r="IK78" s="234"/>
      <c r="IL78" s="234"/>
      <c r="IM78" s="234"/>
      <c r="IN78" s="234"/>
    </row>
    <row r="79" spans="1:248" s="233" customFormat="1" ht="19.5" customHeight="1" hidden="1">
      <c r="A79" s="89" t="s">
        <v>187</v>
      </c>
      <c r="B79" s="60" t="s">
        <v>0</v>
      </c>
      <c r="C79" s="60" t="s">
        <v>148</v>
      </c>
      <c r="D79" s="230" t="s">
        <v>273</v>
      </c>
      <c r="E79" s="229" t="s">
        <v>282</v>
      </c>
      <c r="F79" s="228" t="s">
        <v>155</v>
      </c>
      <c r="G79" s="227"/>
      <c r="H79" s="298"/>
      <c r="I79" s="234"/>
      <c r="J79" s="234"/>
      <c r="K79" s="234"/>
      <c r="L79" s="234"/>
      <c r="M79" s="234"/>
      <c r="N79" s="234"/>
      <c r="O79" s="234"/>
      <c r="P79" s="234"/>
      <c r="Q79" s="234"/>
      <c r="R79" s="234"/>
      <c r="S79" s="234"/>
      <c r="T79" s="234"/>
      <c r="U79" s="234"/>
      <c r="V79" s="234"/>
      <c r="W79" s="234"/>
      <c r="X79" s="234"/>
      <c r="Y79" s="234"/>
      <c r="Z79" s="234"/>
      <c r="AA79" s="234"/>
      <c r="AB79" s="234"/>
      <c r="AC79" s="234"/>
      <c r="AD79" s="234"/>
      <c r="AE79" s="234"/>
      <c r="AF79" s="234"/>
      <c r="AG79" s="234"/>
      <c r="AH79" s="234"/>
      <c r="AI79" s="234"/>
      <c r="AJ79" s="234"/>
      <c r="AK79" s="234"/>
      <c r="AL79" s="234"/>
      <c r="AM79" s="234"/>
      <c r="AN79" s="234"/>
      <c r="AO79" s="234"/>
      <c r="AP79" s="234"/>
      <c r="AQ79" s="234"/>
      <c r="AR79" s="234"/>
      <c r="AS79" s="234"/>
      <c r="AT79" s="234"/>
      <c r="AU79" s="234"/>
      <c r="AV79" s="234"/>
      <c r="AW79" s="234"/>
      <c r="AX79" s="234"/>
      <c r="AY79" s="234"/>
      <c r="AZ79" s="234"/>
      <c r="BA79" s="234"/>
      <c r="BB79" s="234"/>
      <c r="BC79" s="234"/>
      <c r="BD79" s="234"/>
      <c r="BE79" s="234"/>
      <c r="BF79" s="234"/>
      <c r="BG79" s="234"/>
      <c r="BH79" s="234"/>
      <c r="BI79" s="234"/>
      <c r="BJ79" s="234"/>
      <c r="BK79" s="234"/>
      <c r="BL79" s="234"/>
      <c r="BM79" s="234"/>
      <c r="BN79" s="234"/>
      <c r="BO79" s="234"/>
      <c r="BP79" s="234"/>
      <c r="BQ79" s="234"/>
      <c r="BR79" s="234"/>
      <c r="BS79" s="234"/>
      <c r="BT79" s="234"/>
      <c r="BU79" s="234"/>
      <c r="BV79" s="234"/>
      <c r="BW79" s="234"/>
      <c r="BX79" s="234"/>
      <c r="BY79" s="234"/>
      <c r="BZ79" s="234"/>
      <c r="CA79" s="234"/>
      <c r="CB79" s="234"/>
      <c r="CC79" s="234"/>
      <c r="CD79" s="234"/>
      <c r="CE79" s="234"/>
      <c r="CF79" s="234"/>
      <c r="CG79" s="234"/>
      <c r="CH79" s="234"/>
      <c r="CI79" s="234"/>
      <c r="CJ79" s="234"/>
      <c r="CK79" s="234"/>
      <c r="CL79" s="234"/>
      <c r="CM79" s="234"/>
      <c r="CN79" s="234"/>
      <c r="CO79" s="234"/>
      <c r="CP79" s="234"/>
      <c r="CQ79" s="234"/>
      <c r="CR79" s="234"/>
      <c r="CS79" s="234"/>
      <c r="CT79" s="234"/>
      <c r="CU79" s="234"/>
      <c r="CV79" s="234"/>
      <c r="CW79" s="234"/>
      <c r="CX79" s="234"/>
      <c r="CY79" s="234"/>
      <c r="CZ79" s="234"/>
      <c r="DA79" s="234"/>
      <c r="DB79" s="234"/>
      <c r="DC79" s="234"/>
      <c r="DD79" s="234"/>
      <c r="DE79" s="234"/>
      <c r="DF79" s="234"/>
      <c r="DG79" s="234"/>
      <c r="DH79" s="234"/>
      <c r="DI79" s="234"/>
      <c r="DJ79" s="234"/>
      <c r="DK79" s="234"/>
      <c r="DL79" s="234"/>
      <c r="DM79" s="234"/>
      <c r="DN79" s="234"/>
      <c r="DO79" s="234"/>
      <c r="DP79" s="234"/>
      <c r="DQ79" s="234"/>
      <c r="DR79" s="234"/>
      <c r="DS79" s="234"/>
      <c r="DT79" s="234"/>
      <c r="DU79" s="234"/>
      <c r="DV79" s="234"/>
      <c r="DW79" s="234"/>
      <c r="DX79" s="234"/>
      <c r="DY79" s="234"/>
      <c r="DZ79" s="234"/>
      <c r="EA79" s="234"/>
      <c r="EB79" s="234"/>
      <c r="EC79" s="234"/>
      <c r="ED79" s="234"/>
      <c r="EE79" s="234"/>
      <c r="EF79" s="234"/>
      <c r="EG79" s="234"/>
      <c r="EH79" s="234"/>
      <c r="EI79" s="234"/>
      <c r="EJ79" s="234"/>
      <c r="EK79" s="234"/>
      <c r="EL79" s="234"/>
      <c r="EM79" s="234"/>
      <c r="EN79" s="234"/>
      <c r="EO79" s="234"/>
      <c r="EP79" s="234"/>
      <c r="EQ79" s="234"/>
      <c r="ER79" s="234"/>
      <c r="ES79" s="234"/>
      <c r="ET79" s="234"/>
      <c r="EU79" s="234"/>
      <c r="EV79" s="234"/>
      <c r="EW79" s="234"/>
      <c r="EX79" s="234"/>
      <c r="EY79" s="234"/>
      <c r="EZ79" s="234"/>
      <c r="FA79" s="234"/>
      <c r="FB79" s="234"/>
      <c r="FC79" s="234"/>
      <c r="FD79" s="234"/>
      <c r="FE79" s="234"/>
      <c r="FF79" s="234"/>
      <c r="FG79" s="234"/>
      <c r="FH79" s="234"/>
      <c r="FI79" s="234"/>
      <c r="FJ79" s="234"/>
      <c r="FK79" s="234"/>
      <c r="FL79" s="234"/>
      <c r="FM79" s="234"/>
      <c r="FN79" s="234"/>
      <c r="FO79" s="234"/>
      <c r="FP79" s="234"/>
      <c r="FQ79" s="234"/>
      <c r="FR79" s="234"/>
      <c r="FS79" s="234"/>
      <c r="FT79" s="234"/>
      <c r="FU79" s="234"/>
      <c r="FV79" s="234"/>
      <c r="FW79" s="234"/>
      <c r="FX79" s="234"/>
      <c r="FY79" s="234"/>
      <c r="FZ79" s="234"/>
      <c r="GA79" s="234"/>
      <c r="GB79" s="234"/>
      <c r="GC79" s="234"/>
      <c r="GD79" s="234"/>
      <c r="GE79" s="234"/>
      <c r="GF79" s="234"/>
      <c r="GG79" s="234"/>
      <c r="GH79" s="234"/>
      <c r="GI79" s="234"/>
      <c r="GJ79" s="234"/>
      <c r="GK79" s="234"/>
      <c r="GL79" s="234"/>
      <c r="GM79" s="234"/>
      <c r="GN79" s="234"/>
      <c r="GO79" s="234"/>
      <c r="GP79" s="234"/>
      <c r="GQ79" s="234"/>
      <c r="GR79" s="234"/>
      <c r="GS79" s="234"/>
      <c r="GT79" s="234"/>
      <c r="GU79" s="234"/>
      <c r="GV79" s="234"/>
      <c r="GW79" s="234"/>
      <c r="GX79" s="234"/>
      <c r="GY79" s="234"/>
      <c r="GZ79" s="234"/>
      <c r="HA79" s="234"/>
      <c r="HB79" s="234"/>
      <c r="HC79" s="234"/>
      <c r="HD79" s="234"/>
      <c r="HE79" s="234"/>
      <c r="HF79" s="234"/>
      <c r="HG79" s="234"/>
      <c r="HH79" s="234"/>
      <c r="HI79" s="234"/>
      <c r="HJ79" s="234"/>
      <c r="HK79" s="234"/>
      <c r="HL79" s="234"/>
      <c r="HM79" s="234"/>
      <c r="HN79" s="234"/>
      <c r="HO79" s="234"/>
      <c r="HP79" s="234"/>
      <c r="HQ79" s="234"/>
      <c r="HR79" s="234"/>
      <c r="HS79" s="234"/>
      <c r="HT79" s="234"/>
      <c r="HU79" s="234"/>
      <c r="HV79" s="234"/>
      <c r="HW79" s="234"/>
      <c r="HX79" s="234"/>
      <c r="HY79" s="234"/>
      <c r="HZ79" s="234"/>
      <c r="IA79" s="234"/>
      <c r="IB79" s="234"/>
      <c r="IC79" s="234"/>
      <c r="ID79" s="234"/>
      <c r="IE79" s="234"/>
      <c r="IF79" s="234"/>
      <c r="IG79" s="234"/>
      <c r="IH79" s="234"/>
      <c r="II79" s="234"/>
      <c r="IJ79" s="234"/>
      <c r="IK79" s="234"/>
      <c r="IL79" s="234"/>
      <c r="IM79" s="234"/>
      <c r="IN79" s="234"/>
    </row>
    <row r="80" spans="1:8" s="83" customFormat="1" ht="18.75" customHeight="1" hidden="1">
      <c r="A80" s="162" t="s">
        <v>284</v>
      </c>
      <c r="B80" s="60" t="s">
        <v>0</v>
      </c>
      <c r="C80" s="60" t="s">
        <v>148</v>
      </c>
      <c r="D80" s="230" t="s">
        <v>273</v>
      </c>
      <c r="E80" s="229" t="s">
        <v>282</v>
      </c>
      <c r="F80" s="228" t="s">
        <v>281</v>
      </c>
      <c r="G80" s="227"/>
      <c r="H80" s="456"/>
    </row>
    <row r="81" spans="1:8" s="83" customFormat="1" ht="18.75" customHeight="1" hidden="1">
      <c r="A81" s="162" t="s">
        <v>283</v>
      </c>
      <c r="B81" s="60" t="s">
        <v>0</v>
      </c>
      <c r="C81" s="60" t="s">
        <v>148</v>
      </c>
      <c r="D81" s="230" t="s">
        <v>273</v>
      </c>
      <c r="E81" s="229" t="s">
        <v>282</v>
      </c>
      <c r="F81" s="228" t="s">
        <v>281</v>
      </c>
      <c r="G81" s="227" t="s">
        <v>151</v>
      </c>
      <c r="H81" s="457"/>
    </row>
    <row r="82" spans="1:8" s="186" customFormat="1" ht="18.75" customHeight="1" hidden="1">
      <c r="A82" s="231" t="s">
        <v>276</v>
      </c>
      <c r="B82" s="303" t="s">
        <v>0</v>
      </c>
      <c r="C82" s="60" t="s">
        <v>148</v>
      </c>
      <c r="D82" s="230" t="s">
        <v>273</v>
      </c>
      <c r="E82" s="229" t="s">
        <v>282</v>
      </c>
      <c r="F82" s="228" t="s">
        <v>281</v>
      </c>
      <c r="G82" s="227" t="s">
        <v>145</v>
      </c>
      <c r="H82" s="297"/>
    </row>
    <row r="83" spans="1:8" s="83" customFormat="1" ht="18.75" hidden="1">
      <c r="A83" s="91" t="s">
        <v>274</v>
      </c>
      <c r="B83" s="88" t="s">
        <v>0</v>
      </c>
      <c r="C83" s="120" t="s">
        <v>206</v>
      </c>
      <c r="D83" s="120" t="s">
        <v>177</v>
      </c>
      <c r="E83" s="59" t="s">
        <v>279</v>
      </c>
      <c r="F83" s="167" t="s">
        <v>170</v>
      </c>
      <c r="G83" s="120"/>
      <c r="H83" s="200"/>
    </row>
    <row r="84" spans="1:8" s="83" customFormat="1" ht="37.5" hidden="1">
      <c r="A84" s="91" t="s">
        <v>280</v>
      </c>
      <c r="B84" s="88" t="s">
        <v>0</v>
      </c>
      <c r="C84" s="226" t="s">
        <v>206</v>
      </c>
      <c r="D84" s="226" t="s">
        <v>177</v>
      </c>
      <c r="E84" s="59" t="s">
        <v>279</v>
      </c>
      <c r="F84" s="167" t="s">
        <v>278</v>
      </c>
      <c r="G84" s="226"/>
      <c r="H84" s="458"/>
    </row>
    <row r="85" spans="1:8" s="83" customFormat="1" ht="39.75" customHeight="1" hidden="1">
      <c r="A85" s="109" t="s">
        <v>184</v>
      </c>
      <c r="B85" s="57" t="s">
        <v>0</v>
      </c>
      <c r="C85" s="57" t="s">
        <v>206</v>
      </c>
      <c r="D85" s="57" t="s">
        <v>177</v>
      </c>
      <c r="E85" s="59" t="s">
        <v>279</v>
      </c>
      <c r="F85" s="167" t="s">
        <v>278</v>
      </c>
      <c r="G85" s="57" t="s">
        <v>151</v>
      </c>
      <c r="H85" s="298"/>
    </row>
    <row r="86" spans="1:8" s="83" customFormat="1" ht="23.25" customHeight="1" hidden="1">
      <c r="A86" s="89" t="s">
        <v>159</v>
      </c>
      <c r="B86" s="57" t="s">
        <v>0</v>
      </c>
      <c r="C86" s="57" t="s">
        <v>206</v>
      </c>
      <c r="D86" s="57" t="s">
        <v>177</v>
      </c>
      <c r="E86" s="59" t="s">
        <v>279</v>
      </c>
      <c r="F86" s="167" t="s">
        <v>278</v>
      </c>
      <c r="G86" s="57" t="s">
        <v>145</v>
      </c>
      <c r="H86" s="298"/>
    </row>
    <row r="87" spans="1:8" s="83" customFormat="1" ht="23.25" customHeight="1">
      <c r="A87" s="89" t="s">
        <v>168</v>
      </c>
      <c r="B87" s="57" t="s">
        <v>0</v>
      </c>
      <c r="C87" s="241" t="s">
        <v>148</v>
      </c>
      <c r="D87" s="240">
        <v>13</v>
      </c>
      <c r="E87" s="239" t="s">
        <v>287</v>
      </c>
      <c r="F87" s="67" t="s">
        <v>286</v>
      </c>
      <c r="G87" s="238" t="s">
        <v>165</v>
      </c>
      <c r="H87" s="298">
        <v>22</v>
      </c>
    </row>
    <row r="88" spans="1:8" s="83" customFormat="1" ht="23.25" customHeight="1">
      <c r="A88" s="89" t="s">
        <v>187</v>
      </c>
      <c r="B88" s="57" t="s">
        <v>0</v>
      </c>
      <c r="C88" s="224" t="s">
        <v>148</v>
      </c>
      <c r="D88" s="223">
        <v>13</v>
      </c>
      <c r="E88" s="759" t="s">
        <v>277</v>
      </c>
      <c r="F88" s="760"/>
      <c r="G88" s="84" t="s">
        <v>186</v>
      </c>
      <c r="H88" s="298">
        <v>1200</v>
      </c>
    </row>
    <row r="89" spans="1:8" s="83" customFormat="1" ht="23.25" customHeight="1">
      <c r="A89" s="114" t="s">
        <v>276</v>
      </c>
      <c r="B89" s="100" t="s">
        <v>0</v>
      </c>
      <c r="C89" s="221" t="s">
        <v>148</v>
      </c>
      <c r="D89" s="221" t="s">
        <v>273</v>
      </c>
      <c r="E89" s="72" t="s">
        <v>275</v>
      </c>
      <c r="F89" s="71" t="s">
        <v>155</v>
      </c>
      <c r="G89" s="216"/>
      <c r="H89" s="455">
        <f>+H90</f>
        <v>3450</v>
      </c>
    </row>
    <row r="90" spans="1:8" s="83" customFormat="1" ht="23.25" customHeight="1">
      <c r="A90" s="109" t="s">
        <v>274</v>
      </c>
      <c r="B90" s="88" t="s">
        <v>0</v>
      </c>
      <c r="C90" s="120" t="s">
        <v>148</v>
      </c>
      <c r="D90" s="120" t="s">
        <v>273</v>
      </c>
      <c r="E90" s="59" t="s">
        <v>270</v>
      </c>
      <c r="F90" s="167" t="s">
        <v>155</v>
      </c>
      <c r="G90" s="120"/>
      <c r="H90" s="459">
        <f>+H91+H95</f>
        <v>3450</v>
      </c>
    </row>
    <row r="91" spans="1:8" s="83" customFormat="1" ht="27.75" customHeight="1">
      <c r="A91" s="109" t="s">
        <v>285</v>
      </c>
      <c r="B91" s="88" t="s">
        <v>0</v>
      </c>
      <c r="C91" s="57" t="s">
        <v>148</v>
      </c>
      <c r="D91" s="57">
        <v>13</v>
      </c>
      <c r="E91" s="192" t="s">
        <v>270</v>
      </c>
      <c r="F91" s="135" t="s">
        <v>272</v>
      </c>
      <c r="G91" s="120"/>
      <c r="H91" s="459">
        <f>+H92+H93+H94</f>
        <v>3380</v>
      </c>
    </row>
    <row r="92" spans="1:8" s="83" customFormat="1" ht="58.5" customHeight="1">
      <c r="A92" s="109" t="s">
        <v>184</v>
      </c>
      <c r="B92" s="88" t="s">
        <v>0</v>
      </c>
      <c r="C92" s="57" t="s">
        <v>148</v>
      </c>
      <c r="D92" s="57">
        <v>13</v>
      </c>
      <c r="E92" s="192" t="s">
        <v>270</v>
      </c>
      <c r="F92" s="135" t="s">
        <v>272</v>
      </c>
      <c r="G92" s="57" t="s">
        <v>151</v>
      </c>
      <c r="H92" s="298">
        <v>1947.851</v>
      </c>
    </row>
    <row r="93" spans="1:8" s="83" customFormat="1" ht="23.25" customHeight="1">
      <c r="A93" s="569" t="s">
        <v>364</v>
      </c>
      <c r="B93" s="88" t="s">
        <v>0</v>
      </c>
      <c r="C93" s="57" t="s">
        <v>148</v>
      </c>
      <c r="D93" s="57">
        <v>13</v>
      </c>
      <c r="E93" s="192" t="s">
        <v>270</v>
      </c>
      <c r="F93" s="135" t="s">
        <v>272</v>
      </c>
      <c r="G93" s="57" t="s">
        <v>145</v>
      </c>
      <c r="H93" s="298">
        <v>1426.149</v>
      </c>
    </row>
    <row r="94" spans="1:8" s="83" customFormat="1" ht="23.25" customHeight="1">
      <c r="A94" s="74" t="s">
        <v>187</v>
      </c>
      <c r="B94" s="57" t="s">
        <v>0</v>
      </c>
      <c r="C94" s="57" t="s">
        <v>148</v>
      </c>
      <c r="D94" s="57">
        <v>13</v>
      </c>
      <c r="E94" s="192" t="s">
        <v>270</v>
      </c>
      <c r="F94" s="135" t="s">
        <v>272</v>
      </c>
      <c r="G94" s="57" t="s">
        <v>186</v>
      </c>
      <c r="H94" s="298">
        <v>6</v>
      </c>
    </row>
    <row r="95" spans="1:8" s="83" customFormat="1" ht="23.25" customHeight="1">
      <c r="A95" s="137" t="s">
        <v>271</v>
      </c>
      <c r="B95" s="100" t="s">
        <v>0</v>
      </c>
      <c r="C95" s="73" t="s">
        <v>148</v>
      </c>
      <c r="D95" s="73">
        <v>13</v>
      </c>
      <c r="E95" s="214" t="s">
        <v>270</v>
      </c>
      <c r="F95" s="213" t="s">
        <v>269</v>
      </c>
      <c r="G95" s="73"/>
      <c r="H95" s="460">
        <f>H96</f>
        <v>70</v>
      </c>
    </row>
    <row r="96" spans="1:8" s="83" customFormat="1" ht="23.25" customHeight="1">
      <c r="A96" s="569" t="s">
        <v>364</v>
      </c>
      <c r="B96" s="57" t="s">
        <v>0</v>
      </c>
      <c r="C96" s="57" t="s">
        <v>148</v>
      </c>
      <c r="D96" s="57">
        <v>13</v>
      </c>
      <c r="E96" s="192" t="s">
        <v>270</v>
      </c>
      <c r="F96" s="135" t="s">
        <v>269</v>
      </c>
      <c r="G96" s="57" t="s">
        <v>145</v>
      </c>
      <c r="H96" s="298">
        <v>70</v>
      </c>
    </row>
    <row r="97" spans="1:8" s="83" customFormat="1" ht="23.25" customHeight="1">
      <c r="A97" s="561" t="s">
        <v>327</v>
      </c>
      <c r="B97" s="73" t="s">
        <v>0</v>
      </c>
      <c r="C97" s="319" t="s">
        <v>148</v>
      </c>
      <c r="D97" s="434" t="s">
        <v>273</v>
      </c>
      <c r="E97" s="554" t="s">
        <v>282</v>
      </c>
      <c r="F97" s="555" t="s">
        <v>155</v>
      </c>
      <c r="G97" s="73"/>
      <c r="H97" s="460">
        <f>H99+H101</f>
        <v>124.589</v>
      </c>
    </row>
    <row r="98" spans="1:8" s="83" customFormat="1" ht="56.25" customHeight="1">
      <c r="A98" s="482" t="s">
        <v>717</v>
      </c>
      <c r="B98" s="73" t="s">
        <v>0</v>
      </c>
      <c r="C98" s="319" t="s">
        <v>148</v>
      </c>
      <c r="D98" s="700" t="s">
        <v>273</v>
      </c>
      <c r="E98" s="767" t="s">
        <v>729</v>
      </c>
      <c r="F98" s="768"/>
      <c r="G98" s="73"/>
      <c r="H98" s="460" t="str">
        <f>H99</f>
        <v>31,100</v>
      </c>
    </row>
    <row r="99" spans="1:8" s="83" customFormat="1" ht="23.25" customHeight="1">
      <c r="A99" s="504" t="s">
        <v>313</v>
      </c>
      <c r="B99" s="73" t="s">
        <v>0</v>
      </c>
      <c r="C99" s="319" t="s">
        <v>148</v>
      </c>
      <c r="D99" s="700" t="s">
        <v>273</v>
      </c>
      <c r="E99" s="767" t="s">
        <v>729</v>
      </c>
      <c r="F99" s="768"/>
      <c r="G99" s="73" t="s">
        <v>309</v>
      </c>
      <c r="H99" s="92" t="s">
        <v>652</v>
      </c>
    </row>
    <row r="100" spans="1:8" s="83" customFormat="1" ht="36.75" customHeight="1">
      <c r="A100" s="482" t="s">
        <v>518</v>
      </c>
      <c r="B100" s="57" t="s">
        <v>0</v>
      </c>
      <c r="C100" s="563" t="s">
        <v>148</v>
      </c>
      <c r="D100" s="564" t="s">
        <v>273</v>
      </c>
      <c r="E100" s="562" t="s">
        <v>282</v>
      </c>
      <c r="F100" s="475" t="s">
        <v>517</v>
      </c>
      <c r="G100" s="563"/>
      <c r="H100" s="56" t="s">
        <v>625</v>
      </c>
    </row>
    <row r="101" spans="1:8" s="83" customFormat="1" ht="23.25" customHeight="1">
      <c r="A101" s="504" t="s">
        <v>313</v>
      </c>
      <c r="B101" s="57" t="s">
        <v>0</v>
      </c>
      <c r="C101" s="563" t="s">
        <v>148</v>
      </c>
      <c r="D101" s="564" t="s">
        <v>273</v>
      </c>
      <c r="E101" s="562" t="s">
        <v>282</v>
      </c>
      <c r="F101" s="475" t="s">
        <v>517</v>
      </c>
      <c r="G101" s="563" t="s">
        <v>309</v>
      </c>
      <c r="H101" s="56" t="s">
        <v>625</v>
      </c>
    </row>
    <row r="102" spans="1:8" s="215" customFormat="1" ht="36.75" customHeight="1">
      <c r="A102" s="158" t="s">
        <v>268</v>
      </c>
      <c r="B102" s="293" t="s">
        <v>0</v>
      </c>
      <c r="C102" s="210" t="s">
        <v>177</v>
      </c>
      <c r="D102" s="210"/>
      <c r="E102" s="212"/>
      <c r="F102" s="211"/>
      <c r="G102" s="210"/>
      <c r="H102" s="461">
        <f>H104+H113+H109</f>
        <v>260</v>
      </c>
    </row>
    <row r="103" spans="1:8" s="215" customFormat="1" ht="28.5" customHeight="1">
      <c r="A103" s="724" t="s">
        <v>803</v>
      </c>
      <c r="B103" s="300" t="s">
        <v>0</v>
      </c>
      <c r="C103" s="210" t="s">
        <v>177</v>
      </c>
      <c r="D103" s="210" t="s">
        <v>238</v>
      </c>
      <c r="E103" s="212"/>
      <c r="F103" s="211"/>
      <c r="G103" s="210"/>
      <c r="H103" s="461">
        <f>H104</f>
        <v>150</v>
      </c>
    </row>
    <row r="104" spans="1:8" s="215" customFormat="1" ht="82.5" customHeight="1">
      <c r="A104" s="116" t="s">
        <v>816</v>
      </c>
      <c r="B104" s="100" t="s">
        <v>0</v>
      </c>
      <c r="C104" s="57" t="s">
        <v>177</v>
      </c>
      <c r="D104" s="57" t="s">
        <v>238</v>
      </c>
      <c r="E104" s="59" t="s">
        <v>267</v>
      </c>
      <c r="F104" s="167" t="s">
        <v>155</v>
      </c>
      <c r="G104" s="210"/>
      <c r="H104" s="297">
        <f>H107</f>
        <v>150</v>
      </c>
    </row>
    <row r="105" spans="1:8" s="215" customFormat="1" ht="57.75" customHeight="1">
      <c r="A105" s="201" t="s">
        <v>265</v>
      </c>
      <c r="B105" s="190" t="s">
        <v>0</v>
      </c>
      <c r="C105" s="509" t="s">
        <v>177</v>
      </c>
      <c r="D105" s="73" t="s">
        <v>238</v>
      </c>
      <c r="E105" s="567" t="s">
        <v>485</v>
      </c>
      <c r="F105" s="568" t="s">
        <v>155</v>
      </c>
      <c r="G105" s="73"/>
      <c r="H105" s="297">
        <f>H106</f>
        <v>150</v>
      </c>
    </row>
    <row r="106" spans="1:8" s="215" customFormat="1" ht="39.75" customHeight="1">
      <c r="A106" s="163" t="s">
        <v>264</v>
      </c>
      <c r="B106" s="161" t="s">
        <v>0</v>
      </c>
      <c r="C106" s="209" t="s">
        <v>177</v>
      </c>
      <c r="D106" s="57" t="s">
        <v>238</v>
      </c>
      <c r="E106" s="761" t="s">
        <v>486</v>
      </c>
      <c r="F106" s="762"/>
      <c r="G106" s="57"/>
      <c r="H106" s="200">
        <f>H107</f>
        <v>150</v>
      </c>
    </row>
    <row r="107" spans="1:8" s="215" customFormat="1" ht="29.25" customHeight="1">
      <c r="A107" s="569" t="s">
        <v>364</v>
      </c>
      <c r="B107" s="161" t="s">
        <v>0</v>
      </c>
      <c r="C107" s="209" t="s">
        <v>177</v>
      </c>
      <c r="D107" s="57" t="s">
        <v>238</v>
      </c>
      <c r="E107" s="743" t="s">
        <v>486</v>
      </c>
      <c r="F107" s="744"/>
      <c r="G107" s="57" t="s">
        <v>145</v>
      </c>
      <c r="H107" s="200">
        <v>150</v>
      </c>
    </row>
    <row r="108" spans="1:8" s="215" customFormat="1" ht="37.5">
      <c r="A108" s="545" t="s">
        <v>825</v>
      </c>
      <c r="B108" s="88" t="s">
        <v>0</v>
      </c>
      <c r="C108" s="73" t="s">
        <v>177</v>
      </c>
      <c r="D108" s="73" t="s">
        <v>178</v>
      </c>
      <c r="E108" s="72"/>
      <c r="F108" s="71"/>
      <c r="G108" s="73"/>
      <c r="H108" s="297">
        <f>H109</f>
        <v>110</v>
      </c>
    </row>
    <row r="109" spans="1:8" s="217" customFormat="1" ht="78.75" customHeight="1">
      <c r="A109" s="116" t="s">
        <v>816</v>
      </c>
      <c r="B109" s="100" t="s">
        <v>0</v>
      </c>
      <c r="C109" s="57" t="s">
        <v>177</v>
      </c>
      <c r="D109" s="57" t="s">
        <v>178</v>
      </c>
      <c r="E109" s="59" t="s">
        <v>267</v>
      </c>
      <c r="F109" s="167" t="s">
        <v>155</v>
      </c>
      <c r="G109" s="57"/>
      <c r="H109" s="460">
        <f>H110</f>
        <v>110</v>
      </c>
    </row>
    <row r="110" spans="1:8" s="215" customFormat="1" ht="26.25" customHeight="1">
      <c r="A110" s="616" t="s">
        <v>363</v>
      </c>
      <c r="B110" s="100" t="s">
        <v>0</v>
      </c>
      <c r="C110" s="57" t="s">
        <v>177</v>
      </c>
      <c r="D110" s="57" t="s">
        <v>178</v>
      </c>
      <c r="E110" s="59" t="s">
        <v>487</v>
      </c>
      <c r="F110" s="167" t="s">
        <v>155</v>
      </c>
      <c r="G110" s="73"/>
      <c r="H110" s="460">
        <f>+H112</f>
        <v>110</v>
      </c>
    </row>
    <row r="111" spans="1:8" s="83" customFormat="1" ht="37.5">
      <c r="A111" s="617" t="s">
        <v>452</v>
      </c>
      <c r="B111" s="145" t="s">
        <v>0</v>
      </c>
      <c r="C111" s="209" t="s">
        <v>177</v>
      </c>
      <c r="D111" s="209" t="s">
        <v>178</v>
      </c>
      <c r="E111" s="59" t="s">
        <v>487</v>
      </c>
      <c r="F111" s="167" t="s">
        <v>266</v>
      </c>
      <c r="G111" s="57"/>
      <c r="H111" s="200">
        <f>H112</f>
        <v>110</v>
      </c>
    </row>
    <row r="112" spans="1:8" s="83" customFormat="1" ht="37.5">
      <c r="A112" s="569" t="s">
        <v>364</v>
      </c>
      <c r="B112" s="57" t="s">
        <v>0</v>
      </c>
      <c r="C112" s="209" t="s">
        <v>177</v>
      </c>
      <c r="D112" s="209" t="s">
        <v>178</v>
      </c>
      <c r="E112" s="59" t="s">
        <v>487</v>
      </c>
      <c r="F112" s="167" t="s">
        <v>266</v>
      </c>
      <c r="G112" s="57" t="s">
        <v>145</v>
      </c>
      <c r="H112" s="298">
        <v>110</v>
      </c>
    </row>
    <row r="113" spans="1:8" s="186" customFormat="1" ht="0.75" customHeight="1">
      <c r="A113" s="66" t="s">
        <v>263</v>
      </c>
      <c r="B113" s="73" t="s">
        <v>0</v>
      </c>
      <c r="C113" s="70" t="s">
        <v>177</v>
      </c>
      <c r="D113" s="70">
        <v>14</v>
      </c>
      <c r="E113" s="207"/>
      <c r="F113" s="206"/>
      <c r="G113" s="102"/>
      <c r="H113" s="297">
        <f>+H114</f>
        <v>0</v>
      </c>
    </row>
    <row r="114" spans="1:8" s="186" customFormat="1" ht="59.25" customHeight="1" hidden="1">
      <c r="A114" s="62" t="s">
        <v>459</v>
      </c>
      <c r="B114" s="100" t="s">
        <v>0</v>
      </c>
      <c r="C114" s="70" t="s">
        <v>177</v>
      </c>
      <c r="D114" s="70">
        <v>14</v>
      </c>
      <c r="E114" s="72" t="s">
        <v>262</v>
      </c>
      <c r="F114" s="71" t="s">
        <v>155</v>
      </c>
      <c r="G114" s="102"/>
      <c r="H114" s="297">
        <f>H117</f>
        <v>0</v>
      </c>
    </row>
    <row r="115" spans="1:8" s="83" customFormat="1" ht="42.75" customHeight="1" hidden="1">
      <c r="A115" s="205" t="s">
        <v>261</v>
      </c>
      <c r="B115" s="88" t="s">
        <v>0</v>
      </c>
      <c r="C115" s="120" t="s">
        <v>177</v>
      </c>
      <c r="D115" s="120" t="s">
        <v>260</v>
      </c>
      <c r="E115" s="59" t="s">
        <v>500</v>
      </c>
      <c r="F115" s="167" t="s">
        <v>155</v>
      </c>
      <c r="G115" s="159"/>
      <c r="H115" s="200">
        <v>0</v>
      </c>
    </row>
    <row r="116" spans="1:8" s="83" customFormat="1" ht="39" customHeight="1" hidden="1">
      <c r="A116" s="109" t="s">
        <v>259</v>
      </c>
      <c r="B116" s="88" t="s">
        <v>0</v>
      </c>
      <c r="C116" s="57" t="s">
        <v>177</v>
      </c>
      <c r="D116" s="57">
        <v>14</v>
      </c>
      <c r="E116" s="59" t="s">
        <v>500</v>
      </c>
      <c r="F116" s="167" t="s">
        <v>258</v>
      </c>
      <c r="G116" s="57"/>
      <c r="H116" s="200">
        <v>0</v>
      </c>
    </row>
    <row r="117" spans="1:8" s="83" customFormat="1" ht="18.75" hidden="1">
      <c r="A117" s="89" t="s">
        <v>159</v>
      </c>
      <c r="B117" s="57" t="s">
        <v>0</v>
      </c>
      <c r="C117" s="57" t="s">
        <v>177</v>
      </c>
      <c r="D117" s="57">
        <v>14</v>
      </c>
      <c r="E117" s="68" t="s">
        <v>500</v>
      </c>
      <c r="F117" s="67" t="s">
        <v>258</v>
      </c>
      <c r="G117" s="57" t="s">
        <v>145</v>
      </c>
      <c r="H117" s="298">
        <v>0</v>
      </c>
    </row>
    <row r="118" spans="1:8" s="83" customFormat="1" ht="18.75">
      <c r="A118" s="66" t="s">
        <v>257</v>
      </c>
      <c r="B118" s="293" t="s">
        <v>0</v>
      </c>
      <c r="C118" s="70" t="s">
        <v>218</v>
      </c>
      <c r="D118" s="76"/>
      <c r="E118" s="76"/>
      <c r="F118" s="75"/>
      <c r="G118" s="155"/>
      <c r="H118" s="297">
        <f>H119+H135+H157</f>
        <v>60147.224</v>
      </c>
    </row>
    <row r="119" spans="1:8" s="83" customFormat="1" ht="18.75">
      <c r="A119" s="201" t="s">
        <v>256</v>
      </c>
      <c r="B119" s="300" t="s">
        <v>0</v>
      </c>
      <c r="C119" s="70" t="s">
        <v>218</v>
      </c>
      <c r="D119" s="156" t="s">
        <v>238</v>
      </c>
      <c r="E119" s="156"/>
      <c r="F119" s="155"/>
      <c r="G119" s="155"/>
      <c r="H119" s="297">
        <f>H120</f>
        <v>59457.224</v>
      </c>
    </row>
    <row r="120" spans="1:8" s="83" customFormat="1" ht="60.75" customHeight="1">
      <c r="A120" s="62" t="s">
        <v>805</v>
      </c>
      <c r="B120" s="300" t="s">
        <v>0</v>
      </c>
      <c r="C120" s="70" t="s">
        <v>218</v>
      </c>
      <c r="D120" s="156" t="s">
        <v>238</v>
      </c>
      <c r="E120" s="156" t="s">
        <v>408</v>
      </c>
      <c r="F120" s="155" t="s">
        <v>155</v>
      </c>
      <c r="G120" s="155"/>
      <c r="H120" s="297">
        <f>H121+H125+H132</f>
        <v>59457.224</v>
      </c>
    </row>
    <row r="121" spans="1:8" s="83" customFormat="1" ht="1.5" customHeight="1">
      <c r="A121" s="301" t="s">
        <v>255</v>
      </c>
      <c r="B121" s="299" t="s">
        <v>0</v>
      </c>
      <c r="C121" s="120" t="s">
        <v>218</v>
      </c>
      <c r="D121" s="208" t="s">
        <v>238</v>
      </c>
      <c r="E121" s="208" t="s">
        <v>606</v>
      </c>
      <c r="F121" s="166" t="s">
        <v>155</v>
      </c>
      <c r="G121" s="166"/>
      <c r="H121" s="200">
        <v>0</v>
      </c>
    </row>
    <row r="122" spans="1:8" s="83" customFormat="1" ht="39.75" customHeight="1" hidden="1">
      <c r="A122" s="170" t="s">
        <v>254</v>
      </c>
      <c r="B122" s="299" t="s">
        <v>0</v>
      </c>
      <c r="C122" s="120" t="s">
        <v>218</v>
      </c>
      <c r="D122" s="208" t="s">
        <v>238</v>
      </c>
      <c r="E122" s="208" t="s">
        <v>606</v>
      </c>
      <c r="F122" s="166" t="s">
        <v>250</v>
      </c>
      <c r="G122" s="166"/>
      <c r="H122" s="200">
        <f>H124</f>
        <v>0</v>
      </c>
    </row>
    <row r="123" spans="1:8" s="83" customFormat="1" ht="23.25" customHeight="1" hidden="1">
      <c r="A123" s="89" t="s">
        <v>253</v>
      </c>
      <c r="B123" s="299" t="s">
        <v>0</v>
      </c>
      <c r="C123" s="120" t="s">
        <v>218</v>
      </c>
      <c r="D123" s="208" t="s">
        <v>238</v>
      </c>
      <c r="E123" s="208" t="s">
        <v>606</v>
      </c>
      <c r="F123" s="166" t="s">
        <v>250</v>
      </c>
      <c r="G123" s="166" t="s">
        <v>210</v>
      </c>
      <c r="H123" s="200">
        <v>0</v>
      </c>
    </row>
    <row r="124" spans="1:8" s="83" customFormat="1" ht="41.25" customHeight="1" hidden="1">
      <c r="A124" s="203" t="s">
        <v>252</v>
      </c>
      <c r="B124" s="299" t="s">
        <v>0</v>
      </c>
      <c r="C124" s="120" t="s">
        <v>218</v>
      </c>
      <c r="D124" s="208" t="s">
        <v>238</v>
      </c>
      <c r="E124" s="208" t="s">
        <v>606</v>
      </c>
      <c r="F124" s="166" t="s">
        <v>250</v>
      </c>
      <c r="G124" s="166" t="s">
        <v>210</v>
      </c>
      <c r="H124" s="200">
        <v>0</v>
      </c>
    </row>
    <row r="125" spans="1:8" s="83" customFormat="1" ht="43.5" customHeight="1">
      <c r="A125" s="301" t="s">
        <v>248</v>
      </c>
      <c r="B125" s="299" t="s">
        <v>0</v>
      </c>
      <c r="C125" s="120" t="s">
        <v>218</v>
      </c>
      <c r="D125" s="208" t="s">
        <v>238</v>
      </c>
      <c r="E125" s="208" t="s">
        <v>409</v>
      </c>
      <c r="F125" s="166" t="s">
        <v>155</v>
      </c>
      <c r="G125" s="166"/>
      <c r="H125" s="197">
        <f>H128+H126+H131</f>
        <v>58607.224</v>
      </c>
    </row>
    <row r="126" spans="1:8" s="83" customFormat="1" ht="43.5" customHeight="1">
      <c r="A126" s="163" t="s">
        <v>247</v>
      </c>
      <c r="B126" s="299" t="s">
        <v>0</v>
      </c>
      <c r="C126" s="120" t="s">
        <v>218</v>
      </c>
      <c r="D126" s="208" t="s">
        <v>238</v>
      </c>
      <c r="E126" s="743" t="s">
        <v>689</v>
      </c>
      <c r="F126" s="744"/>
      <c r="G126" s="166"/>
      <c r="H126" s="197">
        <f>H127</f>
        <v>600</v>
      </c>
    </row>
    <row r="127" spans="1:8" s="83" customFormat="1" ht="43.5" customHeight="1">
      <c r="A127" s="569" t="s">
        <v>364</v>
      </c>
      <c r="B127" s="299" t="s">
        <v>0</v>
      </c>
      <c r="C127" s="120" t="s">
        <v>218</v>
      </c>
      <c r="D127" s="208" t="s">
        <v>238</v>
      </c>
      <c r="E127" s="743" t="s">
        <v>689</v>
      </c>
      <c r="F127" s="744"/>
      <c r="G127" s="166" t="s">
        <v>145</v>
      </c>
      <c r="H127" s="197">
        <v>600</v>
      </c>
    </row>
    <row r="128" spans="1:8" s="83" customFormat="1" ht="37.5">
      <c r="A128" s="163" t="s">
        <v>247</v>
      </c>
      <c r="B128" s="299" t="s">
        <v>0</v>
      </c>
      <c r="C128" s="120" t="s">
        <v>218</v>
      </c>
      <c r="D128" s="208" t="s">
        <v>238</v>
      </c>
      <c r="E128" s="743" t="s">
        <v>654</v>
      </c>
      <c r="F128" s="744"/>
      <c r="G128" s="166"/>
      <c r="H128" s="200">
        <f>H129</f>
        <v>600</v>
      </c>
    </row>
    <row r="129" spans="1:8" s="83" customFormat="1" ht="27" customHeight="1">
      <c r="A129" s="569" t="s">
        <v>364</v>
      </c>
      <c r="B129" s="299" t="s">
        <v>0</v>
      </c>
      <c r="C129" s="120" t="s">
        <v>218</v>
      </c>
      <c r="D129" s="208" t="s">
        <v>238</v>
      </c>
      <c r="E129" s="743" t="s">
        <v>654</v>
      </c>
      <c r="F129" s="744"/>
      <c r="G129" s="166" t="s">
        <v>145</v>
      </c>
      <c r="H129" s="197">
        <v>600</v>
      </c>
    </row>
    <row r="130" spans="1:8" s="83" customFormat="1" ht="39.75" customHeight="1">
      <c r="A130" s="163" t="s">
        <v>828</v>
      </c>
      <c r="B130" s="299" t="s">
        <v>0</v>
      </c>
      <c r="C130" s="120" t="s">
        <v>218</v>
      </c>
      <c r="D130" s="208" t="s">
        <v>238</v>
      </c>
      <c r="E130" s="743" t="s">
        <v>829</v>
      </c>
      <c r="F130" s="744"/>
      <c r="G130" s="166"/>
      <c r="H130" s="197">
        <f>H131</f>
        <v>57407.224</v>
      </c>
    </row>
    <row r="131" spans="1:8" s="83" customFormat="1" ht="27" customHeight="1">
      <c r="A131" s="89" t="s">
        <v>159</v>
      </c>
      <c r="B131" s="299" t="s">
        <v>0</v>
      </c>
      <c r="C131" s="120" t="s">
        <v>218</v>
      </c>
      <c r="D131" s="208" t="s">
        <v>238</v>
      </c>
      <c r="E131" s="743" t="s">
        <v>829</v>
      </c>
      <c r="F131" s="744"/>
      <c r="G131" s="166" t="s">
        <v>145</v>
      </c>
      <c r="H131" s="197">
        <v>57407.224</v>
      </c>
    </row>
    <row r="132" spans="1:8" s="83" customFormat="1" ht="39" customHeight="1">
      <c r="A132" s="169" t="s">
        <v>241</v>
      </c>
      <c r="B132" s="299" t="s">
        <v>0</v>
      </c>
      <c r="C132" s="120" t="s">
        <v>218</v>
      </c>
      <c r="D132" s="208" t="s">
        <v>238</v>
      </c>
      <c r="E132" s="743" t="s">
        <v>731</v>
      </c>
      <c r="F132" s="744"/>
      <c r="G132" s="166"/>
      <c r="H132" s="200">
        <f>H133</f>
        <v>850</v>
      </c>
    </row>
    <row r="133" spans="1:8" s="83" customFormat="1" ht="22.5" customHeight="1">
      <c r="A133" s="194" t="s">
        <v>239</v>
      </c>
      <c r="B133" s="299" t="s">
        <v>0</v>
      </c>
      <c r="C133" s="120" t="s">
        <v>218</v>
      </c>
      <c r="D133" s="208" t="s">
        <v>238</v>
      </c>
      <c r="E133" s="743" t="s">
        <v>411</v>
      </c>
      <c r="F133" s="744"/>
      <c r="G133" s="166"/>
      <c r="H133" s="200">
        <f>H134</f>
        <v>850</v>
      </c>
    </row>
    <row r="134" spans="1:8" s="83" customFormat="1" ht="18.75" customHeight="1">
      <c r="A134" s="569" t="s">
        <v>364</v>
      </c>
      <c r="B134" s="299" t="s">
        <v>0</v>
      </c>
      <c r="C134" s="120" t="s">
        <v>218</v>
      </c>
      <c r="D134" s="208" t="s">
        <v>238</v>
      </c>
      <c r="E134" s="743" t="s">
        <v>411</v>
      </c>
      <c r="F134" s="744"/>
      <c r="G134" s="166" t="s">
        <v>145</v>
      </c>
      <c r="H134" s="200">
        <v>850</v>
      </c>
    </row>
    <row r="135" spans="1:8" s="83" customFormat="1" ht="18.75">
      <c r="A135" s="116" t="s">
        <v>237</v>
      </c>
      <c r="B135" s="73" t="s">
        <v>0</v>
      </c>
      <c r="C135" s="73" t="s">
        <v>218</v>
      </c>
      <c r="D135" s="113">
        <v>12</v>
      </c>
      <c r="E135" s="59"/>
      <c r="F135" s="167"/>
      <c r="G135" s="140"/>
      <c r="H135" s="460">
        <f>H136+H149</f>
        <v>680</v>
      </c>
    </row>
    <row r="136" spans="1:8" s="83" customFormat="1" ht="75.75" customHeight="1">
      <c r="A136" s="116" t="s">
        <v>806</v>
      </c>
      <c r="B136" s="73" t="s">
        <v>0</v>
      </c>
      <c r="C136" s="73" t="s">
        <v>218</v>
      </c>
      <c r="D136" s="113" t="s">
        <v>217</v>
      </c>
      <c r="E136" s="214" t="s">
        <v>236</v>
      </c>
      <c r="F136" s="213" t="s">
        <v>155</v>
      </c>
      <c r="G136" s="140"/>
      <c r="H136" s="460">
        <f>H138</f>
        <v>250</v>
      </c>
    </row>
    <row r="137" spans="1:8" s="83" customFormat="1" ht="39.75" customHeight="1">
      <c r="A137" s="302" t="s">
        <v>503</v>
      </c>
      <c r="B137" s="73" t="s">
        <v>0</v>
      </c>
      <c r="C137" s="319" t="s">
        <v>218</v>
      </c>
      <c r="D137" s="434" t="s">
        <v>217</v>
      </c>
      <c r="E137" s="554" t="s">
        <v>488</v>
      </c>
      <c r="F137" s="555" t="s">
        <v>155</v>
      </c>
      <c r="G137" s="140"/>
      <c r="H137" s="460">
        <f>H138</f>
        <v>250</v>
      </c>
    </row>
    <row r="138" spans="1:8" s="83" customFormat="1" ht="18.75">
      <c r="A138" s="191" t="s">
        <v>235</v>
      </c>
      <c r="B138" s="57" t="s">
        <v>0</v>
      </c>
      <c r="C138" s="57" t="s">
        <v>218</v>
      </c>
      <c r="D138" s="65" t="s">
        <v>217</v>
      </c>
      <c r="E138" s="188" t="s">
        <v>488</v>
      </c>
      <c r="F138" s="187" t="s">
        <v>234</v>
      </c>
      <c r="G138" s="140"/>
      <c r="H138" s="298">
        <f>H139</f>
        <v>250</v>
      </c>
    </row>
    <row r="139" spans="1:8" s="83" customFormat="1" ht="24" customHeight="1">
      <c r="A139" s="569" t="s">
        <v>364</v>
      </c>
      <c r="B139" s="57" t="s">
        <v>0</v>
      </c>
      <c r="C139" s="57" t="s">
        <v>218</v>
      </c>
      <c r="D139" s="65" t="s">
        <v>217</v>
      </c>
      <c r="E139" s="188" t="s">
        <v>488</v>
      </c>
      <c r="F139" s="187" t="s">
        <v>234</v>
      </c>
      <c r="G139" s="64" t="s">
        <v>145</v>
      </c>
      <c r="H139" s="448">
        <v>250</v>
      </c>
    </row>
    <row r="140" spans="1:32" s="105" customFormat="1" ht="19.5" hidden="1">
      <c r="A140" s="185" t="s">
        <v>233</v>
      </c>
      <c r="B140" s="100" t="s">
        <v>0</v>
      </c>
      <c r="C140" s="128" t="s">
        <v>218</v>
      </c>
      <c r="D140" s="184" t="s">
        <v>217</v>
      </c>
      <c r="E140" s="183" t="s">
        <v>232</v>
      </c>
      <c r="F140" s="142" t="s">
        <v>170</v>
      </c>
      <c r="G140" s="182"/>
      <c r="H140" s="445"/>
      <c r="I140" s="106"/>
      <c r="J140" s="106"/>
      <c r="K140" s="106"/>
      <c r="L140" s="106"/>
      <c r="M140" s="106"/>
      <c r="N140" s="106"/>
      <c r="O140" s="106"/>
      <c r="P140" s="106"/>
      <c r="Q140" s="106"/>
      <c r="R140" s="106"/>
      <c r="S140" s="106"/>
      <c r="T140" s="106"/>
      <c r="U140" s="106"/>
      <c r="V140" s="106"/>
      <c r="W140" s="106"/>
      <c r="X140" s="106"/>
      <c r="Y140" s="106"/>
      <c r="Z140" s="106"/>
      <c r="AA140" s="106"/>
      <c r="AB140" s="106"/>
      <c r="AC140" s="106"/>
      <c r="AD140" s="106"/>
      <c r="AE140" s="106"/>
      <c r="AF140" s="106"/>
    </row>
    <row r="141" spans="1:242" s="106" customFormat="1" ht="56.25" hidden="1">
      <c r="A141" s="178" t="s">
        <v>231</v>
      </c>
      <c r="B141" s="88" t="s">
        <v>0</v>
      </c>
      <c r="C141" s="175" t="s">
        <v>218</v>
      </c>
      <c r="D141" s="174" t="s">
        <v>217</v>
      </c>
      <c r="E141" s="173" t="s">
        <v>229</v>
      </c>
      <c r="F141" s="172" t="s">
        <v>170</v>
      </c>
      <c r="G141" s="180"/>
      <c r="H141" s="462"/>
      <c r="I141" s="186"/>
      <c r="J141" s="186"/>
      <c r="K141" s="186"/>
      <c r="L141" s="186"/>
      <c r="M141" s="186"/>
      <c r="N141" s="186"/>
      <c r="O141" s="186"/>
      <c r="P141" s="186"/>
      <c r="Q141" s="186"/>
      <c r="R141" s="186"/>
      <c r="S141" s="186"/>
      <c r="T141" s="186"/>
      <c r="U141" s="186"/>
      <c r="V141" s="186"/>
      <c r="W141" s="186"/>
      <c r="X141" s="186"/>
      <c r="Y141" s="186"/>
      <c r="Z141" s="186"/>
      <c r="AA141" s="186"/>
      <c r="AB141" s="186"/>
      <c r="AC141" s="186"/>
      <c r="AD141" s="186"/>
      <c r="AE141" s="186"/>
      <c r="AF141" s="186"/>
      <c r="AG141" s="186"/>
      <c r="AH141" s="186"/>
      <c r="AI141" s="186"/>
      <c r="AJ141" s="186"/>
      <c r="AK141" s="186"/>
      <c r="AL141" s="186"/>
      <c r="AM141" s="186"/>
      <c r="AN141" s="186"/>
      <c r="AO141" s="186"/>
      <c r="AP141" s="186"/>
      <c r="AQ141" s="186"/>
      <c r="AR141" s="186"/>
      <c r="AS141" s="186"/>
      <c r="AT141" s="186"/>
      <c r="AU141" s="186"/>
      <c r="AV141" s="186"/>
      <c r="AW141" s="186"/>
      <c r="AX141" s="186"/>
      <c r="AY141" s="186"/>
      <c r="AZ141" s="186"/>
      <c r="BA141" s="186"/>
      <c r="BB141" s="186"/>
      <c r="BC141" s="186"/>
      <c r="BD141" s="186"/>
      <c r="BE141" s="186"/>
      <c r="BF141" s="186"/>
      <c r="BG141" s="186"/>
      <c r="BH141" s="186"/>
      <c r="BI141" s="186"/>
      <c r="BJ141" s="186"/>
      <c r="BK141" s="186"/>
      <c r="BL141" s="186"/>
      <c r="BM141" s="186"/>
      <c r="BN141" s="186"/>
      <c r="BO141" s="186"/>
      <c r="BP141" s="186"/>
      <c r="BQ141" s="186"/>
      <c r="BR141" s="186"/>
      <c r="BS141" s="186"/>
      <c r="BT141" s="186"/>
      <c r="BU141" s="186"/>
      <c r="BV141" s="186"/>
      <c r="BW141" s="186"/>
      <c r="BX141" s="186"/>
      <c r="BY141" s="186"/>
      <c r="BZ141" s="186"/>
      <c r="CA141" s="186"/>
      <c r="CB141" s="186"/>
      <c r="CC141" s="186"/>
      <c r="CD141" s="186"/>
      <c r="CE141" s="186"/>
      <c r="CF141" s="186"/>
      <c r="CG141" s="186"/>
      <c r="CH141" s="186"/>
      <c r="CI141" s="186"/>
      <c r="CJ141" s="186"/>
      <c r="CK141" s="186"/>
      <c r="CL141" s="186"/>
      <c r="CM141" s="186"/>
      <c r="CN141" s="186"/>
      <c r="CO141" s="186"/>
      <c r="CP141" s="186"/>
      <c r="CQ141" s="186"/>
      <c r="CR141" s="186"/>
      <c r="CS141" s="186"/>
      <c r="CT141" s="186"/>
      <c r="CU141" s="186"/>
      <c r="CV141" s="186"/>
      <c r="CW141" s="186"/>
      <c r="CX141" s="186"/>
      <c r="CY141" s="186"/>
      <c r="CZ141" s="186"/>
      <c r="DA141" s="186"/>
      <c r="DB141" s="186"/>
      <c r="DC141" s="186"/>
      <c r="DD141" s="186"/>
      <c r="DE141" s="186"/>
      <c r="DF141" s="186"/>
      <c r="DG141" s="186"/>
      <c r="DH141" s="186"/>
      <c r="DI141" s="186"/>
      <c r="DJ141" s="186"/>
      <c r="DK141" s="186"/>
      <c r="DL141" s="186"/>
      <c r="DM141" s="186"/>
      <c r="DN141" s="186"/>
      <c r="DO141" s="186"/>
      <c r="DP141" s="186"/>
      <c r="DQ141" s="186"/>
      <c r="DR141" s="186"/>
      <c r="DS141" s="186"/>
      <c r="DT141" s="186"/>
      <c r="DU141" s="186"/>
      <c r="DV141" s="186"/>
      <c r="DW141" s="186"/>
      <c r="DX141" s="186"/>
      <c r="DY141" s="186"/>
      <c r="DZ141" s="186"/>
      <c r="EA141" s="186"/>
      <c r="EB141" s="186"/>
      <c r="EC141" s="186"/>
      <c r="ED141" s="186"/>
      <c r="EE141" s="186"/>
      <c r="EF141" s="186"/>
      <c r="EG141" s="186"/>
      <c r="EH141" s="186"/>
      <c r="EI141" s="186"/>
      <c r="EJ141" s="186"/>
      <c r="EK141" s="186"/>
      <c r="EL141" s="186"/>
      <c r="EM141" s="186"/>
      <c r="EN141" s="186"/>
      <c r="EO141" s="186"/>
      <c r="EP141" s="186"/>
      <c r="EQ141" s="186"/>
      <c r="ER141" s="186"/>
      <c r="ES141" s="186"/>
      <c r="ET141" s="186"/>
      <c r="EU141" s="186"/>
      <c r="EV141" s="186"/>
      <c r="EW141" s="186"/>
      <c r="EX141" s="186"/>
      <c r="EY141" s="186"/>
      <c r="EZ141" s="186"/>
      <c r="FA141" s="186"/>
      <c r="FB141" s="186"/>
      <c r="FC141" s="186"/>
      <c r="FD141" s="186"/>
      <c r="FE141" s="186"/>
      <c r="FF141" s="186"/>
      <c r="FG141" s="186"/>
      <c r="FH141" s="186"/>
      <c r="FI141" s="186"/>
      <c r="FJ141" s="186"/>
      <c r="FK141" s="186"/>
      <c r="FL141" s="186"/>
      <c r="FM141" s="186"/>
      <c r="FN141" s="186"/>
      <c r="FO141" s="186"/>
      <c r="FP141" s="186"/>
      <c r="FQ141" s="186"/>
      <c r="FR141" s="186"/>
      <c r="FS141" s="186"/>
      <c r="FT141" s="186"/>
      <c r="FU141" s="186"/>
      <c r="FV141" s="186"/>
      <c r="FW141" s="186"/>
      <c r="FX141" s="186"/>
      <c r="FY141" s="186"/>
      <c r="FZ141" s="186"/>
      <c r="GA141" s="186"/>
      <c r="GB141" s="186"/>
      <c r="GC141" s="186"/>
      <c r="GD141" s="186"/>
      <c r="GE141" s="186"/>
      <c r="GF141" s="186"/>
      <c r="GG141" s="186"/>
      <c r="GH141" s="186"/>
      <c r="GI141" s="186"/>
      <c r="GJ141" s="186"/>
      <c r="GK141" s="186"/>
      <c r="GL141" s="186"/>
      <c r="GM141" s="186"/>
      <c r="GN141" s="186"/>
      <c r="GO141" s="186"/>
      <c r="GP141" s="186"/>
      <c r="GQ141" s="186"/>
      <c r="GR141" s="186"/>
      <c r="GS141" s="186"/>
      <c r="GT141" s="186"/>
      <c r="GU141" s="186"/>
      <c r="GV141" s="186"/>
      <c r="GW141" s="186"/>
      <c r="GX141" s="186"/>
      <c r="GY141" s="186"/>
      <c r="GZ141" s="186"/>
      <c r="HA141" s="186"/>
      <c r="HB141" s="186"/>
      <c r="HC141" s="186"/>
      <c r="HD141" s="186"/>
      <c r="HE141" s="186"/>
      <c r="HF141" s="186"/>
      <c r="HG141" s="186"/>
      <c r="HH141" s="186"/>
      <c r="HI141" s="186"/>
      <c r="HJ141" s="186"/>
      <c r="HK141" s="186"/>
      <c r="HL141" s="186"/>
      <c r="HM141" s="186"/>
      <c r="HN141" s="186"/>
      <c r="HO141" s="186"/>
      <c r="HP141" s="186"/>
      <c r="HQ141" s="186"/>
      <c r="HR141" s="186"/>
      <c r="HS141" s="186"/>
      <c r="HT141" s="186"/>
      <c r="HU141" s="186"/>
      <c r="HV141" s="186"/>
      <c r="HW141" s="186"/>
      <c r="HX141" s="186"/>
      <c r="HY141" s="186"/>
      <c r="HZ141" s="186"/>
      <c r="IA141" s="186"/>
      <c r="IB141" s="186"/>
      <c r="IC141" s="186"/>
      <c r="ID141" s="186"/>
      <c r="IE141" s="186"/>
      <c r="IF141" s="186"/>
      <c r="IG141" s="186"/>
      <c r="IH141" s="186"/>
    </row>
    <row r="142" spans="1:242" s="106" customFormat="1" ht="37.5" hidden="1">
      <c r="A142" s="178" t="s">
        <v>230</v>
      </c>
      <c r="B142" s="88" t="s">
        <v>0</v>
      </c>
      <c r="C142" s="175" t="s">
        <v>218</v>
      </c>
      <c r="D142" s="174" t="s">
        <v>217</v>
      </c>
      <c r="E142" s="173" t="s">
        <v>229</v>
      </c>
      <c r="F142" s="172" t="s">
        <v>228</v>
      </c>
      <c r="G142" s="180"/>
      <c r="H142" s="462"/>
      <c r="I142" s="186"/>
      <c r="J142" s="186"/>
      <c r="K142" s="186"/>
      <c r="L142" s="186"/>
      <c r="M142" s="186"/>
      <c r="N142" s="186"/>
      <c r="O142" s="186"/>
      <c r="P142" s="186"/>
      <c r="Q142" s="186"/>
      <c r="R142" s="186"/>
      <c r="S142" s="186"/>
      <c r="T142" s="186"/>
      <c r="U142" s="186"/>
      <c r="V142" s="186"/>
      <c r="W142" s="186"/>
      <c r="X142" s="186"/>
      <c r="Y142" s="186"/>
      <c r="Z142" s="186"/>
      <c r="AA142" s="186"/>
      <c r="AB142" s="186"/>
      <c r="AC142" s="186"/>
      <c r="AD142" s="186"/>
      <c r="AE142" s="186"/>
      <c r="AF142" s="186"/>
      <c r="AG142" s="186"/>
      <c r="AH142" s="186"/>
      <c r="AI142" s="186"/>
      <c r="AJ142" s="186"/>
      <c r="AK142" s="186"/>
      <c r="AL142" s="186"/>
      <c r="AM142" s="186"/>
      <c r="AN142" s="186"/>
      <c r="AO142" s="186"/>
      <c r="AP142" s="186"/>
      <c r="AQ142" s="186"/>
      <c r="AR142" s="186"/>
      <c r="AS142" s="186"/>
      <c r="AT142" s="186"/>
      <c r="AU142" s="186"/>
      <c r="AV142" s="186"/>
      <c r="AW142" s="186"/>
      <c r="AX142" s="186"/>
      <c r="AY142" s="186"/>
      <c r="AZ142" s="186"/>
      <c r="BA142" s="186"/>
      <c r="BB142" s="186"/>
      <c r="BC142" s="186"/>
      <c r="BD142" s="186"/>
      <c r="BE142" s="186"/>
      <c r="BF142" s="186"/>
      <c r="BG142" s="186"/>
      <c r="BH142" s="186"/>
      <c r="BI142" s="186"/>
      <c r="BJ142" s="186"/>
      <c r="BK142" s="186"/>
      <c r="BL142" s="186"/>
      <c r="BM142" s="186"/>
      <c r="BN142" s="186"/>
      <c r="BO142" s="186"/>
      <c r="BP142" s="186"/>
      <c r="BQ142" s="186"/>
      <c r="BR142" s="186"/>
      <c r="BS142" s="186"/>
      <c r="BT142" s="186"/>
      <c r="BU142" s="186"/>
      <c r="BV142" s="186"/>
      <c r="BW142" s="186"/>
      <c r="BX142" s="186"/>
      <c r="BY142" s="186"/>
      <c r="BZ142" s="186"/>
      <c r="CA142" s="186"/>
      <c r="CB142" s="186"/>
      <c r="CC142" s="186"/>
      <c r="CD142" s="186"/>
      <c r="CE142" s="186"/>
      <c r="CF142" s="186"/>
      <c r="CG142" s="186"/>
      <c r="CH142" s="186"/>
      <c r="CI142" s="186"/>
      <c r="CJ142" s="186"/>
      <c r="CK142" s="186"/>
      <c r="CL142" s="186"/>
      <c r="CM142" s="186"/>
      <c r="CN142" s="186"/>
      <c r="CO142" s="186"/>
      <c r="CP142" s="186"/>
      <c r="CQ142" s="186"/>
      <c r="CR142" s="186"/>
      <c r="CS142" s="186"/>
      <c r="CT142" s="186"/>
      <c r="CU142" s="186"/>
      <c r="CV142" s="186"/>
      <c r="CW142" s="186"/>
      <c r="CX142" s="186"/>
      <c r="CY142" s="186"/>
      <c r="CZ142" s="186"/>
      <c r="DA142" s="186"/>
      <c r="DB142" s="186"/>
      <c r="DC142" s="186"/>
      <c r="DD142" s="186"/>
      <c r="DE142" s="186"/>
      <c r="DF142" s="186"/>
      <c r="DG142" s="186"/>
      <c r="DH142" s="186"/>
      <c r="DI142" s="186"/>
      <c r="DJ142" s="186"/>
      <c r="DK142" s="186"/>
      <c r="DL142" s="186"/>
      <c r="DM142" s="186"/>
      <c r="DN142" s="186"/>
      <c r="DO142" s="186"/>
      <c r="DP142" s="186"/>
      <c r="DQ142" s="186"/>
      <c r="DR142" s="186"/>
      <c r="DS142" s="186"/>
      <c r="DT142" s="186"/>
      <c r="DU142" s="186"/>
      <c r="DV142" s="186"/>
      <c r="DW142" s="186"/>
      <c r="DX142" s="186"/>
      <c r="DY142" s="186"/>
      <c r="DZ142" s="186"/>
      <c r="EA142" s="186"/>
      <c r="EB142" s="186"/>
      <c r="EC142" s="186"/>
      <c r="ED142" s="186"/>
      <c r="EE142" s="186"/>
      <c r="EF142" s="186"/>
      <c r="EG142" s="186"/>
      <c r="EH142" s="186"/>
      <c r="EI142" s="186"/>
      <c r="EJ142" s="186"/>
      <c r="EK142" s="186"/>
      <c r="EL142" s="186"/>
      <c r="EM142" s="186"/>
      <c r="EN142" s="186"/>
      <c r="EO142" s="186"/>
      <c r="EP142" s="186"/>
      <c r="EQ142" s="186"/>
      <c r="ER142" s="186"/>
      <c r="ES142" s="186"/>
      <c r="ET142" s="186"/>
      <c r="EU142" s="186"/>
      <c r="EV142" s="186"/>
      <c r="EW142" s="186"/>
      <c r="EX142" s="186"/>
      <c r="EY142" s="186"/>
      <c r="EZ142" s="186"/>
      <c r="FA142" s="186"/>
      <c r="FB142" s="186"/>
      <c r="FC142" s="186"/>
      <c r="FD142" s="186"/>
      <c r="FE142" s="186"/>
      <c r="FF142" s="186"/>
      <c r="FG142" s="186"/>
      <c r="FH142" s="186"/>
      <c r="FI142" s="186"/>
      <c r="FJ142" s="186"/>
      <c r="FK142" s="186"/>
      <c r="FL142" s="186"/>
      <c r="FM142" s="186"/>
      <c r="FN142" s="186"/>
      <c r="FO142" s="186"/>
      <c r="FP142" s="186"/>
      <c r="FQ142" s="186"/>
      <c r="FR142" s="186"/>
      <c r="FS142" s="186"/>
      <c r="FT142" s="186"/>
      <c r="FU142" s="186"/>
      <c r="FV142" s="186"/>
      <c r="FW142" s="186"/>
      <c r="FX142" s="186"/>
      <c r="FY142" s="186"/>
      <c r="FZ142" s="186"/>
      <c r="GA142" s="186"/>
      <c r="GB142" s="186"/>
      <c r="GC142" s="186"/>
      <c r="GD142" s="186"/>
      <c r="GE142" s="186"/>
      <c r="GF142" s="186"/>
      <c r="GG142" s="186"/>
      <c r="GH142" s="186"/>
      <c r="GI142" s="186"/>
      <c r="GJ142" s="186"/>
      <c r="GK142" s="186"/>
      <c r="GL142" s="186"/>
      <c r="GM142" s="186"/>
      <c r="GN142" s="186"/>
      <c r="GO142" s="186"/>
      <c r="GP142" s="186"/>
      <c r="GQ142" s="186"/>
      <c r="GR142" s="186"/>
      <c r="GS142" s="186"/>
      <c r="GT142" s="186"/>
      <c r="GU142" s="186"/>
      <c r="GV142" s="186"/>
      <c r="GW142" s="186"/>
      <c r="GX142" s="186"/>
      <c r="GY142" s="186"/>
      <c r="GZ142" s="186"/>
      <c r="HA142" s="186"/>
      <c r="HB142" s="186"/>
      <c r="HC142" s="186"/>
      <c r="HD142" s="186"/>
      <c r="HE142" s="186"/>
      <c r="HF142" s="186"/>
      <c r="HG142" s="186"/>
      <c r="HH142" s="186"/>
      <c r="HI142" s="186"/>
      <c r="HJ142" s="186"/>
      <c r="HK142" s="186"/>
      <c r="HL142" s="186"/>
      <c r="HM142" s="186"/>
      <c r="HN142" s="186"/>
      <c r="HO142" s="186"/>
      <c r="HP142" s="186"/>
      <c r="HQ142" s="186"/>
      <c r="HR142" s="186"/>
      <c r="HS142" s="186"/>
      <c r="HT142" s="186"/>
      <c r="HU142" s="186"/>
      <c r="HV142" s="186"/>
      <c r="HW142" s="186"/>
      <c r="HX142" s="186"/>
      <c r="HY142" s="186"/>
      <c r="HZ142" s="186"/>
      <c r="IA142" s="186"/>
      <c r="IB142" s="186"/>
      <c r="IC142" s="186"/>
      <c r="ID142" s="186"/>
      <c r="IE142" s="186"/>
      <c r="IF142" s="186"/>
      <c r="IG142" s="186"/>
      <c r="IH142" s="186"/>
    </row>
    <row r="143" spans="1:242" s="106" customFormat="1" ht="19.5" hidden="1">
      <c r="A143" s="89" t="s">
        <v>159</v>
      </c>
      <c r="B143" s="57" t="s">
        <v>0</v>
      </c>
      <c r="C143" s="175" t="s">
        <v>218</v>
      </c>
      <c r="D143" s="174" t="s">
        <v>217</v>
      </c>
      <c r="E143" s="173" t="s">
        <v>229</v>
      </c>
      <c r="F143" s="172" t="s">
        <v>228</v>
      </c>
      <c r="G143" s="168" t="s">
        <v>145</v>
      </c>
      <c r="H143" s="463"/>
      <c r="I143" s="186"/>
      <c r="J143" s="186"/>
      <c r="K143" s="186"/>
      <c r="L143" s="186"/>
      <c r="M143" s="186"/>
      <c r="N143" s="186"/>
      <c r="O143" s="186"/>
      <c r="P143" s="186"/>
      <c r="Q143" s="186"/>
      <c r="R143" s="186"/>
      <c r="S143" s="186"/>
      <c r="T143" s="186"/>
      <c r="U143" s="186"/>
      <c r="V143" s="186"/>
      <c r="W143" s="186"/>
      <c r="X143" s="186"/>
      <c r="Y143" s="186"/>
      <c r="Z143" s="186"/>
      <c r="AA143" s="186"/>
      <c r="AB143" s="186"/>
      <c r="AC143" s="186"/>
      <c r="AD143" s="186"/>
      <c r="AE143" s="186"/>
      <c r="AF143" s="186"/>
      <c r="AG143" s="186"/>
      <c r="AH143" s="186"/>
      <c r="AI143" s="186"/>
      <c r="AJ143" s="186"/>
      <c r="AK143" s="186"/>
      <c r="AL143" s="186"/>
      <c r="AM143" s="186"/>
      <c r="AN143" s="186"/>
      <c r="AO143" s="186"/>
      <c r="AP143" s="186"/>
      <c r="AQ143" s="186"/>
      <c r="AR143" s="186"/>
      <c r="AS143" s="186"/>
      <c r="AT143" s="186"/>
      <c r="AU143" s="186"/>
      <c r="AV143" s="186"/>
      <c r="AW143" s="186"/>
      <c r="AX143" s="186"/>
      <c r="AY143" s="186"/>
      <c r="AZ143" s="186"/>
      <c r="BA143" s="186"/>
      <c r="BB143" s="186"/>
      <c r="BC143" s="186"/>
      <c r="BD143" s="186"/>
      <c r="BE143" s="186"/>
      <c r="BF143" s="186"/>
      <c r="BG143" s="186"/>
      <c r="BH143" s="186"/>
      <c r="BI143" s="186"/>
      <c r="BJ143" s="186"/>
      <c r="BK143" s="186"/>
      <c r="BL143" s="186"/>
      <c r="BM143" s="186"/>
      <c r="BN143" s="186"/>
      <c r="BO143" s="186"/>
      <c r="BP143" s="186"/>
      <c r="BQ143" s="186"/>
      <c r="BR143" s="186"/>
      <c r="BS143" s="186"/>
      <c r="BT143" s="186"/>
      <c r="BU143" s="186"/>
      <c r="BV143" s="186"/>
      <c r="BW143" s="186"/>
      <c r="BX143" s="186"/>
      <c r="BY143" s="186"/>
      <c r="BZ143" s="186"/>
      <c r="CA143" s="186"/>
      <c r="CB143" s="186"/>
      <c r="CC143" s="186"/>
      <c r="CD143" s="186"/>
      <c r="CE143" s="186"/>
      <c r="CF143" s="186"/>
      <c r="CG143" s="186"/>
      <c r="CH143" s="186"/>
      <c r="CI143" s="186"/>
      <c r="CJ143" s="186"/>
      <c r="CK143" s="186"/>
      <c r="CL143" s="186"/>
      <c r="CM143" s="186"/>
      <c r="CN143" s="186"/>
      <c r="CO143" s="186"/>
      <c r="CP143" s="186"/>
      <c r="CQ143" s="186"/>
      <c r="CR143" s="186"/>
      <c r="CS143" s="186"/>
      <c r="CT143" s="186"/>
      <c r="CU143" s="186"/>
      <c r="CV143" s="186"/>
      <c r="CW143" s="186"/>
      <c r="CX143" s="186"/>
      <c r="CY143" s="186"/>
      <c r="CZ143" s="186"/>
      <c r="DA143" s="186"/>
      <c r="DB143" s="186"/>
      <c r="DC143" s="186"/>
      <c r="DD143" s="186"/>
      <c r="DE143" s="186"/>
      <c r="DF143" s="186"/>
      <c r="DG143" s="186"/>
      <c r="DH143" s="186"/>
      <c r="DI143" s="186"/>
      <c r="DJ143" s="186"/>
      <c r="DK143" s="186"/>
      <c r="DL143" s="186"/>
      <c r="DM143" s="186"/>
      <c r="DN143" s="186"/>
      <c r="DO143" s="186"/>
      <c r="DP143" s="186"/>
      <c r="DQ143" s="186"/>
      <c r="DR143" s="186"/>
      <c r="DS143" s="186"/>
      <c r="DT143" s="186"/>
      <c r="DU143" s="186"/>
      <c r="DV143" s="186"/>
      <c r="DW143" s="186"/>
      <c r="DX143" s="186"/>
      <c r="DY143" s="186"/>
      <c r="DZ143" s="186"/>
      <c r="EA143" s="186"/>
      <c r="EB143" s="186"/>
      <c r="EC143" s="186"/>
      <c r="ED143" s="186"/>
      <c r="EE143" s="186"/>
      <c r="EF143" s="186"/>
      <c r="EG143" s="186"/>
      <c r="EH143" s="186"/>
      <c r="EI143" s="186"/>
      <c r="EJ143" s="186"/>
      <c r="EK143" s="186"/>
      <c r="EL143" s="186"/>
      <c r="EM143" s="186"/>
      <c r="EN143" s="186"/>
      <c r="EO143" s="186"/>
      <c r="EP143" s="186"/>
      <c r="EQ143" s="186"/>
      <c r="ER143" s="186"/>
      <c r="ES143" s="186"/>
      <c r="ET143" s="186"/>
      <c r="EU143" s="186"/>
      <c r="EV143" s="186"/>
      <c r="EW143" s="186"/>
      <c r="EX143" s="186"/>
      <c r="EY143" s="186"/>
      <c r="EZ143" s="186"/>
      <c r="FA143" s="186"/>
      <c r="FB143" s="186"/>
      <c r="FC143" s="186"/>
      <c r="FD143" s="186"/>
      <c r="FE143" s="186"/>
      <c r="FF143" s="186"/>
      <c r="FG143" s="186"/>
      <c r="FH143" s="186"/>
      <c r="FI143" s="186"/>
      <c r="FJ143" s="186"/>
      <c r="FK143" s="186"/>
      <c r="FL143" s="186"/>
      <c r="FM143" s="186"/>
      <c r="FN143" s="186"/>
      <c r="FO143" s="186"/>
      <c r="FP143" s="186"/>
      <c r="FQ143" s="186"/>
      <c r="FR143" s="186"/>
      <c r="FS143" s="186"/>
      <c r="FT143" s="186"/>
      <c r="FU143" s="186"/>
      <c r="FV143" s="186"/>
      <c r="FW143" s="186"/>
      <c r="FX143" s="186"/>
      <c r="FY143" s="186"/>
      <c r="FZ143" s="186"/>
      <c r="GA143" s="186"/>
      <c r="GB143" s="186"/>
      <c r="GC143" s="186"/>
      <c r="GD143" s="186"/>
      <c r="GE143" s="186"/>
      <c r="GF143" s="186"/>
      <c r="GG143" s="186"/>
      <c r="GH143" s="186"/>
      <c r="GI143" s="186"/>
      <c r="GJ143" s="186"/>
      <c r="GK143" s="186"/>
      <c r="GL143" s="186"/>
      <c r="GM143" s="186"/>
      <c r="GN143" s="186"/>
      <c r="GO143" s="186"/>
      <c r="GP143" s="186"/>
      <c r="GQ143" s="186"/>
      <c r="GR143" s="186"/>
      <c r="GS143" s="186"/>
      <c r="GT143" s="186"/>
      <c r="GU143" s="186"/>
      <c r="GV143" s="186"/>
      <c r="GW143" s="186"/>
      <c r="GX143" s="186"/>
      <c r="GY143" s="186"/>
      <c r="GZ143" s="186"/>
      <c r="HA143" s="186"/>
      <c r="HB143" s="186"/>
      <c r="HC143" s="186"/>
      <c r="HD143" s="186"/>
      <c r="HE143" s="186"/>
      <c r="HF143" s="186"/>
      <c r="HG143" s="186"/>
      <c r="HH143" s="186"/>
      <c r="HI143" s="186"/>
      <c r="HJ143" s="186"/>
      <c r="HK143" s="186"/>
      <c r="HL143" s="186"/>
      <c r="HM143" s="186"/>
      <c r="HN143" s="186"/>
      <c r="HO143" s="186"/>
      <c r="HP143" s="186"/>
      <c r="HQ143" s="186"/>
      <c r="HR143" s="186"/>
      <c r="HS143" s="186"/>
      <c r="HT143" s="186"/>
      <c r="HU143" s="186"/>
      <c r="HV143" s="186"/>
      <c r="HW143" s="186"/>
      <c r="HX143" s="186"/>
      <c r="HY143" s="186"/>
      <c r="HZ143" s="186"/>
      <c r="IA143" s="186"/>
      <c r="IB143" s="186"/>
      <c r="IC143" s="186"/>
      <c r="ID143" s="186"/>
      <c r="IE143" s="186"/>
      <c r="IF143" s="186"/>
      <c r="IG143" s="186"/>
      <c r="IH143" s="186"/>
    </row>
    <row r="144" spans="1:242" s="106" customFormat="1" ht="37.5" hidden="1">
      <c r="A144" s="178" t="s">
        <v>227</v>
      </c>
      <c r="B144" s="88" t="s">
        <v>0</v>
      </c>
      <c r="C144" s="175" t="s">
        <v>218</v>
      </c>
      <c r="D144" s="174" t="s">
        <v>217</v>
      </c>
      <c r="E144" s="173" t="s">
        <v>223</v>
      </c>
      <c r="F144" s="172" t="s">
        <v>170</v>
      </c>
      <c r="G144" s="180"/>
      <c r="H144" s="462"/>
      <c r="I144" s="186"/>
      <c r="J144" s="186"/>
      <c r="K144" s="186"/>
      <c r="L144" s="186"/>
      <c r="M144" s="186"/>
      <c r="N144" s="186"/>
      <c r="O144" s="186"/>
      <c r="P144" s="186"/>
      <c r="Q144" s="186"/>
      <c r="R144" s="186"/>
      <c r="S144" s="186"/>
      <c r="T144" s="186"/>
      <c r="U144" s="186"/>
      <c r="V144" s="186"/>
      <c r="W144" s="186"/>
      <c r="X144" s="186"/>
      <c r="Y144" s="186"/>
      <c r="Z144" s="186"/>
      <c r="AA144" s="186"/>
      <c r="AB144" s="186"/>
      <c r="AC144" s="186"/>
      <c r="AD144" s="186"/>
      <c r="AE144" s="186"/>
      <c r="AF144" s="186"/>
      <c r="AG144" s="186"/>
      <c r="AH144" s="186"/>
      <c r="AI144" s="186"/>
      <c r="AJ144" s="186"/>
      <c r="AK144" s="186"/>
      <c r="AL144" s="186"/>
      <c r="AM144" s="186"/>
      <c r="AN144" s="186"/>
      <c r="AO144" s="186"/>
      <c r="AP144" s="186"/>
      <c r="AQ144" s="186"/>
      <c r="AR144" s="186"/>
      <c r="AS144" s="186"/>
      <c r="AT144" s="186"/>
      <c r="AU144" s="186"/>
      <c r="AV144" s="186"/>
      <c r="AW144" s="186"/>
      <c r="AX144" s="186"/>
      <c r="AY144" s="186"/>
      <c r="AZ144" s="186"/>
      <c r="BA144" s="186"/>
      <c r="BB144" s="186"/>
      <c r="BC144" s="186"/>
      <c r="BD144" s="186"/>
      <c r="BE144" s="186"/>
      <c r="BF144" s="186"/>
      <c r="BG144" s="186"/>
      <c r="BH144" s="186"/>
      <c r="BI144" s="186"/>
      <c r="BJ144" s="186"/>
      <c r="BK144" s="186"/>
      <c r="BL144" s="186"/>
      <c r="BM144" s="186"/>
      <c r="BN144" s="186"/>
      <c r="BO144" s="186"/>
      <c r="BP144" s="186"/>
      <c r="BQ144" s="186"/>
      <c r="BR144" s="186"/>
      <c r="BS144" s="186"/>
      <c r="BT144" s="186"/>
      <c r="BU144" s="186"/>
      <c r="BV144" s="186"/>
      <c r="BW144" s="186"/>
      <c r="BX144" s="186"/>
      <c r="BY144" s="186"/>
      <c r="BZ144" s="186"/>
      <c r="CA144" s="186"/>
      <c r="CB144" s="186"/>
      <c r="CC144" s="186"/>
      <c r="CD144" s="186"/>
      <c r="CE144" s="186"/>
      <c r="CF144" s="186"/>
      <c r="CG144" s="186"/>
      <c r="CH144" s="186"/>
      <c r="CI144" s="186"/>
      <c r="CJ144" s="186"/>
      <c r="CK144" s="186"/>
      <c r="CL144" s="186"/>
      <c r="CM144" s="186"/>
      <c r="CN144" s="186"/>
      <c r="CO144" s="186"/>
      <c r="CP144" s="186"/>
      <c r="CQ144" s="186"/>
      <c r="CR144" s="186"/>
      <c r="CS144" s="186"/>
      <c r="CT144" s="186"/>
      <c r="CU144" s="186"/>
      <c r="CV144" s="186"/>
      <c r="CW144" s="186"/>
      <c r="CX144" s="186"/>
      <c r="CY144" s="186"/>
      <c r="CZ144" s="186"/>
      <c r="DA144" s="186"/>
      <c r="DB144" s="186"/>
      <c r="DC144" s="186"/>
      <c r="DD144" s="186"/>
      <c r="DE144" s="186"/>
      <c r="DF144" s="186"/>
      <c r="DG144" s="186"/>
      <c r="DH144" s="186"/>
      <c r="DI144" s="186"/>
      <c r="DJ144" s="186"/>
      <c r="DK144" s="186"/>
      <c r="DL144" s="186"/>
      <c r="DM144" s="186"/>
      <c r="DN144" s="186"/>
      <c r="DO144" s="186"/>
      <c r="DP144" s="186"/>
      <c r="DQ144" s="186"/>
      <c r="DR144" s="186"/>
      <c r="DS144" s="186"/>
      <c r="DT144" s="186"/>
      <c r="DU144" s="186"/>
      <c r="DV144" s="186"/>
      <c r="DW144" s="186"/>
      <c r="DX144" s="186"/>
      <c r="DY144" s="186"/>
      <c r="DZ144" s="186"/>
      <c r="EA144" s="186"/>
      <c r="EB144" s="186"/>
      <c r="EC144" s="186"/>
      <c r="ED144" s="186"/>
      <c r="EE144" s="186"/>
      <c r="EF144" s="186"/>
      <c r="EG144" s="186"/>
      <c r="EH144" s="186"/>
      <c r="EI144" s="186"/>
      <c r="EJ144" s="186"/>
      <c r="EK144" s="186"/>
      <c r="EL144" s="186"/>
      <c r="EM144" s="186"/>
      <c r="EN144" s="186"/>
      <c r="EO144" s="186"/>
      <c r="EP144" s="186"/>
      <c r="EQ144" s="186"/>
      <c r="ER144" s="186"/>
      <c r="ES144" s="186"/>
      <c r="ET144" s="186"/>
      <c r="EU144" s="186"/>
      <c r="EV144" s="186"/>
      <c r="EW144" s="186"/>
      <c r="EX144" s="186"/>
      <c r="EY144" s="186"/>
      <c r="EZ144" s="186"/>
      <c r="FA144" s="186"/>
      <c r="FB144" s="186"/>
      <c r="FC144" s="186"/>
      <c r="FD144" s="186"/>
      <c r="FE144" s="186"/>
      <c r="FF144" s="186"/>
      <c r="FG144" s="186"/>
      <c r="FH144" s="186"/>
      <c r="FI144" s="186"/>
      <c r="FJ144" s="186"/>
      <c r="FK144" s="186"/>
      <c r="FL144" s="186"/>
      <c r="FM144" s="186"/>
      <c r="FN144" s="186"/>
      <c r="FO144" s="186"/>
      <c r="FP144" s="186"/>
      <c r="FQ144" s="186"/>
      <c r="FR144" s="186"/>
      <c r="FS144" s="186"/>
      <c r="FT144" s="186"/>
      <c r="FU144" s="186"/>
      <c r="FV144" s="186"/>
      <c r="FW144" s="186"/>
      <c r="FX144" s="186"/>
      <c r="FY144" s="186"/>
      <c r="FZ144" s="186"/>
      <c r="GA144" s="186"/>
      <c r="GB144" s="186"/>
      <c r="GC144" s="186"/>
      <c r="GD144" s="186"/>
      <c r="GE144" s="186"/>
      <c r="GF144" s="186"/>
      <c r="GG144" s="186"/>
      <c r="GH144" s="186"/>
      <c r="GI144" s="186"/>
      <c r="GJ144" s="186"/>
      <c r="GK144" s="186"/>
      <c r="GL144" s="186"/>
      <c r="GM144" s="186"/>
      <c r="GN144" s="186"/>
      <c r="GO144" s="186"/>
      <c r="GP144" s="186"/>
      <c r="GQ144" s="186"/>
      <c r="GR144" s="186"/>
      <c r="GS144" s="186"/>
      <c r="GT144" s="186"/>
      <c r="GU144" s="186"/>
      <c r="GV144" s="186"/>
      <c r="GW144" s="186"/>
      <c r="GX144" s="186"/>
      <c r="GY144" s="186"/>
      <c r="GZ144" s="186"/>
      <c r="HA144" s="186"/>
      <c r="HB144" s="186"/>
      <c r="HC144" s="186"/>
      <c r="HD144" s="186"/>
      <c r="HE144" s="186"/>
      <c r="HF144" s="186"/>
      <c r="HG144" s="186"/>
      <c r="HH144" s="186"/>
      <c r="HI144" s="186"/>
      <c r="HJ144" s="186"/>
      <c r="HK144" s="186"/>
      <c r="HL144" s="186"/>
      <c r="HM144" s="186"/>
      <c r="HN144" s="186"/>
      <c r="HO144" s="186"/>
      <c r="HP144" s="186"/>
      <c r="HQ144" s="186"/>
      <c r="HR144" s="186"/>
      <c r="HS144" s="186"/>
      <c r="HT144" s="186"/>
      <c r="HU144" s="186"/>
      <c r="HV144" s="186"/>
      <c r="HW144" s="186"/>
      <c r="HX144" s="186"/>
      <c r="HY144" s="186"/>
      <c r="HZ144" s="186"/>
      <c r="IA144" s="186"/>
      <c r="IB144" s="186"/>
      <c r="IC144" s="186"/>
      <c r="ID144" s="186"/>
      <c r="IE144" s="186"/>
      <c r="IF144" s="186"/>
      <c r="IG144" s="186"/>
      <c r="IH144" s="186"/>
    </row>
    <row r="145" spans="1:242" s="198" customFormat="1" ht="37.5" hidden="1">
      <c r="A145" s="178" t="s">
        <v>226</v>
      </c>
      <c r="B145" s="88" t="s">
        <v>0</v>
      </c>
      <c r="C145" s="175" t="s">
        <v>218</v>
      </c>
      <c r="D145" s="174" t="s">
        <v>217</v>
      </c>
      <c r="E145" s="173" t="s">
        <v>223</v>
      </c>
      <c r="F145" s="172" t="s">
        <v>225</v>
      </c>
      <c r="G145" s="180"/>
      <c r="H145" s="462"/>
      <c r="I145" s="186"/>
      <c r="J145" s="186"/>
      <c r="K145" s="186"/>
      <c r="L145" s="186"/>
      <c r="M145" s="186"/>
      <c r="N145" s="186"/>
      <c r="O145" s="186"/>
      <c r="P145" s="186"/>
      <c r="Q145" s="186"/>
      <c r="R145" s="186"/>
      <c r="S145" s="186"/>
      <c r="T145" s="186"/>
      <c r="U145" s="186"/>
      <c r="V145" s="186"/>
      <c r="W145" s="186"/>
      <c r="X145" s="186"/>
      <c r="Y145" s="186"/>
      <c r="Z145" s="186"/>
      <c r="AA145" s="186"/>
      <c r="AB145" s="186"/>
      <c r="AC145" s="186"/>
      <c r="AD145" s="186"/>
      <c r="AE145" s="186"/>
      <c r="AF145" s="186"/>
      <c r="AG145" s="199"/>
      <c r="AH145" s="199"/>
      <c r="AI145" s="199"/>
      <c r="AJ145" s="199"/>
      <c r="AK145" s="199"/>
      <c r="AL145" s="199"/>
      <c r="AM145" s="199"/>
      <c r="AN145" s="199"/>
      <c r="AO145" s="199"/>
      <c r="AP145" s="199"/>
      <c r="AQ145" s="199"/>
      <c r="AR145" s="199"/>
      <c r="AS145" s="199"/>
      <c r="AT145" s="199"/>
      <c r="AU145" s="199"/>
      <c r="AV145" s="199"/>
      <c r="AW145" s="199"/>
      <c r="AX145" s="199"/>
      <c r="AY145" s="199"/>
      <c r="AZ145" s="199"/>
      <c r="BA145" s="199"/>
      <c r="BB145" s="199"/>
      <c r="BC145" s="199"/>
      <c r="BD145" s="199"/>
      <c r="BE145" s="199"/>
      <c r="BF145" s="199"/>
      <c r="BG145" s="199"/>
      <c r="BH145" s="199"/>
      <c r="BI145" s="199"/>
      <c r="BJ145" s="199"/>
      <c r="BK145" s="199"/>
      <c r="BL145" s="199"/>
      <c r="BM145" s="199"/>
      <c r="BN145" s="199"/>
      <c r="BO145" s="199"/>
      <c r="BP145" s="199"/>
      <c r="BQ145" s="199"/>
      <c r="BR145" s="199"/>
      <c r="BS145" s="199"/>
      <c r="BT145" s="199"/>
      <c r="BU145" s="199"/>
      <c r="BV145" s="199"/>
      <c r="BW145" s="199"/>
      <c r="BX145" s="199"/>
      <c r="BY145" s="199"/>
      <c r="BZ145" s="199"/>
      <c r="CA145" s="199"/>
      <c r="CB145" s="199"/>
      <c r="CC145" s="199"/>
      <c r="CD145" s="199"/>
      <c r="CE145" s="199"/>
      <c r="CF145" s="199"/>
      <c r="CG145" s="199"/>
      <c r="CH145" s="199"/>
      <c r="CI145" s="199"/>
      <c r="CJ145" s="199"/>
      <c r="CK145" s="199"/>
      <c r="CL145" s="199"/>
      <c r="CM145" s="199"/>
      <c r="CN145" s="199"/>
      <c r="CO145" s="199"/>
      <c r="CP145" s="199"/>
      <c r="CQ145" s="199"/>
      <c r="CR145" s="199"/>
      <c r="CS145" s="199"/>
      <c r="CT145" s="199"/>
      <c r="CU145" s="199"/>
      <c r="CV145" s="199"/>
      <c r="CW145" s="199"/>
      <c r="CX145" s="199"/>
      <c r="CY145" s="199"/>
      <c r="CZ145" s="199"/>
      <c r="DA145" s="199"/>
      <c r="DB145" s="199"/>
      <c r="DC145" s="199"/>
      <c r="DD145" s="199"/>
      <c r="DE145" s="199"/>
      <c r="DF145" s="199"/>
      <c r="DG145" s="199"/>
      <c r="DH145" s="199"/>
      <c r="DI145" s="199"/>
      <c r="DJ145" s="199"/>
      <c r="DK145" s="199"/>
      <c r="DL145" s="199"/>
      <c r="DM145" s="199"/>
      <c r="DN145" s="199"/>
      <c r="DO145" s="199"/>
      <c r="DP145" s="199"/>
      <c r="DQ145" s="199"/>
      <c r="DR145" s="199"/>
      <c r="DS145" s="199"/>
      <c r="DT145" s="199"/>
      <c r="DU145" s="199"/>
      <c r="DV145" s="199"/>
      <c r="DW145" s="199"/>
      <c r="DX145" s="199"/>
      <c r="DY145" s="199"/>
      <c r="DZ145" s="199"/>
      <c r="EA145" s="199"/>
      <c r="EB145" s="199"/>
      <c r="EC145" s="199"/>
      <c r="ED145" s="199"/>
      <c r="EE145" s="199"/>
      <c r="EF145" s="199"/>
      <c r="EG145" s="199"/>
      <c r="EH145" s="199"/>
      <c r="EI145" s="199"/>
      <c r="EJ145" s="199"/>
      <c r="EK145" s="199"/>
      <c r="EL145" s="199"/>
      <c r="EM145" s="199"/>
      <c r="EN145" s="199"/>
      <c r="EO145" s="199"/>
      <c r="EP145" s="199"/>
      <c r="EQ145" s="199"/>
      <c r="ER145" s="199"/>
      <c r="ES145" s="199"/>
      <c r="ET145" s="199"/>
      <c r="EU145" s="199"/>
      <c r="EV145" s="199"/>
      <c r="EW145" s="199"/>
      <c r="EX145" s="199"/>
      <c r="EY145" s="199"/>
      <c r="EZ145" s="199"/>
      <c r="FA145" s="199"/>
      <c r="FB145" s="199"/>
      <c r="FC145" s="199"/>
      <c r="FD145" s="199"/>
      <c r="FE145" s="199"/>
      <c r="FF145" s="199"/>
      <c r="FG145" s="199"/>
      <c r="FH145" s="199"/>
      <c r="FI145" s="199"/>
      <c r="FJ145" s="199"/>
      <c r="FK145" s="199"/>
      <c r="FL145" s="199"/>
      <c r="FM145" s="199"/>
      <c r="FN145" s="199"/>
      <c r="FO145" s="199"/>
      <c r="FP145" s="199"/>
      <c r="FQ145" s="199"/>
      <c r="FR145" s="199"/>
      <c r="FS145" s="199"/>
      <c r="FT145" s="199"/>
      <c r="FU145" s="199"/>
      <c r="FV145" s="199"/>
      <c r="FW145" s="199"/>
      <c r="FX145" s="199"/>
      <c r="FY145" s="199"/>
      <c r="FZ145" s="199"/>
      <c r="GA145" s="199"/>
      <c r="GB145" s="199"/>
      <c r="GC145" s="199"/>
      <c r="GD145" s="199"/>
      <c r="GE145" s="199"/>
      <c r="GF145" s="199"/>
      <c r="GG145" s="199"/>
      <c r="GH145" s="199"/>
      <c r="GI145" s="199"/>
      <c r="GJ145" s="199"/>
      <c r="GK145" s="199"/>
      <c r="GL145" s="199"/>
      <c r="GM145" s="199"/>
      <c r="GN145" s="199"/>
      <c r="GO145" s="199"/>
      <c r="GP145" s="199"/>
      <c r="GQ145" s="199"/>
      <c r="GR145" s="199"/>
      <c r="GS145" s="199"/>
      <c r="GT145" s="199"/>
      <c r="GU145" s="199"/>
      <c r="GV145" s="199"/>
      <c r="GW145" s="199"/>
      <c r="GX145" s="199"/>
      <c r="GY145" s="199"/>
      <c r="GZ145" s="199"/>
      <c r="HA145" s="199"/>
      <c r="HB145" s="199"/>
      <c r="HC145" s="199"/>
      <c r="HD145" s="199"/>
      <c r="HE145" s="199"/>
      <c r="HF145" s="199"/>
      <c r="HG145" s="199"/>
      <c r="HH145" s="199"/>
      <c r="HI145" s="199"/>
      <c r="HJ145" s="199"/>
      <c r="HK145" s="199"/>
      <c r="HL145" s="199"/>
      <c r="HM145" s="199"/>
      <c r="HN145" s="199"/>
      <c r="HO145" s="199"/>
      <c r="HP145" s="199"/>
      <c r="HQ145" s="199"/>
      <c r="HR145" s="199"/>
      <c r="HS145" s="199"/>
      <c r="HT145" s="199"/>
      <c r="HU145" s="199"/>
      <c r="HV145" s="199"/>
      <c r="HW145" s="199"/>
      <c r="HX145" s="199"/>
      <c r="HY145" s="199"/>
      <c r="HZ145" s="199"/>
      <c r="IA145" s="199"/>
      <c r="IB145" s="199"/>
      <c r="IC145" s="199"/>
      <c r="ID145" s="199"/>
      <c r="IE145" s="199"/>
      <c r="IF145" s="199"/>
      <c r="IG145" s="199"/>
      <c r="IH145" s="199"/>
    </row>
    <row r="146" spans="1:243" s="196" customFormat="1" ht="18.75" hidden="1">
      <c r="A146" s="89" t="s">
        <v>159</v>
      </c>
      <c r="B146" s="57" t="s">
        <v>0</v>
      </c>
      <c r="C146" s="175" t="s">
        <v>218</v>
      </c>
      <c r="D146" s="174" t="s">
        <v>217</v>
      </c>
      <c r="E146" s="173" t="s">
        <v>223</v>
      </c>
      <c r="F146" s="172" t="s">
        <v>225</v>
      </c>
      <c r="G146" s="168" t="s">
        <v>145</v>
      </c>
      <c r="H146" s="463"/>
      <c r="I146" s="186"/>
      <c r="J146" s="186"/>
      <c r="K146" s="186"/>
      <c r="L146" s="186"/>
      <c r="M146" s="186"/>
      <c r="N146" s="186"/>
      <c r="O146" s="186"/>
      <c r="P146" s="186"/>
      <c r="Q146" s="186"/>
      <c r="R146" s="186"/>
      <c r="S146" s="186"/>
      <c r="T146" s="186"/>
      <c r="U146" s="186"/>
      <c r="V146" s="186"/>
      <c r="W146" s="186"/>
      <c r="X146" s="186"/>
      <c r="Y146" s="186"/>
      <c r="Z146" s="186"/>
      <c r="AA146" s="186"/>
      <c r="AB146" s="186"/>
      <c r="AC146" s="186"/>
      <c r="AD146" s="186"/>
      <c r="AE146" s="186"/>
      <c r="AF146" s="186"/>
      <c r="AG146" s="186"/>
      <c r="AH146" s="186"/>
      <c r="AI146" s="186"/>
      <c r="AJ146" s="186"/>
      <c r="AK146" s="186"/>
      <c r="AL146" s="186"/>
      <c r="AM146" s="186"/>
      <c r="AN146" s="186"/>
      <c r="AO146" s="186"/>
      <c r="AP146" s="186"/>
      <c r="AQ146" s="186"/>
      <c r="AR146" s="186"/>
      <c r="AS146" s="186"/>
      <c r="AT146" s="186"/>
      <c r="AU146" s="186"/>
      <c r="AV146" s="186"/>
      <c r="AW146" s="186"/>
      <c r="AX146" s="186"/>
      <c r="AY146" s="186"/>
      <c r="AZ146" s="186"/>
      <c r="BA146" s="186"/>
      <c r="BB146" s="186"/>
      <c r="BC146" s="186"/>
      <c r="BD146" s="186"/>
      <c r="BE146" s="186"/>
      <c r="BF146" s="186"/>
      <c r="BG146" s="186"/>
      <c r="BH146" s="186"/>
      <c r="BI146" s="186"/>
      <c r="BJ146" s="186"/>
      <c r="BK146" s="186"/>
      <c r="BL146" s="186"/>
      <c r="BM146" s="186"/>
      <c r="BN146" s="186"/>
      <c r="BO146" s="186"/>
      <c r="BP146" s="186"/>
      <c r="BQ146" s="186"/>
      <c r="BR146" s="186"/>
      <c r="BS146" s="186"/>
      <c r="BT146" s="186"/>
      <c r="BU146" s="186"/>
      <c r="BV146" s="186"/>
      <c r="BW146" s="186"/>
      <c r="BX146" s="186"/>
      <c r="BY146" s="186"/>
      <c r="BZ146" s="186"/>
      <c r="CA146" s="186"/>
      <c r="CB146" s="186"/>
      <c r="CC146" s="186"/>
      <c r="CD146" s="186"/>
      <c r="CE146" s="186"/>
      <c r="CF146" s="186"/>
      <c r="CG146" s="186"/>
      <c r="CH146" s="186"/>
      <c r="CI146" s="186"/>
      <c r="CJ146" s="186"/>
      <c r="CK146" s="186"/>
      <c r="CL146" s="186"/>
      <c r="CM146" s="186"/>
      <c r="CN146" s="186"/>
      <c r="CO146" s="186"/>
      <c r="CP146" s="186"/>
      <c r="CQ146" s="186"/>
      <c r="CR146" s="186"/>
      <c r="CS146" s="186"/>
      <c r="CT146" s="186"/>
      <c r="CU146" s="186"/>
      <c r="CV146" s="186"/>
      <c r="CW146" s="186"/>
      <c r="CX146" s="186"/>
      <c r="CY146" s="186"/>
      <c r="CZ146" s="186"/>
      <c r="DA146" s="186"/>
      <c r="DB146" s="186"/>
      <c r="DC146" s="186"/>
      <c r="DD146" s="186"/>
      <c r="DE146" s="186"/>
      <c r="DF146" s="186"/>
      <c r="DG146" s="186"/>
      <c r="DH146" s="186"/>
      <c r="DI146" s="186"/>
      <c r="DJ146" s="186"/>
      <c r="DK146" s="186"/>
      <c r="DL146" s="186"/>
      <c r="DM146" s="186"/>
      <c r="DN146" s="186"/>
      <c r="DO146" s="186"/>
      <c r="DP146" s="186"/>
      <c r="DQ146" s="186"/>
      <c r="DR146" s="186"/>
      <c r="DS146" s="186"/>
      <c r="DT146" s="186"/>
      <c r="DU146" s="186"/>
      <c r="DV146" s="186"/>
      <c r="DW146" s="186"/>
      <c r="DX146" s="186"/>
      <c r="DY146" s="186"/>
      <c r="DZ146" s="186"/>
      <c r="EA146" s="186"/>
      <c r="EB146" s="186"/>
      <c r="EC146" s="186"/>
      <c r="ED146" s="186"/>
      <c r="EE146" s="186"/>
      <c r="EF146" s="186"/>
      <c r="EG146" s="186"/>
      <c r="EH146" s="186"/>
      <c r="EI146" s="186"/>
      <c r="EJ146" s="186"/>
      <c r="EK146" s="186"/>
      <c r="EL146" s="186"/>
      <c r="EM146" s="186"/>
      <c r="EN146" s="186"/>
      <c r="EO146" s="186"/>
      <c r="EP146" s="186"/>
      <c r="EQ146" s="186"/>
      <c r="ER146" s="186"/>
      <c r="ES146" s="186"/>
      <c r="ET146" s="186"/>
      <c r="EU146" s="186"/>
      <c r="EV146" s="186"/>
      <c r="EW146" s="186"/>
      <c r="EX146" s="186"/>
      <c r="EY146" s="186"/>
      <c r="EZ146" s="186"/>
      <c r="FA146" s="186"/>
      <c r="FB146" s="186"/>
      <c r="FC146" s="186"/>
      <c r="FD146" s="186"/>
      <c r="FE146" s="186"/>
      <c r="FF146" s="186"/>
      <c r="FG146" s="186"/>
      <c r="FH146" s="186"/>
      <c r="FI146" s="186"/>
      <c r="FJ146" s="186"/>
      <c r="FK146" s="186"/>
      <c r="FL146" s="186"/>
      <c r="FM146" s="186"/>
      <c r="FN146" s="186"/>
      <c r="FO146" s="186"/>
      <c r="FP146" s="186"/>
      <c r="FQ146" s="186"/>
      <c r="FR146" s="186"/>
      <c r="FS146" s="186"/>
      <c r="FT146" s="186"/>
      <c r="FU146" s="186"/>
      <c r="FV146" s="186"/>
      <c r="FW146" s="186"/>
      <c r="FX146" s="186"/>
      <c r="FY146" s="186"/>
      <c r="FZ146" s="186"/>
      <c r="GA146" s="186"/>
      <c r="GB146" s="186"/>
      <c r="GC146" s="186"/>
      <c r="GD146" s="186"/>
      <c r="GE146" s="186"/>
      <c r="GF146" s="186"/>
      <c r="GG146" s="186"/>
      <c r="GH146" s="186"/>
      <c r="GI146" s="186"/>
      <c r="GJ146" s="186"/>
      <c r="GK146" s="186"/>
      <c r="GL146" s="186"/>
      <c r="GM146" s="186"/>
      <c r="GN146" s="186"/>
      <c r="GO146" s="186"/>
      <c r="GP146" s="186"/>
      <c r="GQ146" s="186"/>
      <c r="GR146" s="186"/>
      <c r="GS146" s="186"/>
      <c r="GT146" s="186"/>
      <c r="GU146" s="186"/>
      <c r="GV146" s="186"/>
      <c r="GW146" s="186"/>
      <c r="GX146" s="186"/>
      <c r="GY146" s="186"/>
      <c r="GZ146" s="186"/>
      <c r="HA146" s="186"/>
      <c r="HB146" s="186"/>
      <c r="HC146" s="186"/>
      <c r="HD146" s="186"/>
      <c r="HE146" s="186"/>
      <c r="HF146" s="186"/>
      <c r="HG146" s="186"/>
      <c r="HH146" s="186"/>
      <c r="HI146" s="186"/>
      <c r="HJ146" s="186"/>
      <c r="HK146" s="186"/>
      <c r="HL146" s="186"/>
      <c r="HM146" s="186"/>
      <c r="HN146" s="186"/>
      <c r="HO146" s="186"/>
      <c r="HP146" s="186"/>
      <c r="HQ146" s="186"/>
      <c r="HR146" s="186"/>
      <c r="HS146" s="186"/>
      <c r="HT146" s="186"/>
      <c r="HU146" s="186"/>
      <c r="HV146" s="186"/>
      <c r="HW146" s="186"/>
      <c r="HX146" s="186"/>
      <c r="HY146" s="186"/>
      <c r="HZ146" s="186"/>
      <c r="IA146" s="186"/>
      <c r="IB146" s="186"/>
      <c r="IC146" s="186"/>
      <c r="ID146" s="186"/>
      <c r="IE146" s="186"/>
      <c r="IF146" s="186"/>
      <c r="IG146" s="186"/>
      <c r="IH146" s="186"/>
      <c r="II146" s="186"/>
    </row>
    <row r="147" spans="1:32" s="195" customFormat="1" ht="37.5" hidden="1">
      <c r="A147" s="178" t="s">
        <v>224</v>
      </c>
      <c r="B147" s="88" t="s">
        <v>0</v>
      </c>
      <c r="C147" s="175" t="s">
        <v>218</v>
      </c>
      <c r="D147" s="174" t="s">
        <v>217</v>
      </c>
      <c r="E147" s="173" t="s">
        <v>223</v>
      </c>
      <c r="F147" s="172" t="s">
        <v>222</v>
      </c>
      <c r="G147" s="177"/>
      <c r="H147" s="446"/>
      <c r="I147" s="196"/>
      <c r="J147" s="196"/>
      <c r="K147" s="196"/>
      <c r="L147" s="196"/>
      <c r="M147" s="196"/>
      <c r="N147" s="196"/>
      <c r="O147" s="196"/>
      <c r="P147" s="196"/>
      <c r="Q147" s="196"/>
      <c r="R147" s="196"/>
      <c r="S147" s="196"/>
      <c r="T147" s="196"/>
      <c r="U147" s="196"/>
      <c r="V147" s="196"/>
      <c r="W147" s="196"/>
      <c r="X147" s="196"/>
      <c r="Y147" s="196"/>
      <c r="Z147" s="196"/>
      <c r="AA147" s="196"/>
      <c r="AB147" s="196"/>
      <c r="AC147" s="196"/>
      <c r="AD147" s="196"/>
      <c r="AE147" s="196"/>
      <c r="AF147" s="196"/>
    </row>
    <row r="148" spans="1:32" s="51" customFormat="1" ht="18.75" hidden="1">
      <c r="A148" s="89" t="s">
        <v>159</v>
      </c>
      <c r="B148" s="57" t="s">
        <v>0</v>
      </c>
      <c r="C148" s="175" t="s">
        <v>218</v>
      </c>
      <c r="D148" s="174" t="s">
        <v>217</v>
      </c>
      <c r="E148" s="173" t="s">
        <v>223</v>
      </c>
      <c r="F148" s="172" t="s">
        <v>222</v>
      </c>
      <c r="G148" s="168" t="s">
        <v>145</v>
      </c>
      <c r="H148" s="463"/>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row>
    <row r="149" spans="1:32" s="51" customFormat="1" ht="66" customHeight="1">
      <c r="A149" s="116" t="s">
        <v>795</v>
      </c>
      <c r="B149" s="300" t="s">
        <v>0</v>
      </c>
      <c r="C149" s="70" t="s">
        <v>218</v>
      </c>
      <c r="D149" s="70" t="s">
        <v>217</v>
      </c>
      <c r="E149" s="72" t="s">
        <v>490</v>
      </c>
      <c r="F149" s="71" t="s">
        <v>155</v>
      </c>
      <c r="G149" s="155" t="s">
        <v>145</v>
      </c>
      <c r="H149" s="297">
        <f>H150</f>
        <v>430</v>
      </c>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row>
    <row r="150" spans="1:32" s="51" customFormat="1" ht="47.25" customHeight="1">
      <c r="A150" s="311" t="s">
        <v>427</v>
      </c>
      <c r="B150" s="299" t="s">
        <v>0</v>
      </c>
      <c r="C150" s="120" t="s">
        <v>218</v>
      </c>
      <c r="D150" s="120" t="s">
        <v>217</v>
      </c>
      <c r="E150" s="59" t="s">
        <v>490</v>
      </c>
      <c r="F150" s="167" t="s">
        <v>155</v>
      </c>
      <c r="G150" s="155"/>
      <c r="H150" s="197">
        <f>H152+H154+H156</f>
        <v>430</v>
      </c>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row>
    <row r="151" spans="1:32" s="51" customFormat="1" ht="42" customHeight="1">
      <c r="A151" s="109" t="s">
        <v>362</v>
      </c>
      <c r="B151" s="299" t="s">
        <v>0</v>
      </c>
      <c r="C151" s="120" t="s">
        <v>218</v>
      </c>
      <c r="D151" s="120" t="s">
        <v>217</v>
      </c>
      <c r="E151" s="59" t="s">
        <v>490</v>
      </c>
      <c r="F151" s="167" t="s">
        <v>220</v>
      </c>
      <c r="G151" s="166"/>
      <c r="H151" s="464">
        <f>H152</f>
        <v>50</v>
      </c>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row>
    <row r="152" spans="1:32" s="51" customFormat="1" ht="29.25" customHeight="1">
      <c r="A152" s="569" t="s">
        <v>364</v>
      </c>
      <c r="B152" s="299" t="s">
        <v>0</v>
      </c>
      <c r="C152" s="120" t="s">
        <v>218</v>
      </c>
      <c r="D152" s="120" t="s">
        <v>217</v>
      </c>
      <c r="E152" s="59" t="s">
        <v>490</v>
      </c>
      <c r="F152" s="167" t="s">
        <v>220</v>
      </c>
      <c r="G152" s="166" t="s">
        <v>145</v>
      </c>
      <c r="H152" s="464">
        <v>50</v>
      </c>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row>
    <row r="153" spans="1:32" s="51" customFormat="1" ht="18.75" customHeight="1">
      <c r="A153" s="439" t="s">
        <v>428</v>
      </c>
      <c r="B153" s="312" t="s">
        <v>0</v>
      </c>
      <c r="C153" s="312" t="s">
        <v>218</v>
      </c>
      <c r="D153" s="543" t="s">
        <v>217</v>
      </c>
      <c r="E153" s="747" t="s">
        <v>491</v>
      </c>
      <c r="F153" s="748"/>
      <c r="G153" s="500"/>
      <c r="H153" s="464">
        <f>H154</f>
        <v>230</v>
      </c>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row>
    <row r="154" spans="1:32" s="51" customFormat="1" ht="21" customHeight="1">
      <c r="A154" s="569" t="s">
        <v>364</v>
      </c>
      <c r="B154" s="312" t="s">
        <v>0</v>
      </c>
      <c r="C154" s="312" t="s">
        <v>218</v>
      </c>
      <c r="D154" s="543" t="s">
        <v>217</v>
      </c>
      <c r="E154" s="747" t="s">
        <v>491</v>
      </c>
      <c r="F154" s="748"/>
      <c r="G154" s="500" t="s">
        <v>145</v>
      </c>
      <c r="H154" s="464">
        <v>230</v>
      </c>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row>
    <row r="155" spans="1:32" s="51" customFormat="1" ht="40.5" customHeight="1">
      <c r="A155" s="89" t="s">
        <v>219</v>
      </c>
      <c r="B155" s="299" t="s">
        <v>0</v>
      </c>
      <c r="C155" s="120" t="s">
        <v>218</v>
      </c>
      <c r="D155" s="120" t="s">
        <v>217</v>
      </c>
      <c r="E155" s="59" t="s">
        <v>490</v>
      </c>
      <c r="F155" s="167" t="s">
        <v>216</v>
      </c>
      <c r="G155" s="166"/>
      <c r="H155" s="464">
        <f>H156</f>
        <v>150</v>
      </c>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row>
    <row r="156" spans="1:32" s="51" customFormat="1" ht="24" customHeight="1">
      <c r="A156" s="569" t="s">
        <v>364</v>
      </c>
      <c r="B156" s="299" t="s">
        <v>0</v>
      </c>
      <c r="C156" s="120" t="s">
        <v>218</v>
      </c>
      <c r="D156" s="120" t="s">
        <v>217</v>
      </c>
      <c r="E156" s="59" t="s">
        <v>490</v>
      </c>
      <c r="F156" s="167" t="s">
        <v>216</v>
      </c>
      <c r="G156" s="166" t="s">
        <v>145</v>
      </c>
      <c r="H156" s="464">
        <v>150</v>
      </c>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row>
    <row r="157" spans="1:32" s="51" customFormat="1" ht="60" customHeight="1">
      <c r="A157" s="114" t="s">
        <v>808</v>
      </c>
      <c r="B157" s="57" t="s">
        <v>0</v>
      </c>
      <c r="C157" s="57" t="s">
        <v>218</v>
      </c>
      <c r="D157" s="65" t="s">
        <v>217</v>
      </c>
      <c r="E157" s="112">
        <v>21001</v>
      </c>
      <c r="F157" s="111" t="s">
        <v>155</v>
      </c>
      <c r="G157" s="64"/>
      <c r="H157" s="683">
        <v>10</v>
      </c>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row>
    <row r="158" spans="1:32" s="51" customFormat="1" ht="60" customHeight="1">
      <c r="A158" s="89" t="s">
        <v>626</v>
      </c>
      <c r="B158" s="57" t="s">
        <v>0</v>
      </c>
      <c r="C158" s="57" t="s">
        <v>218</v>
      </c>
      <c r="D158" s="65" t="s">
        <v>217</v>
      </c>
      <c r="E158" s="765" t="s">
        <v>628</v>
      </c>
      <c r="F158" s="766"/>
      <c r="G158" s="64"/>
      <c r="H158" s="546">
        <v>10</v>
      </c>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row>
    <row r="159" spans="1:32" s="51" customFormat="1" ht="24" customHeight="1">
      <c r="A159" s="89" t="s">
        <v>168</v>
      </c>
      <c r="B159" s="57" t="s">
        <v>0</v>
      </c>
      <c r="C159" s="57" t="s">
        <v>218</v>
      </c>
      <c r="D159" s="65" t="s">
        <v>217</v>
      </c>
      <c r="E159" s="765" t="s">
        <v>629</v>
      </c>
      <c r="F159" s="766"/>
      <c r="G159" s="64" t="s">
        <v>165</v>
      </c>
      <c r="H159" s="448">
        <v>10</v>
      </c>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row>
    <row r="160" spans="1:8" s="186" customFormat="1" ht="18.75">
      <c r="A160" s="158" t="s">
        <v>215</v>
      </c>
      <c r="B160" s="293" t="s">
        <v>0</v>
      </c>
      <c r="C160" s="70" t="s">
        <v>193</v>
      </c>
      <c r="D160" s="70"/>
      <c r="E160" s="79"/>
      <c r="F160" s="78"/>
      <c r="G160" s="70"/>
      <c r="H160" s="297">
        <f>H161+H166+H180</f>
        <v>8451.768</v>
      </c>
    </row>
    <row r="161" spans="1:8" s="186" customFormat="1" ht="18.75">
      <c r="A161" s="158" t="s">
        <v>214</v>
      </c>
      <c r="B161" s="300" t="s">
        <v>0</v>
      </c>
      <c r="C161" s="70" t="s">
        <v>193</v>
      </c>
      <c r="D161" s="70" t="s">
        <v>148</v>
      </c>
      <c r="E161" s="76"/>
      <c r="F161" s="75"/>
      <c r="G161" s="70"/>
      <c r="H161" s="297">
        <f>H162</f>
        <v>45</v>
      </c>
    </row>
    <row r="162" spans="1:8" s="186" customFormat="1" ht="81" customHeight="1">
      <c r="A162" s="157" t="s">
        <v>530</v>
      </c>
      <c r="B162" s="300" t="s">
        <v>0</v>
      </c>
      <c r="C162" s="70" t="s">
        <v>193</v>
      </c>
      <c r="D162" s="70" t="s">
        <v>148</v>
      </c>
      <c r="E162" s="131" t="s">
        <v>182</v>
      </c>
      <c r="F162" s="130" t="s">
        <v>155</v>
      </c>
      <c r="G162" s="70"/>
      <c r="H162" s="297">
        <f>H163</f>
        <v>45</v>
      </c>
    </row>
    <row r="163" spans="1:8" s="186" customFormat="1" ht="78" customHeight="1">
      <c r="A163" s="139" t="s">
        <v>531</v>
      </c>
      <c r="B163" s="299" t="s">
        <v>0</v>
      </c>
      <c r="C163" s="120" t="s">
        <v>193</v>
      </c>
      <c r="D163" s="120" t="s">
        <v>148</v>
      </c>
      <c r="E163" s="131" t="s">
        <v>194</v>
      </c>
      <c r="F163" s="130" t="s">
        <v>155</v>
      </c>
      <c r="G163" s="120"/>
      <c r="H163" s="200">
        <f>H165</f>
        <v>45</v>
      </c>
    </row>
    <row r="164" spans="1:8" s="186" customFormat="1" ht="25.5" customHeight="1">
      <c r="A164" s="437" t="s">
        <v>213</v>
      </c>
      <c r="B164" s="442" t="s">
        <v>0</v>
      </c>
      <c r="C164" s="443" t="s">
        <v>193</v>
      </c>
      <c r="D164" s="443" t="s">
        <v>148</v>
      </c>
      <c r="E164" s="147" t="s">
        <v>212</v>
      </c>
      <c r="F164" s="146" t="s">
        <v>155</v>
      </c>
      <c r="G164" s="120"/>
      <c r="H164" s="200">
        <v>45</v>
      </c>
    </row>
    <row r="165" spans="1:8" s="186" customFormat="1" ht="18.75">
      <c r="A165" s="164" t="s">
        <v>361</v>
      </c>
      <c r="B165" s="299" t="s">
        <v>0</v>
      </c>
      <c r="C165" s="120" t="s">
        <v>193</v>
      </c>
      <c r="D165" s="120" t="s">
        <v>148</v>
      </c>
      <c r="E165" s="147" t="s">
        <v>212</v>
      </c>
      <c r="F165" s="146" t="s">
        <v>211</v>
      </c>
      <c r="G165" s="70"/>
      <c r="H165" s="200">
        <v>45</v>
      </c>
    </row>
    <row r="166" spans="1:8" s="83" customFormat="1" ht="18" customHeight="1">
      <c r="A166" s="158" t="s">
        <v>209</v>
      </c>
      <c r="B166" s="73" t="s">
        <v>0</v>
      </c>
      <c r="C166" s="70" t="s">
        <v>193</v>
      </c>
      <c r="D166" s="70" t="s">
        <v>206</v>
      </c>
      <c r="E166" s="76"/>
      <c r="F166" s="75"/>
      <c r="G166" s="70"/>
      <c r="H166" s="297">
        <f>H167+H175</f>
        <v>50</v>
      </c>
    </row>
    <row r="167" spans="1:8" s="83" customFormat="1" ht="82.5" customHeight="1" hidden="1">
      <c r="A167" s="162" t="s">
        <v>499</v>
      </c>
      <c r="B167" s="190" t="s">
        <v>0</v>
      </c>
      <c r="C167" s="102" t="s">
        <v>193</v>
      </c>
      <c r="D167" s="102" t="s">
        <v>206</v>
      </c>
      <c r="E167" s="131" t="s">
        <v>442</v>
      </c>
      <c r="F167" s="130" t="s">
        <v>155</v>
      </c>
      <c r="G167" s="73"/>
      <c r="H167" s="460">
        <f>H170</f>
        <v>0</v>
      </c>
    </row>
    <row r="168" spans="1:8" s="83" customFormat="1" ht="39.75" customHeight="1" hidden="1">
      <c r="A168" s="472" t="s">
        <v>429</v>
      </c>
      <c r="B168" s="310" t="s">
        <v>0</v>
      </c>
      <c r="C168" s="441" t="s">
        <v>193</v>
      </c>
      <c r="D168" s="466" t="s">
        <v>206</v>
      </c>
      <c r="E168" s="467" t="s">
        <v>412</v>
      </c>
      <c r="F168" s="468" t="s">
        <v>155</v>
      </c>
      <c r="G168" s="469"/>
      <c r="H168" s="298">
        <f>H170</f>
        <v>0</v>
      </c>
    </row>
    <row r="169" spans="1:8" s="83" customFormat="1" ht="37.5" hidden="1">
      <c r="A169" s="470" t="s">
        <v>430</v>
      </c>
      <c r="B169" s="310" t="s">
        <v>0</v>
      </c>
      <c r="C169" s="441" t="s">
        <v>193</v>
      </c>
      <c r="D169" s="466" t="s">
        <v>206</v>
      </c>
      <c r="E169" s="467" t="s">
        <v>412</v>
      </c>
      <c r="F169" s="468" t="s">
        <v>204</v>
      </c>
      <c r="G169" s="469"/>
      <c r="H169" s="298">
        <v>0</v>
      </c>
    </row>
    <row r="170" spans="1:8" s="83" customFormat="1" ht="18.75" hidden="1">
      <c r="A170" s="471" t="s">
        <v>431</v>
      </c>
      <c r="B170" s="310" t="s">
        <v>0</v>
      </c>
      <c r="C170" s="441" t="s">
        <v>193</v>
      </c>
      <c r="D170" s="466" t="s">
        <v>206</v>
      </c>
      <c r="E170" s="467" t="s">
        <v>412</v>
      </c>
      <c r="F170" s="468" t="s">
        <v>204</v>
      </c>
      <c r="G170" s="469" t="s">
        <v>210</v>
      </c>
      <c r="H170" s="298">
        <v>0</v>
      </c>
    </row>
    <row r="171" spans="1:8" s="83" customFormat="1" ht="79.5" customHeight="1">
      <c r="A171" s="725" t="s">
        <v>817</v>
      </c>
      <c r="B171" s="190" t="s">
        <v>0</v>
      </c>
      <c r="C171" s="102" t="s">
        <v>193</v>
      </c>
      <c r="D171" s="102" t="s">
        <v>177</v>
      </c>
      <c r="E171" s="131" t="s">
        <v>443</v>
      </c>
      <c r="F171" s="130" t="s">
        <v>155</v>
      </c>
      <c r="G171" s="73"/>
      <c r="H171" s="297">
        <f>H172</f>
        <v>200</v>
      </c>
    </row>
    <row r="172" spans="1:8" s="83" customFormat="1" ht="43.5" customHeight="1">
      <c r="A172" s="473" t="s">
        <v>433</v>
      </c>
      <c r="B172" s="161" t="s">
        <v>0</v>
      </c>
      <c r="C172" s="159" t="s">
        <v>193</v>
      </c>
      <c r="D172" s="159" t="s">
        <v>177</v>
      </c>
      <c r="E172" s="147" t="s">
        <v>414</v>
      </c>
      <c r="F172" s="146" t="s">
        <v>155</v>
      </c>
      <c r="G172" s="57"/>
      <c r="H172" s="298">
        <f>H173</f>
        <v>200</v>
      </c>
    </row>
    <row r="173" spans="1:8" s="83" customFormat="1" ht="20.25" customHeight="1">
      <c r="A173" s="474" t="s">
        <v>434</v>
      </c>
      <c r="B173" s="161" t="s">
        <v>0</v>
      </c>
      <c r="C173" s="159" t="s">
        <v>193</v>
      </c>
      <c r="D173" s="159" t="s">
        <v>177</v>
      </c>
      <c r="E173" s="147" t="s">
        <v>414</v>
      </c>
      <c r="F173" s="146" t="s">
        <v>415</v>
      </c>
      <c r="G173" s="57"/>
      <c r="H173" s="298">
        <f>H174</f>
        <v>200</v>
      </c>
    </row>
    <row r="174" spans="1:8" s="83" customFormat="1" ht="21" customHeight="1">
      <c r="A174" s="569" t="s">
        <v>364</v>
      </c>
      <c r="B174" s="161" t="s">
        <v>0</v>
      </c>
      <c r="C174" s="159" t="s">
        <v>193</v>
      </c>
      <c r="D174" s="159" t="s">
        <v>177</v>
      </c>
      <c r="E174" s="147" t="s">
        <v>414</v>
      </c>
      <c r="F174" s="146" t="s">
        <v>415</v>
      </c>
      <c r="G174" s="57" t="s">
        <v>145</v>
      </c>
      <c r="H174" s="298">
        <v>200</v>
      </c>
    </row>
    <row r="175" spans="1:8" s="83" customFormat="1" ht="84" customHeight="1">
      <c r="A175" s="157" t="s">
        <v>809</v>
      </c>
      <c r="B175" s="190" t="s">
        <v>0</v>
      </c>
      <c r="C175" s="102" t="s">
        <v>193</v>
      </c>
      <c r="D175" s="102" t="s">
        <v>206</v>
      </c>
      <c r="E175" s="131" t="s">
        <v>182</v>
      </c>
      <c r="F175" s="130" t="s">
        <v>155</v>
      </c>
      <c r="G175" s="57"/>
      <c r="H175" s="460">
        <f>H176</f>
        <v>50</v>
      </c>
    </row>
    <row r="176" spans="1:8" s="83" customFormat="1" ht="83.25" customHeight="1">
      <c r="A176" s="139" t="s">
        <v>810</v>
      </c>
      <c r="B176" s="161" t="s">
        <v>0</v>
      </c>
      <c r="C176" s="159" t="s">
        <v>193</v>
      </c>
      <c r="D176" s="159" t="s">
        <v>206</v>
      </c>
      <c r="E176" s="147" t="s">
        <v>194</v>
      </c>
      <c r="F176" s="146" t="s">
        <v>155</v>
      </c>
      <c r="G176" s="57"/>
      <c r="H176" s="298">
        <f>H177</f>
        <v>50</v>
      </c>
    </row>
    <row r="177" spans="1:8" s="83" customFormat="1" ht="40.5" customHeight="1">
      <c r="A177" s="89" t="s">
        <v>450</v>
      </c>
      <c r="B177" s="161" t="s">
        <v>0</v>
      </c>
      <c r="C177" s="159" t="s">
        <v>193</v>
      </c>
      <c r="D177" s="159" t="s">
        <v>206</v>
      </c>
      <c r="E177" s="147" t="s">
        <v>449</v>
      </c>
      <c r="F177" s="146" t="s">
        <v>155</v>
      </c>
      <c r="G177" s="57"/>
      <c r="H177" s="298">
        <f>H178</f>
        <v>50</v>
      </c>
    </row>
    <row r="178" spans="1:8" s="83" customFormat="1" ht="21" customHeight="1">
      <c r="A178" s="89" t="s">
        <v>432</v>
      </c>
      <c r="B178" s="161" t="s">
        <v>0</v>
      </c>
      <c r="C178" s="159" t="s">
        <v>193</v>
      </c>
      <c r="D178" s="159" t="s">
        <v>206</v>
      </c>
      <c r="E178" s="147" t="s">
        <v>449</v>
      </c>
      <c r="F178" s="67" t="s">
        <v>208</v>
      </c>
      <c r="G178" s="57"/>
      <c r="H178" s="298">
        <f>H179</f>
        <v>50</v>
      </c>
    </row>
    <row r="179" spans="1:8" s="83" customFormat="1" ht="21" customHeight="1">
      <c r="A179" s="569" t="s">
        <v>364</v>
      </c>
      <c r="B179" s="161" t="s">
        <v>0</v>
      </c>
      <c r="C179" s="159" t="s">
        <v>193</v>
      </c>
      <c r="D179" s="159" t="s">
        <v>206</v>
      </c>
      <c r="E179" s="147" t="s">
        <v>449</v>
      </c>
      <c r="F179" s="67" t="s">
        <v>208</v>
      </c>
      <c r="G179" s="57" t="s">
        <v>145</v>
      </c>
      <c r="H179" s="298">
        <v>50</v>
      </c>
    </row>
    <row r="180" spans="1:8" s="83" customFormat="1" ht="18.75">
      <c r="A180" s="296" t="s">
        <v>203</v>
      </c>
      <c r="B180" s="73" t="s">
        <v>0</v>
      </c>
      <c r="C180" s="70" t="s">
        <v>193</v>
      </c>
      <c r="D180" s="70" t="s">
        <v>177</v>
      </c>
      <c r="E180" s="79"/>
      <c r="F180" s="78"/>
      <c r="G180" s="70"/>
      <c r="H180" s="297">
        <f>+H181+H202+H171</f>
        <v>8356.768</v>
      </c>
    </row>
    <row r="181" spans="1:32" s="294" customFormat="1" ht="82.5" customHeight="1">
      <c r="A181" s="157" t="s">
        <v>796</v>
      </c>
      <c r="B181" s="100" t="s">
        <v>0</v>
      </c>
      <c r="C181" s="70" t="s">
        <v>193</v>
      </c>
      <c r="D181" s="156" t="s">
        <v>177</v>
      </c>
      <c r="E181" s="131" t="s">
        <v>182</v>
      </c>
      <c r="F181" s="130" t="s">
        <v>155</v>
      </c>
      <c r="G181" s="155"/>
      <c r="H181" s="297">
        <f>H182</f>
        <v>6013.735000000001</v>
      </c>
      <c r="I181" s="295"/>
      <c r="J181" s="295"/>
      <c r="K181" s="295"/>
      <c r="L181" s="295"/>
      <c r="M181" s="295"/>
      <c r="N181" s="295"/>
      <c r="O181" s="295"/>
      <c r="P181" s="295"/>
      <c r="Q181" s="295"/>
      <c r="R181" s="295"/>
      <c r="S181" s="295"/>
      <c r="T181" s="295"/>
      <c r="U181" s="295"/>
      <c r="V181" s="295"/>
      <c r="W181" s="295"/>
      <c r="X181" s="295"/>
      <c r="Y181" s="295"/>
      <c r="Z181" s="295"/>
      <c r="AA181" s="295"/>
      <c r="AB181" s="295"/>
      <c r="AC181" s="295"/>
      <c r="AD181" s="295"/>
      <c r="AE181" s="295"/>
      <c r="AF181" s="295"/>
    </row>
    <row r="182" spans="1:32" s="105" customFormat="1" ht="93" customHeight="1">
      <c r="A182" s="139" t="s">
        <v>810</v>
      </c>
      <c r="B182" s="88" t="s">
        <v>0</v>
      </c>
      <c r="C182" s="88" t="s">
        <v>193</v>
      </c>
      <c r="D182" s="148" t="s">
        <v>177</v>
      </c>
      <c r="E182" s="147" t="s">
        <v>194</v>
      </c>
      <c r="F182" s="146" t="s">
        <v>155</v>
      </c>
      <c r="G182" s="145"/>
      <c r="H182" s="321">
        <f>H183+H186+H189+H192+H194+H199</f>
        <v>6013.735000000001</v>
      </c>
      <c r="I182" s="106"/>
      <c r="J182" s="106"/>
      <c r="K182" s="106"/>
      <c r="L182" s="106"/>
      <c r="M182" s="106"/>
      <c r="N182" s="106"/>
      <c r="O182" s="106"/>
      <c r="P182" s="106"/>
      <c r="Q182" s="106"/>
      <c r="R182" s="106"/>
      <c r="S182" s="106"/>
      <c r="T182" s="106"/>
      <c r="U182" s="106"/>
      <c r="V182" s="106"/>
      <c r="W182" s="106"/>
      <c r="X182" s="106"/>
      <c r="Y182" s="106"/>
      <c r="Z182" s="106"/>
      <c r="AA182" s="106"/>
      <c r="AB182" s="106"/>
      <c r="AC182" s="106"/>
      <c r="AD182" s="106"/>
      <c r="AE182" s="106"/>
      <c r="AF182" s="106"/>
    </row>
    <row r="183" spans="1:8" s="106" customFormat="1" ht="19.5">
      <c r="A183" s="152" t="s">
        <v>202</v>
      </c>
      <c r="B183" s="88" t="s">
        <v>0</v>
      </c>
      <c r="C183" s="88" t="s">
        <v>193</v>
      </c>
      <c r="D183" s="148" t="s">
        <v>177</v>
      </c>
      <c r="E183" s="147" t="s">
        <v>698</v>
      </c>
      <c r="F183" s="146" t="s">
        <v>191</v>
      </c>
      <c r="G183" s="145"/>
      <c r="H183" s="321">
        <f>H184</f>
        <v>4088.735</v>
      </c>
    </row>
    <row r="184" spans="1:8" s="106" customFormat="1" ht="37.5">
      <c r="A184" s="569" t="s">
        <v>364</v>
      </c>
      <c r="B184" s="88" t="s">
        <v>0</v>
      </c>
      <c r="C184" s="88" t="s">
        <v>193</v>
      </c>
      <c r="D184" s="148" t="s">
        <v>177</v>
      </c>
      <c r="E184" s="147" t="s">
        <v>698</v>
      </c>
      <c r="F184" s="146" t="s">
        <v>191</v>
      </c>
      <c r="G184" s="145" t="s">
        <v>145</v>
      </c>
      <c r="H184" s="320">
        <v>4088.735</v>
      </c>
    </row>
    <row r="185" spans="1:8" s="106" customFormat="1" ht="19.5">
      <c r="A185" s="438" t="s">
        <v>438</v>
      </c>
      <c r="B185" s="486" t="s">
        <v>0</v>
      </c>
      <c r="C185" s="486" t="s">
        <v>193</v>
      </c>
      <c r="D185" s="487" t="s">
        <v>177</v>
      </c>
      <c r="E185" s="513" t="s">
        <v>200</v>
      </c>
      <c r="F185" s="515" t="s">
        <v>155</v>
      </c>
      <c r="G185" s="275"/>
      <c r="H185" s="483">
        <f>H187</f>
        <v>200</v>
      </c>
    </row>
    <row r="186" spans="1:32" s="105" customFormat="1" ht="19.5">
      <c r="A186" s="478" t="s">
        <v>202</v>
      </c>
      <c r="B186" s="88" t="s">
        <v>0</v>
      </c>
      <c r="C186" s="88" t="s">
        <v>193</v>
      </c>
      <c r="D186" s="148" t="s">
        <v>177</v>
      </c>
      <c r="E186" s="118" t="s">
        <v>200</v>
      </c>
      <c r="F186" s="146" t="s">
        <v>191</v>
      </c>
      <c r="G186" s="145"/>
      <c r="H186" s="321">
        <f>H187</f>
        <v>200</v>
      </c>
      <c r="I186" s="106"/>
      <c r="J186" s="106"/>
      <c r="K186" s="106"/>
      <c r="L186" s="106"/>
      <c r="M186" s="106"/>
      <c r="N186" s="106"/>
      <c r="O186" s="106"/>
      <c r="P186" s="106"/>
      <c r="Q186" s="106"/>
      <c r="R186" s="106"/>
      <c r="S186" s="106"/>
      <c r="T186" s="106"/>
      <c r="U186" s="106"/>
      <c r="V186" s="106"/>
      <c r="W186" s="106"/>
      <c r="X186" s="106"/>
      <c r="Y186" s="106"/>
      <c r="Z186" s="106"/>
      <c r="AA186" s="106"/>
      <c r="AB186" s="106"/>
      <c r="AC186" s="106"/>
      <c r="AD186" s="106"/>
      <c r="AE186" s="106"/>
      <c r="AF186" s="106"/>
    </row>
    <row r="187" spans="1:8" s="106" customFormat="1" ht="24.75" customHeight="1">
      <c r="A187" s="480" t="s">
        <v>364</v>
      </c>
      <c r="B187" s="88" t="s">
        <v>0</v>
      </c>
      <c r="C187" s="88" t="s">
        <v>193</v>
      </c>
      <c r="D187" s="148" t="s">
        <v>177</v>
      </c>
      <c r="E187" s="118" t="s">
        <v>200</v>
      </c>
      <c r="F187" s="146" t="s">
        <v>191</v>
      </c>
      <c r="G187" s="145" t="s">
        <v>145</v>
      </c>
      <c r="H187" s="320">
        <v>200</v>
      </c>
    </row>
    <row r="188" spans="1:8" s="106" customFormat="1" ht="19.5">
      <c r="A188" s="438" t="s">
        <v>439</v>
      </c>
      <c r="B188" s="486" t="s">
        <v>0</v>
      </c>
      <c r="C188" s="486" t="s">
        <v>193</v>
      </c>
      <c r="D188" s="487" t="s">
        <v>177</v>
      </c>
      <c r="E188" s="513" t="s">
        <v>357</v>
      </c>
      <c r="F188" s="514" t="s">
        <v>155</v>
      </c>
      <c r="G188" s="275"/>
      <c r="H188" s="483">
        <f>H190</f>
        <v>55</v>
      </c>
    </row>
    <row r="189" spans="1:8" s="106" customFormat="1" ht="19.5">
      <c r="A189" s="481" t="s">
        <v>199</v>
      </c>
      <c r="B189" s="88" t="s">
        <v>0</v>
      </c>
      <c r="C189" s="88" t="s">
        <v>193</v>
      </c>
      <c r="D189" s="148" t="s">
        <v>177</v>
      </c>
      <c r="E189" s="147" t="s">
        <v>357</v>
      </c>
      <c r="F189" s="146" t="s">
        <v>198</v>
      </c>
      <c r="G189" s="145"/>
      <c r="H189" s="321">
        <f>H190</f>
        <v>55</v>
      </c>
    </row>
    <row r="190" spans="1:8" s="106" customFormat="1" ht="21" customHeight="1">
      <c r="A190" s="482" t="s">
        <v>364</v>
      </c>
      <c r="B190" s="88" t="s">
        <v>0</v>
      </c>
      <c r="C190" s="88" t="s">
        <v>193</v>
      </c>
      <c r="D190" s="148" t="s">
        <v>177</v>
      </c>
      <c r="E190" s="147" t="s">
        <v>357</v>
      </c>
      <c r="F190" s="146" t="s">
        <v>198</v>
      </c>
      <c r="G190" s="145" t="s">
        <v>145</v>
      </c>
      <c r="H190" s="320">
        <v>55</v>
      </c>
    </row>
    <row r="191" spans="1:8" s="106" customFormat="1" ht="40.5" customHeight="1">
      <c r="A191" s="302" t="s">
        <v>435</v>
      </c>
      <c r="B191" s="486" t="s">
        <v>0</v>
      </c>
      <c r="C191" s="486" t="s">
        <v>193</v>
      </c>
      <c r="D191" s="487" t="s">
        <v>177</v>
      </c>
      <c r="E191" s="513" t="s">
        <v>196</v>
      </c>
      <c r="F191" s="511" t="s">
        <v>155</v>
      </c>
      <c r="G191" s="493"/>
      <c r="H191" s="483">
        <f>H193</f>
        <v>50</v>
      </c>
    </row>
    <row r="192" spans="1:8" s="106" customFormat="1" ht="19.5">
      <c r="A192" s="474" t="s">
        <v>434</v>
      </c>
      <c r="B192" s="88" t="s">
        <v>0</v>
      </c>
      <c r="C192" s="88" t="s">
        <v>193</v>
      </c>
      <c r="D192" s="148" t="s">
        <v>177</v>
      </c>
      <c r="E192" s="118" t="s">
        <v>196</v>
      </c>
      <c r="F192" s="117" t="s">
        <v>195</v>
      </c>
      <c r="G192" s="145"/>
      <c r="H192" s="321">
        <f>H193</f>
        <v>50</v>
      </c>
    </row>
    <row r="193" spans="1:8" s="106" customFormat="1" ht="25.5" customHeight="1">
      <c r="A193" s="490" t="s">
        <v>364</v>
      </c>
      <c r="B193" s="88" t="s">
        <v>0</v>
      </c>
      <c r="C193" s="88" t="s">
        <v>193</v>
      </c>
      <c r="D193" s="148" t="s">
        <v>177</v>
      </c>
      <c r="E193" s="118" t="s">
        <v>196</v>
      </c>
      <c r="F193" s="117" t="s">
        <v>195</v>
      </c>
      <c r="G193" s="145" t="s">
        <v>145</v>
      </c>
      <c r="H193" s="320">
        <v>50</v>
      </c>
    </row>
    <row r="194" spans="1:8" s="106" customFormat="1" ht="36.75" customHeight="1" hidden="1">
      <c r="A194" s="571" t="s">
        <v>525</v>
      </c>
      <c r="B194" s="486" t="s">
        <v>0</v>
      </c>
      <c r="C194" s="486" t="s">
        <v>193</v>
      </c>
      <c r="D194" s="487" t="s">
        <v>177</v>
      </c>
      <c r="E194" s="513" t="s">
        <v>526</v>
      </c>
      <c r="F194" s="511" t="s">
        <v>527</v>
      </c>
      <c r="G194" s="145"/>
      <c r="H194" s="483">
        <f>H195+H197</f>
        <v>0</v>
      </c>
    </row>
    <row r="195" spans="1:8" s="106" customFormat="1" ht="39.75" customHeight="1" hidden="1">
      <c r="A195" s="572" t="s">
        <v>528</v>
      </c>
      <c r="B195" s="88" t="s">
        <v>0</v>
      </c>
      <c r="C195" s="88" t="s">
        <v>193</v>
      </c>
      <c r="D195" s="148" t="s">
        <v>177</v>
      </c>
      <c r="E195" s="118" t="s">
        <v>526</v>
      </c>
      <c r="F195" s="117" t="s">
        <v>527</v>
      </c>
      <c r="G195" s="145"/>
      <c r="H195" s="144" t="s">
        <v>325</v>
      </c>
    </row>
    <row r="196" spans="1:8" s="106" customFormat="1" ht="22.5" customHeight="1" hidden="1">
      <c r="A196" s="471" t="s">
        <v>364</v>
      </c>
      <c r="B196" s="88" t="s">
        <v>0</v>
      </c>
      <c r="C196" s="88" t="s">
        <v>193</v>
      </c>
      <c r="D196" s="148" t="s">
        <v>177</v>
      </c>
      <c r="E196" s="118" t="s">
        <v>526</v>
      </c>
      <c r="F196" s="117" t="s">
        <v>527</v>
      </c>
      <c r="G196" s="145" t="s">
        <v>145</v>
      </c>
      <c r="H196" s="144" t="s">
        <v>325</v>
      </c>
    </row>
    <row r="197" spans="1:8" s="106" customFormat="1" ht="33.75" customHeight="1" hidden="1">
      <c r="A197" s="572" t="s">
        <v>528</v>
      </c>
      <c r="B197" s="88" t="s">
        <v>0</v>
      </c>
      <c r="C197" s="88" t="s">
        <v>193</v>
      </c>
      <c r="D197" s="148" t="s">
        <v>177</v>
      </c>
      <c r="E197" s="118" t="s">
        <v>526</v>
      </c>
      <c r="F197" s="117" t="s">
        <v>532</v>
      </c>
      <c r="G197" s="145"/>
      <c r="H197" s="144" t="s">
        <v>325</v>
      </c>
    </row>
    <row r="198" spans="1:8" s="106" customFormat="1" ht="22.5" customHeight="1" hidden="1">
      <c r="A198" s="471" t="s">
        <v>364</v>
      </c>
      <c r="B198" s="88" t="s">
        <v>0</v>
      </c>
      <c r="C198" s="88" t="s">
        <v>193</v>
      </c>
      <c r="D198" s="148" t="s">
        <v>177</v>
      </c>
      <c r="E198" s="118" t="s">
        <v>526</v>
      </c>
      <c r="F198" s="117" t="s">
        <v>532</v>
      </c>
      <c r="G198" s="145" t="s">
        <v>145</v>
      </c>
      <c r="H198" s="144" t="s">
        <v>325</v>
      </c>
    </row>
    <row r="199" spans="1:8" s="106" customFormat="1" ht="24.75" customHeight="1">
      <c r="A199" s="476" t="s">
        <v>436</v>
      </c>
      <c r="B199" s="486" t="s">
        <v>0</v>
      </c>
      <c r="C199" s="486" t="s">
        <v>193</v>
      </c>
      <c r="D199" s="487" t="s">
        <v>177</v>
      </c>
      <c r="E199" s="512" t="s">
        <v>437</v>
      </c>
      <c r="F199" s="511" t="s">
        <v>155</v>
      </c>
      <c r="G199" s="275"/>
      <c r="H199" s="322">
        <f>H201</f>
        <v>1620</v>
      </c>
    </row>
    <row r="200" spans="1:8" s="106" customFormat="1" ht="22.5" customHeight="1">
      <c r="A200" s="316" t="s">
        <v>202</v>
      </c>
      <c r="B200" s="88" t="s">
        <v>0</v>
      </c>
      <c r="C200" s="88" t="s">
        <v>193</v>
      </c>
      <c r="D200" s="148" t="s">
        <v>177</v>
      </c>
      <c r="E200" s="147" t="s">
        <v>192</v>
      </c>
      <c r="F200" s="146" t="s">
        <v>191</v>
      </c>
      <c r="G200" s="145"/>
      <c r="H200" s="321">
        <f>H201</f>
        <v>1620</v>
      </c>
    </row>
    <row r="201" spans="1:8" s="106" customFormat="1" ht="27" customHeight="1">
      <c r="A201" s="477" t="s">
        <v>364</v>
      </c>
      <c r="B201" s="88" t="s">
        <v>0</v>
      </c>
      <c r="C201" s="88" t="s">
        <v>193</v>
      </c>
      <c r="D201" s="148" t="s">
        <v>177</v>
      </c>
      <c r="E201" s="147" t="s">
        <v>192</v>
      </c>
      <c r="F201" s="146" t="s">
        <v>191</v>
      </c>
      <c r="G201" s="145" t="s">
        <v>145</v>
      </c>
      <c r="H201" s="320">
        <v>1620</v>
      </c>
    </row>
    <row r="202" spans="1:8" s="106" customFormat="1" ht="62.25" customHeight="1">
      <c r="A202" s="484" t="s">
        <v>416</v>
      </c>
      <c r="B202" s="275" t="s">
        <v>0</v>
      </c>
      <c r="C202" s="100" t="s">
        <v>193</v>
      </c>
      <c r="D202" s="150" t="s">
        <v>177</v>
      </c>
      <c r="E202" s="131" t="s">
        <v>492</v>
      </c>
      <c r="F202" s="130" t="s">
        <v>155</v>
      </c>
      <c r="G202" s="145"/>
      <c r="H202" s="322">
        <f>+H203</f>
        <v>2143.033</v>
      </c>
    </row>
    <row r="203" spans="1:8" s="106" customFormat="1" ht="25.5" customHeight="1">
      <c r="A203" s="302" t="s">
        <v>519</v>
      </c>
      <c r="B203" s="486" t="s">
        <v>0</v>
      </c>
      <c r="C203" s="486" t="s">
        <v>193</v>
      </c>
      <c r="D203" s="487" t="s">
        <v>177</v>
      </c>
      <c r="E203" s="488" t="s">
        <v>520</v>
      </c>
      <c r="F203" s="489" t="s">
        <v>155</v>
      </c>
      <c r="G203" s="493"/>
      <c r="H203" s="494">
        <f>H204</f>
        <v>2143.033</v>
      </c>
    </row>
    <row r="204" spans="1:8" s="106" customFormat="1" ht="26.25" customHeight="1">
      <c r="A204" s="491" t="s">
        <v>441</v>
      </c>
      <c r="B204" s="88" t="s">
        <v>0</v>
      </c>
      <c r="C204" s="309" t="s">
        <v>193</v>
      </c>
      <c r="D204" s="308" t="s">
        <v>177</v>
      </c>
      <c r="E204" s="485" t="s">
        <v>520</v>
      </c>
      <c r="F204" s="479" t="s">
        <v>521</v>
      </c>
      <c r="G204" s="315"/>
      <c r="H204" s="153">
        <f>H205+H206</f>
        <v>2143.033</v>
      </c>
    </row>
    <row r="205" spans="1:8" s="106" customFormat="1" ht="22.5" customHeight="1">
      <c r="A205" s="492" t="s">
        <v>364</v>
      </c>
      <c r="B205" s="88" t="s">
        <v>0</v>
      </c>
      <c r="C205" s="309" t="s">
        <v>193</v>
      </c>
      <c r="D205" s="308" t="s">
        <v>177</v>
      </c>
      <c r="E205" s="485" t="s">
        <v>520</v>
      </c>
      <c r="F205" s="479" t="s">
        <v>521</v>
      </c>
      <c r="G205" s="315" t="s">
        <v>145</v>
      </c>
      <c r="H205" s="718">
        <v>1528.108</v>
      </c>
    </row>
    <row r="206" spans="1:8" s="106" customFormat="1" ht="21" customHeight="1">
      <c r="A206" s="492" t="s">
        <v>364</v>
      </c>
      <c r="B206" s="310" t="s">
        <v>0</v>
      </c>
      <c r="C206" s="309" t="s">
        <v>193</v>
      </c>
      <c r="D206" s="308" t="s">
        <v>177</v>
      </c>
      <c r="E206" s="485" t="s">
        <v>440</v>
      </c>
      <c r="F206" s="479" t="s">
        <v>522</v>
      </c>
      <c r="G206" s="315" t="s">
        <v>145</v>
      </c>
      <c r="H206" s="719" t="s">
        <v>779</v>
      </c>
    </row>
    <row r="207" spans="1:8" s="106" customFormat="1" ht="21" customHeight="1">
      <c r="A207" s="676" t="s">
        <v>616</v>
      </c>
      <c r="B207" s="486" t="s">
        <v>0</v>
      </c>
      <c r="C207" s="486" t="s">
        <v>312</v>
      </c>
      <c r="D207" s="674"/>
      <c r="E207" s="435"/>
      <c r="F207" s="436"/>
      <c r="G207" s="493"/>
      <c r="H207" s="494">
        <f>H208</f>
        <v>700</v>
      </c>
    </row>
    <row r="208" spans="1:8" s="106" customFormat="1" ht="21" customHeight="1">
      <c r="A208" s="675" t="s">
        <v>615</v>
      </c>
      <c r="B208" s="88" t="s">
        <v>0</v>
      </c>
      <c r="C208" s="309" t="s">
        <v>312</v>
      </c>
      <c r="D208" s="673" t="s">
        <v>193</v>
      </c>
      <c r="E208" s="59"/>
      <c r="F208" s="167"/>
      <c r="G208" s="315"/>
      <c r="H208" s="153">
        <f>H209</f>
        <v>700</v>
      </c>
    </row>
    <row r="209" spans="1:8" s="106" customFormat="1" ht="24.75" customHeight="1">
      <c r="A209" s="677" t="s">
        <v>276</v>
      </c>
      <c r="B209" s="310" t="s">
        <v>0</v>
      </c>
      <c r="C209" s="678" t="s">
        <v>312</v>
      </c>
      <c r="D209" s="678" t="s">
        <v>193</v>
      </c>
      <c r="E209" s="59" t="s">
        <v>275</v>
      </c>
      <c r="F209" s="167" t="s">
        <v>155</v>
      </c>
      <c r="G209" s="315"/>
      <c r="H209" s="320">
        <f>H210</f>
        <v>700</v>
      </c>
    </row>
    <row r="210" spans="1:8" s="106" customFormat="1" ht="24.75" customHeight="1">
      <c r="A210" s="109" t="s">
        <v>274</v>
      </c>
      <c r="B210" s="310" t="s">
        <v>0</v>
      </c>
      <c r="C210" s="120" t="s">
        <v>312</v>
      </c>
      <c r="D210" s="120" t="s">
        <v>193</v>
      </c>
      <c r="E210" s="59" t="s">
        <v>270</v>
      </c>
      <c r="F210" s="167" t="s">
        <v>155</v>
      </c>
      <c r="G210" s="315"/>
      <c r="H210" s="320">
        <f>H211</f>
        <v>700</v>
      </c>
    </row>
    <row r="211" spans="1:8" s="106" customFormat="1" ht="24.75" customHeight="1">
      <c r="A211" s="439" t="s">
        <v>504</v>
      </c>
      <c r="B211" s="310" t="s">
        <v>0</v>
      </c>
      <c r="C211" s="120" t="s">
        <v>312</v>
      </c>
      <c r="D211" s="120" t="s">
        <v>193</v>
      </c>
      <c r="E211" s="59" t="s">
        <v>270</v>
      </c>
      <c r="F211" s="167" t="s">
        <v>505</v>
      </c>
      <c r="G211" s="315"/>
      <c r="H211" s="320">
        <f>H212</f>
        <v>700</v>
      </c>
    </row>
    <row r="212" spans="1:8" s="106" customFormat="1" ht="24.75" customHeight="1">
      <c r="A212" s="492" t="s">
        <v>364</v>
      </c>
      <c r="B212" s="310" t="s">
        <v>0</v>
      </c>
      <c r="C212" s="120" t="s">
        <v>312</v>
      </c>
      <c r="D212" s="120" t="s">
        <v>193</v>
      </c>
      <c r="E212" s="59" t="s">
        <v>270</v>
      </c>
      <c r="F212" s="167" t="s">
        <v>505</v>
      </c>
      <c r="G212" s="315" t="s">
        <v>145</v>
      </c>
      <c r="H212" s="320">
        <v>700</v>
      </c>
    </row>
    <row r="213" spans="1:8" s="106" customFormat="1" ht="19.5">
      <c r="A213" s="114" t="s">
        <v>190</v>
      </c>
      <c r="B213" s="73" t="s">
        <v>0</v>
      </c>
      <c r="C213" s="73" t="s">
        <v>164</v>
      </c>
      <c r="D213" s="113"/>
      <c r="E213" s="143"/>
      <c r="F213" s="142"/>
      <c r="G213" s="64"/>
      <c r="H213" s="460">
        <f>+H214</f>
        <v>10</v>
      </c>
    </row>
    <row r="214" spans="1:8" s="106" customFormat="1" ht="19.5">
      <c r="A214" s="114" t="s">
        <v>189</v>
      </c>
      <c r="B214" s="282" t="s">
        <v>0</v>
      </c>
      <c r="C214" s="73" t="s">
        <v>164</v>
      </c>
      <c r="D214" s="113" t="s">
        <v>164</v>
      </c>
      <c r="E214" s="143"/>
      <c r="F214" s="142"/>
      <c r="G214" s="64"/>
      <c r="H214" s="460">
        <f>+H215</f>
        <v>10</v>
      </c>
    </row>
    <row r="215" spans="1:8" s="106" customFormat="1" ht="63" customHeight="1">
      <c r="A215" s="114" t="s">
        <v>799</v>
      </c>
      <c r="B215" s="73" t="s">
        <v>0</v>
      </c>
      <c r="C215" s="73" t="s">
        <v>164</v>
      </c>
      <c r="D215" s="113" t="s">
        <v>164</v>
      </c>
      <c r="E215" s="141" t="s">
        <v>175</v>
      </c>
      <c r="F215" s="111" t="s">
        <v>155</v>
      </c>
      <c r="G215" s="140"/>
      <c r="H215" s="460">
        <f>H216</f>
        <v>10</v>
      </c>
    </row>
    <row r="216" spans="1:8" s="106" customFormat="1" ht="19.5">
      <c r="A216" s="139" t="s">
        <v>478</v>
      </c>
      <c r="B216" s="57" t="s">
        <v>0</v>
      </c>
      <c r="C216" s="57" t="s">
        <v>164</v>
      </c>
      <c r="D216" s="65" t="s">
        <v>164</v>
      </c>
      <c r="E216" s="82" t="s">
        <v>493</v>
      </c>
      <c r="F216" s="81" t="s">
        <v>162</v>
      </c>
      <c r="G216" s="64"/>
      <c r="H216" s="298">
        <f>+H217</f>
        <v>10</v>
      </c>
    </row>
    <row r="217" spans="1:8" s="106" customFormat="1" ht="22.5" customHeight="1">
      <c r="A217" s="569" t="s">
        <v>364</v>
      </c>
      <c r="B217" s="57" t="s">
        <v>0</v>
      </c>
      <c r="C217" s="57" t="s">
        <v>164</v>
      </c>
      <c r="D217" s="65" t="s">
        <v>164</v>
      </c>
      <c r="E217" s="82" t="s">
        <v>493</v>
      </c>
      <c r="F217" s="81" t="s">
        <v>162</v>
      </c>
      <c r="G217" s="64" t="s">
        <v>145</v>
      </c>
      <c r="H217" s="448">
        <v>10</v>
      </c>
    </row>
    <row r="218" spans="1:32" s="105" customFormat="1" ht="37.5" hidden="1">
      <c r="A218" s="77" t="s">
        <v>185</v>
      </c>
      <c r="B218" s="88" t="s">
        <v>0</v>
      </c>
      <c r="C218" s="57" t="s">
        <v>149</v>
      </c>
      <c r="D218" s="65" t="s">
        <v>148</v>
      </c>
      <c r="E218" s="273" t="s">
        <v>355</v>
      </c>
      <c r="F218" s="81" t="s">
        <v>356</v>
      </c>
      <c r="G218" s="175"/>
      <c r="H218" s="465"/>
      <c r="I218" s="106"/>
      <c r="J218" s="106"/>
      <c r="K218" s="106"/>
      <c r="L218" s="106"/>
      <c r="M218" s="106"/>
      <c r="N218" s="106"/>
      <c r="O218" s="106"/>
      <c r="P218" s="106"/>
      <c r="Q218" s="106"/>
      <c r="R218" s="106"/>
      <c r="S218" s="106"/>
      <c r="T218" s="106"/>
      <c r="U218" s="106"/>
      <c r="V218" s="106"/>
      <c r="W218" s="106"/>
      <c r="X218" s="106"/>
      <c r="Y218" s="106"/>
      <c r="Z218" s="106"/>
      <c r="AA218" s="106"/>
      <c r="AB218" s="106"/>
      <c r="AC218" s="106"/>
      <c r="AD218" s="106"/>
      <c r="AE218" s="106"/>
      <c r="AF218" s="106"/>
    </row>
    <row r="219" spans="1:32" s="105" customFormat="1" ht="19.5" hidden="1">
      <c r="A219" s="74" t="s">
        <v>159</v>
      </c>
      <c r="B219" s="88" t="s">
        <v>0</v>
      </c>
      <c r="C219" s="57" t="s">
        <v>149</v>
      </c>
      <c r="D219" s="57" t="s">
        <v>148</v>
      </c>
      <c r="E219" s="59" t="s">
        <v>355</v>
      </c>
      <c r="F219" s="81" t="s">
        <v>356</v>
      </c>
      <c r="G219" s="57" t="s">
        <v>145</v>
      </c>
      <c r="H219" s="298"/>
      <c r="I219" s="106"/>
      <c r="J219" s="106"/>
      <c r="K219" s="106"/>
      <c r="L219" s="106"/>
      <c r="M219" s="106"/>
      <c r="N219" s="106"/>
      <c r="O219" s="106"/>
      <c r="P219" s="106"/>
      <c r="Q219" s="106"/>
      <c r="R219" s="106"/>
      <c r="S219" s="106"/>
      <c r="T219" s="106"/>
      <c r="U219" s="106"/>
      <c r="V219" s="106"/>
      <c r="W219" s="106"/>
      <c r="X219" s="106"/>
      <c r="Y219" s="106"/>
      <c r="Z219" s="106"/>
      <c r="AA219" s="106"/>
      <c r="AB219" s="106"/>
      <c r="AC219" s="106"/>
      <c r="AD219" s="106"/>
      <c r="AE219" s="106"/>
      <c r="AF219" s="106"/>
    </row>
    <row r="220" spans="1:32" s="105" customFormat="1" ht="37.5" hidden="1">
      <c r="A220" s="77" t="s">
        <v>160</v>
      </c>
      <c r="B220" s="88" t="s">
        <v>0</v>
      </c>
      <c r="C220" s="57" t="s">
        <v>149</v>
      </c>
      <c r="D220" s="65" t="s">
        <v>148</v>
      </c>
      <c r="E220" s="273" t="s">
        <v>355</v>
      </c>
      <c r="F220" s="81" t="s">
        <v>354</v>
      </c>
      <c r="G220" s="175"/>
      <c r="H220" s="465"/>
      <c r="I220" s="106"/>
      <c r="J220" s="106"/>
      <c r="K220" s="106"/>
      <c r="L220" s="106"/>
      <c r="M220" s="106"/>
      <c r="N220" s="106"/>
      <c r="O220" s="106"/>
      <c r="P220" s="106"/>
      <c r="Q220" s="106"/>
      <c r="R220" s="106"/>
      <c r="S220" s="106"/>
      <c r="T220" s="106"/>
      <c r="U220" s="106"/>
      <c r="V220" s="106"/>
      <c r="W220" s="106"/>
      <c r="X220" s="106"/>
      <c r="Y220" s="106"/>
      <c r="Z220" s="106"/>
      <c r="AA220" s="106"/>
      <c r="AB220" s="106"/>
      <c r="AC220" s="106"/>
      <c r="AD220" s="106"/>
      <c r="AE220" s="106"/>
      <c r="AF220" s="106"/>
    </row>
    <row r="221" spans="1:32" s="105" customFormat="1" ht="19.5" hidden="1">
      <c r="A221" s="74" t="s">
        <v>159</v>
      </c>
      <c r="B221" s="88" t="s">
        <v>0</v>
      </c>
      <c r="C221" s="57" t="s">
        <v>149</v>
      </c>
      <c r="D221" s="57" t="s">
        <v>148</v>
      </c>
      <c r="E221" s="59" t="s">
        <v>355</v>
      </c>
      <c r="F221" s="81" t="s">
        <v>354</v>
      </c>
      <c r="G221" s="57" t="s">
        <v>145</v>
      </c>
      <c r="H221" s="298"/>
      <c r="I221" s="106"/>
      <c r="J221" s="106"/>
      <c r="K221" s="106"/>
      <c r="L221" s="106"/>
      <c r="M221" s="106"/>
      <c r="N221" s="106"/>
      <c r="O221" s="106"/>
      <c r="P221" s="106"/>
      <c r="Q221" s="106"/>
      <c r="R221" s="106"/>
      <c r="S221" s="106"/>
      <c r="T221" s="106"/>
      <c r="U221" s="106"/>
      <c r="V221" s="106"/>
      <c r="W221" s="106"/>
      <c r="X221" s="106"/>
      <c r="Y221" s="106"/>
      <c r="Z221" s="106"/>
      <c r="AA221" s="106"/>
      <c r="AB221" s="106"/>
      <c r="AC221" s="106"/>
      <c r="AD221" s="106"/>
      <c r="AE221" s="106"/>
      <c r="AF221" s="106"/>
    </row>
    <row r="222" spans="1:8" s="83" customFormat="1" ht="25.5" customHeight="1">
      <c r="A222" s="66" t="s">
        <v>157</v>
      </c>
      <c r="B222" s="293" t="s">
        <v>0</v>
      </c>
      <c r="C222" s="134">
        <v>10</v>
      </c>
      <c r="D222" s="134"/>
      <c r="E222" s="79"/>
      <c r="F222" s="78"/>
      <c r="G222" s="70"/>
      <c r="H222" s="297">
        <f>H232+H229</f>
        <v>587.337</v>
      </c>
    </row>
    <row r="223" spans="1:8" s="83" customFormat="1" ht="18.75" hidden="1">
      <c r="A223" s="66" t="s">
        <v>154</v>
      </c>
      <c r="B223" s="73" t="s">
        <v>0</v>
      </c>
      <c r="C223" s="103">
        <v>10</v>
      </c>
      <c r="D223" s="102" t="s">
        <v>148</v>
      </c>
      <c r="E223" s="76"/>
      <c r="F223" s="75"/>
      <c r="G223" s="102"/>
      <c r="H223" s="457"/>
    </row>
    <row r="224" spans="1:8" s="83" customFormat="1" ht="54" customHeight="1" hidden="1">
      <c r="A224" s="62" t="s">
        <v>152</v>
      </c>
      <c r="B224" s="100" t="s">
        <v>0</v>
      </c>
      <c r="C224" s="99">
        <v>10</v>
      </c>
      <c r="D224" s="98" t="s">
        <v>148</v>
      </c>
      <c r="E224" s="72" t="s">
        <v>171</v>
      </c>
      <c r="F224" s="71" t="s">
        <v>170</v>
      </c>
      <c r="G224" s="97"/>
      <c r="H224" s="297"/>
    </row>
    <row r="225" spans="1:8" s="83" customFormat="1" ht="68.25" customHeight="1" hidden="1">
      <c r="A225" s="61" t="s">
        <v>150</v>
      </c>
      <c r="B225" s="88" t="s">
        <v>0</v>
      </c>
      <c r="C225" s="87">
        <v>10</v>
      </c>
      <c r="D225" s="86" t="s">
        <v>148</v>
      </c>
      <c r="E225" s="68" t="s">
        <v>167</v>
      </c>
      <c r="F225" s="67" t="s">
        <v>170</v>
      </c>
      <c r="G225" s="94"/>
      <c r="H225" s="460"/>
    </row>
    <row r="226" spans="1:8" s="83" customFormat="1" ht="20.25" customHeight="1" hidden="1">
      <c r="A226" s="91" t="s">
        <v>169</v>
      </c>
      <c r="B226" s="88" t="s">
        <v>0</v>
      </c>
      <c r="C226" s="90">
        <v>10</v>
      </c>
      <c r="D226" s="86" t="s">
        <v>148</v>
      </c>
      <c r="E226" s="68" t="s">
        <v>167</v>
      </c>
      <c r="F226" s="67" t="s">
        <v>166</v>
      </c>
      <c r="G226" s="85"/>
      <c r="H226" s="298"/>
    </row>
    <row r="227" spans="1:8" s="83" customFormat="1" ht="20.25" customHeight="1" hidden="1">
      <c r="A227" s="89" t="s">
        <v>168</v>
      </c>
      <c r="B227" s="88" t="s">
        <v>0</v>
      </c>
      <c r="C227" s="623">
        <v>10</v>
      </c>
      <c r="D227" s="86" t="s">
        <v>148</v>
      </c>
      <c r="E227" s="68" t="s">
        <v>167</v>
      </c>
      <c r="F227" s="67" t="s">
        <v>166</v>
      </c>
      <c r="G227" s="506" t="s">
        <v>165</v>
      </c>
      <c r="H227" s="298"/>
    </row>
    <row r="228" spans="1:8" s="83" customFormat="1" ht="20.25" customHeight="1">
      <c r="A228" s="624" t="s">
        <v>154</v>
      </c>
      <c r="B228" s="100" t="s">
        <v>0</v>
      </c>
      <c r="C228" s="505" t="s">
        <v>178</v>
      </c>
      <c r="D228" s="505" t="s">
        <v>148</v>
      </c>
      <c r="E228" s="270"/>
      <c r="F228" s="269"/>
      <c r="G228" s="93"/>
      <c r="H228" s="460" t="str">
        <f>H229</f>
        <v>40,000</v>
      </c>
    </row>
    <row r="229" spans="1:8" s="83" customFormat="1" ht="20.25" customHeight="1">
      <c r="A229" s="116" t="s">
        <v>274</v>
      </c>
      <c r="B229" s="100" t="s">
        <v>0</v>
      </c>
      <c r="C229" s="505" t="s">
        <v>178</v>
      </c>
      <c r="D229" s="505" t="s">
        <v>148</v>
      </c>
      <c r="E229" s="741" t="s">
        <v>448</v>
      </c>
      <c r="F229" s="742"/>
      <c r="G229" s="70"/>
      <c r="H229" s="297" t="str">
        <f>H230</f>
        <v>40,000</v>
      </c>
    </row>
    <row r="230" spans="1:8" s="83" customFormat="1" ht="20.25" customHeight="1">
      <c r="A230" s="504" t="s">
        <v>169</v>
      </c>
      <c r="B230" s="88" t="s">
        <v>0</v>
      </c>
      <c r="C230" s="503" t="s">
        <v>178</v>
      </c>
      <c r="D230" s="503" t="s">
        <v>148</v>
      </c>
      <c r="E230" s="743" t="s">
        <v>447</v>
      </c>
      <c r="F230" s="744"/>
      <c r="G230" s="120"/>
      <c r="H230" s="200" t="str">
        <f>H231</f>
        <v>40,000</v>
      </c>
    </row>
    <row r="231" spans="1:8" s="83" customFormat="1" ht="20.25" customHeight="1">
      <c r="A231" s="437" t="s">
        <v>168</v>
      </c>
      <c r="B231" s="88" t="s">
        <v>0</v>
      </c>
      <c r="C231" s="503" t="s">
        <v>178</v>
      </c>
      <c r="D231" s="503" t="s">
        <v>148</v>
      </c>
      <c r="E231" s="743" t="s">
        <v>447</v>
      </c>
      <c r="F231" s="744"/>
      <c r="G231" s="120" t="s">
        <v>165</v>
      </c>
      <c r="H231" s="119" t="s">
        <v>669</v>
      </c>
    </row>
    <row r="232" spans="1:32" s="105" customFormat="1" ht="19.5">
      <c r="A232" s="132" t="s">
        <v>183</v>
      </c>
      <c r="B232" s="73" t="s">
        <v>0</v>
      </c>
      <c r="C232" s="99">
        <v>10</v>
      </c>
      <c r="D232" s="98" t="s">
        <v>218</v>
      </c>
      <c r="E232" s="131"/>
      <c r="F232" s="130"/>
      <c r="G232" s="128"/>
      <c r="H232" s="297">
        <f>H233</f>
        <v>547.337</v>
      </c>
      <c r="I232" s="106"/>
      <c r="J232" s="106"/>
      <c r="K232" s="106"/>
      <c r="L232" s="106"/>
      <c r="M232" s="106"/>
      <c r="N232" s="106"/>
      <c r="O232" s="106"/>
      <c r="P232" s="106"/>
      <c r="Q232" s="106"/>
      <c r="R232" s="106"/>
      <c r="S232" s="106"/>
      <c r="T232" s="106"/>
      <c r="U232" s="106"/>
      <c r="V232" s="106"/>
      <c r="W232" s="106"/>
      <c r="X232" s="106"/>
      <c r="Y232" s="106"/>
      <c r="Z232" s="106"/>
      <c r="AA232" s="106"/>
      <c r="AB232" s="106"/>
      <c r="AC232" s="106"/>
      <c r="AD232" s="106"/>
      <c r="AE232" s="106"/>
      <c r="AF232" s="106"/>
    </row>
    <row r="233" spans="1:32" s="105" customFormat="1" ht="78" customHeight="1">
      <c r="A233" s="157" t="s">
        <v>796</v>
      </c>
      <c r="B233" s="100" t="s">
        <v>0</v>
      </c>
      <c r="C233" s="129">
        <v>10</v>
      </c>
      <c r="D233" s="129" t="s">
        <v>218</v>
      </c>
      <c r="E233" s="72" t="s">
        <v>182</v>
      </c>
      <c r="F233" s="71" t="s">
        <v>155</v>
      </c>
      <c r="G233" s="128"/>
      <c r="H233" s="297">
        <f>H234</f>
        <v>547.337</v>
      </c>
      <c r="I233" s="106"/>
      <c r="J233" s="106"/>
      <c r="K233" s="106"/>
      <c r="L233" s="106"/>
      <c r="M233" s="106"/>
      <c r="N233" s="106"/>
      <c r="O233" s="106"/>
      <c r="P233" s="106"/>
      <c r="Q233" s="106"/>
      <c r="R233" s="106"/>
      <c r="S233" s="106"/>
      <c r="T233" s="106"/>
      <c r="U233" s="106"/>
      <c r="V233" s="106"/>
      <c r="W233" s="106"/>
      <c r="X233" s="106"/>
      <c r="Y233" s="106"/>
      <c r="Z233" s="106"/>
      <c r="AA233" s="106"/>
      <c r="AB233" s="106"/>
      <c r="AC233" s="106"/>
      <c r="AD233" s="106"/>
      <c r="AE233" s="106"/>
      <c r="AF233" s="106"/>
    </row>
    <row r="234" spans="1:32" s="51" customFormat="1" ht="98.25" customHeight="1">
      <c r="A234" s="127" t="s">
        <v>818</v>
      </c>
      <c r="B234" s="88" t="s">
        <v>0</v>
      </c>
      <c r="C234" s="126" t="s">
        <v>178</v>
      </c>
      <c r="D234" s="125" t="s">
        <v>218</v>
      </c>
      <c r="E234" s="68" t="s">
        <v>180</v>
      </c>
      <c r="F234" s="67" t="s">
        <v>155</v>
      </c>
      <c r="G234" s="70"/>
      <c r="H234" s="200">
        <f>H235</f>
        <v>547.337</v>
      </c>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row>
    <row r="235" spans="1:32" s="51" customFormat="1" ht="18.75">
      <c r="A235" s="123" t="s">
        <v>581</v>
      </c>
      <c r="B235" s="88" t="s">
        <v>0</v>
      </c>
      <c r="C235" s="122" t="s">
        <v>178</v>
      </c>
      <c r="D235" s="121" t="s">
        <v>218</v>
      </c>
      <c r="E235" s="68" t="s">
        <v>494</v>
      </c>
      <c r="F235" s="67" t="s">
        <v>501</v>
      </c>
      <c r="G235" s="70"/>
      <c r="H235" s="200">
        <f>H236</f>
        <v>547.337</v>
      </c>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row>
    <row r="236" spans="1:32" s="51" customFormat="1" ht="18.75">
      <c r="A236" s="89" t="s">
        <v>168</v>
      </c>
      <c r="B236" s="88" t="s">
        <v>0</v>
      </c>
      <c r="C236" s="122" t="s">
        <v>178</v>
      </c>
      <c r="D236" s="121" t="s">
        <v>218</v>
      </c>
      <c r="E236" s="68" t="s">
        <v>494</v>
      </c>
      <c r="F236" s="67" t="s">
        <v>501</v>
      </c>
      <c r="G236" s="120" t="s">
        <v>165</v>
      </c>
      <c r="H236" s="200">
        <v>547.337</v>
      </c>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row>
    <row r="237" spans="1:32" s="51" customFormat="1" ht="18.75">
      <c r="A237" s="116" t="s">
        <v>176</v>
      </c>
      <c r="B237" s="73" t="s">
        <v>0</v>
      </c>
      <c r="C237" s="115">
        <v>11</v>
      </c>
      <c r="D237" s="113"/>
      <c r="E237" s="118"/>
      <c r="F237" s="117"/>
      <c r="G237" s="292"/>
      <c r="H237" s="460">
        <f>+H238</f>
        <v>150</v>
      </c>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row>
    <row r="238" spans="1:32" s="51" customFormat="1" ht="18.75">
      <c r="A238" s="628" t="s">
        <v>580</v>
      </c>
      <c r="B238" s="282" t="s">
        <v>0</v>
      </c>
      <c r="C238" s="115">
        <v>11</v>
      </c>
      <c r="D238" s="113" t="s">
        <v>148</v>
      </c>
      <c r="E238" s="112"/>
      <c r="F238" s="111"/>
      <c r="G238" s="292"/>
      <c r="H238" s="460">
        <f>+H239</f>
        <v>150</v>
      </c>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row>
    <row r="239" spans="1:32" s="290" customFormat="1" ht="63" customHeight="1">
      <c r="A239" s="114" t="s">
        <v>799</v>
      </c>
      <c r="B239" s="73" t="s">
        <v>0</v>
      </c>
      <c r="C239" s="73" t="s">
        <v>173</v>
      </c>
      <c r="D239" s="113" t="s">
        <v>148</v>
      </c>
      <c r="E239" s="112" t="s">
        <v>175</v>
      </c>
      <c r="F239" s="111" t="s">
        <v>155</v>
      </c>
      <c r="G239" s="292"/>
      <c r="H239" s="460">
        <f>+H240</f>
        <v>150</v>
      </c>
      <c r="I239" s="291"/>
      <c r="J239" s="291"/>
      <c r="K239" s="291"/>
      <c r="L239" s="291"/>
      <c r="M239" s="291"/>
      <c r="N239" s="291"/>
      <c r="O239" s="291"/>
      <c r="P239" s="291"/>
      <c r="Q239" s="291"/>
      <c r="R239" s="291"/>
      <c r="S239" s="291"/>
      <c r="T239" s="291"/>
      <c r="U239" s="291"/>
      <c r="V239" s="291"/>
      <c r="W239" s="291"/>
      <c r="X239" s="291"/>
      <c r="Y239" s="291"/>
      <c r="Z239" s="291"/>
      <c r="AA239" s="291"/>
      <c r="AB239" s="291"/>
      <c r="AC239" s="291"/>
      <c r="AD239" s="291"/>
      <c r="AE239" s="291"/>
      <c r="AF239" s="291"/>
    </row>
    <row r="240" spans="1:32" s="51" customFormat="1" ht="60.75" customHeight="1">
      <c r="A240" s="89" t="s">
        <v>479</v>
      </c>
      <c r="B240" s="57" t="s">
        <v>0</v>
      </c>
      <c r="C240" s="57" t="s">
        <v>173</v>
      </c>
      <c r="D240" s="65" t="s">
        <v>148</v>
      </c>
      <c r="E240" s="82" t="s">
        <v>495</v>
      </c>
      <c r="F240" s="81" t="s">
        <v>172</v>
      </c>
      <c r="G240" s="289"/>
      <c r="H240" s="298">
        <f>+H241+H244</f>
        <v>150</v>
      </c>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row>
    <row r="241" spans="1:32" s="51" customFormat="1" ht="61.5" customHeight="1">
      <c r="A241" s="549" t="s">
        <v>496</v>
      </c>
      <c r="B241" s="57" t="s">
        <v>0</v>
      </c>
      <c r="C241" s="312" t="s">
        <v>173</v>
      </c>
      <c r="D241" s="543" t="s">
        <v>148</v>
      </c>
      <c r="E241" s="547" t="s">
        <v>495</v>
      </c>
      <c r="F241" s="548" t="s">
        <v>497</v>
      </c>
      <c r="G241" s="64"/>
      <c r="H241" s="298">
        <f>H242</f>
        <v>150</v>
      </c>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row>
    <row r="242" spans="1:32" s="51" customFormat="1" ht="24.75" customHeight="1">
      <c r="A242" s="569" t="s">
        <v>364</v>
      </c>
      <c r="B242" s="57" t="s">
        <v>0</v>
      </c>
      <c r="C242" s="57" t="s">
        <v>173</v>
      </c>
      <c r="D242" s="65" t="s">
        <v>148</v>
      </c>
      <c r="E242" s="82" t="s">
        <v>495</v>
      </c>
      <c r="F242" s="81" t="s">
        <v>172</v>
      </c>
      <c r="G242" s="64" t="s">
        <v>145</v>
      </c>
      <c r="H242" s="448">
        <v>150</v>
      </c>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row>
    <row r="243" spans="1:32" s="51" customFormat="1" ht="8.25" customHeight="1">
      <c r="A243" s="89"/>
      <c r="B243" s="57"/>
      <c r="C243" s="57"/>
      <c r="D243" s="65"/>
      <c r="E243" s="82"/>
      <c r="F243" s="81"/>
      <c r="G243" s="64"/>
      <c r="H243" s="448"/>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row>
    <row r="244" spans="1:32" s="51" customFormat="1" ht="56.25" hidden="1">
      <c r="A244" s="89" t="s">
        <v>353</v>
      </c>
      <c r="B244" s="57" t="s">
        <v>0</v>
      </c>
      <c r="C244" s="57" t="s">
        <v>173</v>
      </c>
      <c r="D244" s="65" t="s">
        <v>206</v>
      </c>
      <c r="E244" s="82" t="s">
        <v>352</v>
      </c>
      <c r="F244" s="81" t="s">
        <v>351</v>
      </c>
      <c r="G244" s="64"/>
      <c r="H244" s="64"/>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row>
    <row r="245" spans="1:32" s="51" customFormat="1" ht="18.75" hidden="1">
      <c r="A245" s="288" t="s">
        <v>159</v>
      </c>
      <c r="B245" s="60" t="s">
        <v>0</v>
      </c>
      <c r="C245" s="286" t="s">
        <v>173</v>
      </c>
      <c r="D245" s="286" t="s">
        <v>206</v>
      </c>
      <c r="E245" s="82" t="s">
        <v>352</v>
      </c>
      <c r="F245" s="81" t="s">
        <v>351</v>
      </c>
      <c r="G245" s="285" t="s">
        <v>145</v>
      </c>
      <c r="H245" s="285"/>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row>
    <row r="246" spans="1:32" s="51" customFormat="1" ht="18.75" hidden="1">
      <c r="A246" s="287" t="s">
        <v>346</v>
      </c>
      <c r="B246" s="60" t="s">
        <v>0</v>
      </c>
      <c r="C246" s="60" t="s">
        <v>273</v>
      </c>
      <c r="D246" s="286"/>
      <c r="E246" s="770"/>
      <c r="F246" s="771"/>
      <c r="G246" s="60"/>
      <c r="H246" s="60"/>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row>
    <row r="247" spans="1:32" s="51" customFormat="1" ht="18.75" hidden="1">
      <c r="A247" s="287" t="s">
        <v>346</v>
      </c>
      <c r="B247" s="60" t="s">
        <v>0</v>
      </c>
      <c r="C247" s="60" t="s">
        <v>273</v>
      </c>
      <c r="D247" s="286" t="s">
        <v>148</v>
      </c>
      <c r="E247" s="770"/>
      <c r="F247" s="771"/>
      <c r="G247" s="60"/>
      <c r="H247" s="60"/>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row>
    <row r="248" spans="1:32" s="51" customFormat="1" ht="75" hidden="1">
      <c r="A248" s="114" t="s">
        <v>350</v>
      </c>
      <c r="B248" s="60" t="s">
        <v>0</v>
      </c>
      <c r="C248" s="60" t="s">
        <v>273</v>
      </c>
      <c r="D248" s="286" t="s">
        <v>148</v>
      </c>
      <c r="E248" s="770" t="s">
        <v>349</v>
      </c>
      <c r="F248" s="771"/>
      <c r="G248" s="60"/>
      <c r="H248" s="60"/>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row>
    <row r="249" spans="1:32" s="51" customFormat="1" ht="93.75" hidden="1">
      <c r="A249" s="109" t="s">
        <v>348</v>
      </c>
      <c r="B249" s="60" t="s">
        <v>0</v>
      </c>
      <c r="C249" s="60" t="s">
        <v>273</v>
      </c>
      <c r="D249" s="286" t="s">
        <v>148</v>
      </c>
      <c r="E249" s="770" t="s">
        <v>347</v>
      </c>
      <c r="F249" s="771"/>
      <c r="G249" s="60"/>
      <c r="H249" s="60"/>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row>
    <row r="250" spans="1:32" s="51" customFormat="1" ht="18.75" hidden="1">
      <c r="A250" s="287" t="s">
        <v>346</v>
      </c>
      <c r="B250" s="60" t="s">
        <v>0</v>
      </c>
      <c r="C250" s="60" t="s">
        <v>273</v>
      </c>
      <c r="D250" s="286" t="s">
        <v>148</v>
      </c>
      <c r="E250" s="770" t="s">
        <v>344</v>
      </c>
      <c r="F250" s="771"/>
      <c r="G250" s="60"/>
      <c r="H250" s="60"/>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row>
    <row r="251" spans="1:32" s="51" customFormat="1" ht="18.75" hidden="1">
      <c r="A251" s="287" t="s">
        <v>345</v>
      </c>
      <c r="B251" s="60" t="s">
        <v>0</v>
      </c>
      <c r="C251" s="60" t="s">
        <v>273</v>
      </c>
      <c r="D251" s="286" t="s">
        <v>148</v>
      </c>
      <c r="E251" s="770" t="s">
        <v>344</v>
      </c>
      <c r="F251" s="771"/>
      <c r="G251" s="60" t="s">
        <v>343</v>
      </c>
      <c r="H251" s="60"/>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row>
    <row r="252" spans="1:32" s="51" customFormat="1" ht="18.75" hidden="1">
      <c r="A252" s="287"/>
      <c r="B252" s="60"/>
      <c r="C252" s="60"/>
      <c r="D252" s="286"/>
      <c r="E252" s="770"/>
      <c r="F252" s="771"/>
      <c r="G252" s="60"/>
      <c r="H252" s="60"/>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row>
    <row r="253" spans="1:32" s="51" customFormat="1" ht="18.75">
      <c r="A253" s="50"/>
      <c r="B253" s="49"/>
      <c r="C253" s="49"/>
      <c r="D253" s="55"/>
      <c r="E253" s="54"/>
      <c r="F253" s="53"/>
      <c r="G253" s="49"/>
      <c r="H253" s="49"/>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row>
    <row r="254" spans="1:32" s="51" customFormat="1" ht="18.75">
      <c r="A254" s="50"/>
      <c r="B254" s="49"/>
      <c r="C254" s="49"/>
      <c r="D254" s="55"/>
      <c r="E254" s="54"/>
      <c r="F254" s="53"/>
      <c r="G254" s="49"/>
      <c r="H254" s="49"/>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row>
    <row r="255" spans="1:32" s="51" customFormat="1" ht="18.75">
      <c r="A255" s="50"/>
      <c r="B255" s="49"/>
      <c r="C255" s="49"/>
      <c r="D255" s="55"/>
      <c r="E255" s="54"/>
      <c r="F255" s="53"/>
      <c r="G255" s="49"/>
      <c r="H255" s="49"/>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row>
    <row r="256" spans="1:32" s="51" customFormat="1" ht="18.75">
      <c r="A256" s="50"/>
      <c r="B256" s="49"/>
      <c r="C256" s="49"/>
      <c r="D256" s="55"/>
      <c r="E256" s="54"/>
      <c r="F256" s="53"/>
      <c r="G256" s="49"/>
      <c r="H256" s="49"/>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row>
    <row r="257" spans="1:32" s="51" customFormat="1" ht="18.75">
      <c r="A257" s="50"/>
      <c r="B257" s="49"/>
      <c r="C257" s="49"/>
      <c r="D257" s="55"/>
      <c r="E257" s="54"/>
      <c r="F257" s="53"/>
      <c r="G257" s="49"/>
      <c r="H257" s="49"/>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row>
    <row r="258" spans="1:32" s="51" customFormat="1" ht="18.75">
      <c r="A258" s="50"/>
      <c r="B258" s="49"/>
      <c r="C258" s="49"/>
      <c r="D258" s="55"/>
      <c r="E258" s="54"/>
      <c r="F258" s="53"/>
      <c r="G258" s="49"/>
      <c r="H258" s="49"/>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row>
    <row r="259" spans="1:32" s="51" customFormat="1" ht="18.75">
      <c r="A259" s="50"/>
      <c r="B259" s="49"/>
      <c r="C259" s="49"/>
      <c r="D259" s="55"/>
      <c r="E259" s="54"/>
      <c r="F259" s="53"/>
      <c r="G259" s="49"/>
      <c r="H259" s="49"/>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row>
    <row r="260" spans="1:32" s="51" customFormat="1" ht="18.75">
      <c r="A260" s="50"/>
      <c r="B260" s="49"/>
      <c r="C260" s="49"/>
      <c r="D260" s="55"/>
      <c r="E260" s="54"/>
      <c r="F260" s="53"/>
      <c r="G260" s="49"/>
      <c r="H260" s="49"/>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row>
    <row r="261" spans="1:32" s="51" customFormat="1" ht="18.75">
      <c r="A261" s="50"/>
      <c r="B261" s="49"/>
      <c r="C261" s="49"/>
      <c r="D261" s="55"/>
      <c r="E261" s="54"/>
      <c r="F261" s="53"/>
      <c r="G261" s="49"/>
      <c r="H261" s="49"/>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row>
    <row r="262" spans="1:32" s="51" customFormat="1" ht="18.75">
      <c r="A262" s="50"/>
      <c r="B262" s="49"/>
      <c r="C262" s="49"/>
      <c r="D262" s="55"/>
      <c r="E262" s="54"/>
      <c r="F262" s="53"/>
      <c r="G262" s="49"/>
      <c r="H262" s="49"/>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row>
    <row r="263" spans="1:32" s="51" customFormat="1" ht="18.75">
      <c r="A263" s="50"/>
      <c r="B263" s="49"/>
      <c r="C263" s="49"/>
      <c r="D263" s="55"/>
      <c r="E263" s="54"/>
      <c r="F263" s="53"/>
      <c r="G263" s="49"/>
      <c r="H263" s="49"/>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row>
    <row r="264" spans="1:32" s="51" customFormat="1" ht="18.75">
      <c r="A264" s="50"/>
      <c r="B264" s="49"/>
      <c r="C264" s="49"/>
      <c r="D264" s="55"/>
      <c r="E264" s="54"/>
      <c r="F264" s="53"/>
      <c r="G264" s="49"/>
      <c r="H264" s="49"/>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row>
    <row r="265" spans="1:32" s="51" customFormat="1" ht="18.75">
      <c r="A265" s="50"/>
      <c r="B265" s="49"/>
      <c r="C265" s="49"/>
      <c r="D265" s="55"/>
      <c r="E265" s="54"/>
      <c r="F265" s="53"/>
      <c r="G265" s="49"/>
      <c r="H265" s="49"/>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row>
    <row r="266" spans="1:32" s="51" customFormat="1" ht="18.75">
      <c r="A266" s="50"/>
      <c r="B266" s="49"/>
      <c r="C266" s="49"/>
      <c r="D266" s="55"/>
      <c r="E266" s="54"/>
      <c r="F266" s="53"/>
      <c r="G266" s="49"/>
      <c r="H266" s="49"/>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row>
    <row r="267" spans="1:32" s="51" customFormat="1" ht="18.75">
      <c r="A267" s="50"/>
      <c r="B267" s="49"/>
      <c r="C267" s="49"/>
      <c r="D267" s="55"/>
      <c r="E267" s="54"/>
      <c r="F267" s="53"/>
      <c r="G267" s="49"/>
      <c r="H267" s="49"/>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row>
    <row r="268" spans="1:32" s="51" customFormat="1" ht="18.75">
      <c r="A268" s="50"/>
      <c r="B268" s="49"/>
      <c r="C268" s="49"/>
      <c r="D268" s="55"/>
      <c r="E268" s="54"/>
      <c r="F268" s="53"/>
      <c r="G268" s="49"/>
      <c r="H268" s="49"/>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row>
    <row r="269" spans="1:32" s="51" customFormat="1" ht="18.75">
      <c r="A269" s="50"/>
      <c r="B269" s="49"/>
      <c r="C269" s="49"/>
      <c r="D269" s="55"/>
      <c r="E269" s="54"/>
      <c r="F269" s="53"/>
      <c r="G269" s="49"/>
      <c r="H269" s="49"/>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row>
    <row r="270" spans="1:32" s="51" customFormat="1" ht="18.75">
      <c r="A270" s="50"/>
      <c r="B270" s="49"/>
      <c r="C270" s="49"/>
      <c r="D270" s="55"/>
      <c r="E270" s="54"/>
      <c r="F270" s="53"/>
      <c r="G270" s="49"/>
      <c r="H270" s="49"/>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row>
    <row r="271" spans="1:32" s="51" customFormat="1" ht="18.75">
      <c r="A271" s="50"/>
      <c r="B271" s="49"/>
      <c r="C271" s="49"/>
      <c r="D271" s="55"/>
      <c r="E271" s="54"/>
      <c r="F271" s="53"/>
      <c r="G271" s="49"/>
      <c r="H271" s="49"/>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row>
    <row r="272" spans="1:32" s="51" customFormat="1" ht="18.75">
      <c r="A272" s="50"/>
      <c r="B272" s="49"/>
      <c r="C272" s="49"/>
      <c r="D272" s="55"/>
      <c r="E272" s="54"/>
      <c r="F272" s="53"/>
      <c r="G272" s="49"/>
      <c r="H272" s="49"/>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row>
    <row r="273" spans="1:32" s="51" customFormat="1" ht="18.75">
      <c r="A273" s="50"/>
      <c r="B273" s="49"/>
      <c r="C273" s="49"/>
      <c r="D273" s="55"/>
      <c r="E273" s="54"/>
      <c r="F273" s="53"/>
      <c r="G273" s="49"/>
      <c r="H273" s="49"/>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row>
    <row r="274" spans="1:32" s="51" customFormat="1" ht="18.75">
      <c r="A274" s="50"/>
      <c r="B274" s="49"/>
      <c r="C274" s="49"/>
      <c r="D274" s="55"/>
      <c r="E274" s="54"/>
      <c r="F274" s="53"/>
      <c r="G274" s="49"/>
      <c r="H274" s="49"/>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row>
    <row r="275" spans="1:32" s="51" customFormat="1" ht="18.75">
      <c r="A275" s="50"/>
      <c r="B275" s="49"/>
      <c r="C275" s="49"/>
      <c r="D275" s="55"/>
      <c r="E275" s="54"/>
      <c r="F275" s="53"/>
      <c r="G275" s="49"/>
      <c r="H275" s="49"/>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row>
    <row r="276" spans="1:32" s="51" customFormat="1" ht="18.75">
      <c r="A276" s="50"/>
      <c r="B276" s="49"/>
      <c r="C276" s="49"/>
      <c r="D276" s="55"/>
      <c r="E276" s="54"/>
      <c r="F276" s="53"/>
      <c r="G276" s="49"/>
      <c r="H276" s="49"/>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row>
    <row r="277" spans="1:32" s="51" customFormat="1" ht="18.75">
      <c r="A277" s="50"/>
      <c r="B277" s="49"/>
      <c r="C277" s="49"/>
      <c r="D277" s="55"/>
      <c r="E277" s="54"/>
      <c r="F277" s="53"/>
      <c r="G277" s="49"/>
      <c r="H277" s="49"/>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row>
    <row r="278" spans="1:32" s="51" customFormat="1" ht="18.75">
      <c r="A278" s="50"/>
      <c r="B278" s="49"/>
      <c r="C278" s="49"/>
      <c r="D278" s="55"/>
      <c r="E278" s="54"/>
      <c r="F278" s="53"/>
      <c r="G278" s="49"/>
      <c r="H278" s="49"/>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row>
    <row r="279" spans="1:32" s="51" customFormat="1" ht="18.75">
      <c r="A279" s="50"/>
      <c r="B279" s="49"/>
      <c r="C279" s="49"/>
      <c r="D279" s="55"/>
      <c r="E279" s="54"/>
      <c r="F279" s="53"/>
      <c r="G279" s="49"/>
      <c r="H279" s="49"/>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row>
    <row r="280" spans="1:32" s="51" customFormat="1" ht="18.75">
      <c r="A280" s="50"/>
      <c r="B280" s="49"/>
      <c r="C280" s="49"/>
      <c r="D280" s="55"/>
      <c r="E280" s="54"/>
      <c r="F280" s="53"/>
      <c r="G280" s="49"/>
      <c r="H280" s="49"/>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row>
  </sheetData>
  <sheetProtection/>
  <mergeCells count="39">
    <mergeCell ref="A6:H6"/>
    <mergeCell ref="E248:F248"/>
    <mergeCell ref="E249:F249"/>
    <mergeCell ref="E68:F68"/>
    <mergeCell ref="A9:H9"/>
    <mergeCell ref="E74:F74"/>
    <mergeCell ref="E88:F88"/>
    <mergeCell ref="E107:F107"/>
    <mergeCell ref="E230:F230"/>
    <mergeCell ref="E229:F229"/>
    <mergeCell ref="E252:F252"/>
    <mergeCell ref="E250:F250"/>
    <mergeCell ref="E251:F251"/>
    <mergeCell ref="E246:F246"/>
    <mergeCell ref="E247:F247"/>
    <mergeCell ref="A1:H1"/>
    <mergeCell ref="A2:H2"/>
    <mergeCell ref="A3:H3"/>
    <mergeCell ref="A4:H4"/>
    <mergeCell ref="A5:H5"/>
    <mergeCell ref="E231:F231"/>
    <mergeCell ref="E153:F153"/>
    <mergeCell ref="A7:H7"/>
    <mergeCell ref="E133:F133"/>
    <mergeCell ref="E134:F134"/>
    <mergeCell ref="E106:F106"/>
    <mergeCell ref="A8:G8"/>
    <mergeCell ref="E154:F154"/>
    <mergeCell ref="E158:F158"/>
    <mergeCell ref="E159:F159"/>
    <mergeCell ref="E98:F98"/>
    <mergeCell ref="E99:F99"/>
    <mergeCell ref="E132:F132"/>
    <mergeCell ref="E129:F129"/>
    <mergeCell ref="E128:F128"/>
    <mergeCell ref="E127:F127"/>
    <mergeCell ref="E126:F126"/>
    <mergeCell ref="E130:F130"/>
    <mergeCell ref="E131:F131"/>
  </mergeCells>
  <printOptions/>
  <pageMargins left="0.7086614173228347" right="0.1968503937007874" top="0.3937007874015748" bottom="0.31496062992125984" header="0.31496062992125984" footer="0.2362204724409449"/>
  <pageSetup blackAndWhite="1" fitToHeight="6" fitToWidth="1" horizontalDpi="600" verticalDpi="600" orientation="portrait" paperSize="9" scale="51" r:id="rId1"/>
</worksheet>
</file>

<file path=xl/worksheets/sheet8.xml><?xml version="1.0" encoding="utf-8"?>
<worksheet xmlns="http://schemas.openxmlformats.org/spreadsheetml/2006/main" xmlns:r="http://schemas.openxmlformats.org/officeDocument/2006/relationships">
  <sheetPr>
    <pageSetUpPr fitToPage="1"/>
  </sheetPr>
  <dimension ref="A1:IO275"/>
  <sheetViews>
    <sheetView zoomScale="66" zoomScaleNormal="66" zoomScalePageLayoutView="0" workbookViewId="0" topLeftCell="A2">
      <selection activeCell="A5" sqref="A5:I5"/>
    </sheetView>
  </sheetViews>
  <sheetFormatPr defaultColWidth="9.140625" defaultRowHeight="15"/>
  <cols>
    <col min="1" max="1" width="106.00390625" style="50" customWidth="1"/>
    <col min="2" max="2" width="8.7109375" style="49" customWidth="1"/>
    <col min="3" max="3" width="8.7109375" style="45" customWidth="1"/>
    <col min="4" max="4" width="9.140625" style="48" customWidth="1"/>
    <col min="5" max="5" width="14.00390625" style="47" customWidth="1"/>
    <col min="6" max="6" width="8.8515625" style="46" customWidth="1"/>
    <col min="7" max="7" width="10.421875" style="45" customWidth="1"/>
    <col min="8" max="8" width="16.00390625" style="45" customWidth="1"/>
    <col min="9" max="9" width="14.00390625" style="45" customWidth="1"/>
    <col min="10" max="33" width="9.140625" style="44" customWidth="1"/>
  </cols>
  <sheetData>
    <row r="1" spans="1:9" s="1" customFormat="1" ht="15.75" customHeight="1">
      <c r="A1" s="735" t="s">
        <v>761</v>
      </c>
      <c r="B1" s="735"/>
      <c r="C1" s="735"/>
      <c r="D1" s="735"/>
      <c r="E1" s="735"/>
      <c r="F1" s="735"/>
      <c r="G1" s="735"/>
      <c r="H1" s="735"/>
      <c r="I1" s="735"/>
    </row>
    <row r="2" spans="1:9" s="1" customFormat="1" ht="15.75" customHeight="1">
      <c r="A2" s="772" t="s">
        <v>4</v>
      </c>
      <c r="B2" s="772"/>
      <c r="C2" s="772"/>
      <c r="D2" s="772"/>
      <c r="E2" s="772"/>
      <c r="F2" s="772"/>
      <c r="G2" s="772"/>
      <c r="H2" s="772"/>
      <c r="I2" s="772"/>
    </row>
    <row r="3" spans="1:9" s="1" customFormat="1" ht="15.75" customHeight="1">
      <c r="A3" s="772" t="s">
        <v>838</v>
      </c>
      <c r="B3" s="772"/>
      <c r="C3" s="772"/>
      <c r="D3" s="772"/>
      <c r="E3" s="772"/>
      <c r="F3" s="772"/>
      <c r="G3" s="772"/>
      <c r="H3" s="772"/>
      <c r="I3" s="772"/>
    </row>
    <row r="4" spans="1:9" s="2" customFormat="1" ht="16.5" customHeight="1">
      <c r="A4" s="773" t="s">
        <v>839</v>
      </c>
      <c r="B4" s="773"/>
      <c r="C4" s="773"/>
      <c r="D4" s="773"/>
      <c r="E4" s="773"/>
      <c r="F4" s="773"/>
      <c r="G4" s="773"/>
      <c r="H4" s="773"/>
      <c r="I4" s="773"/>
    </row>
    <row r="5" spans="1:9" s="2" customFormat="1" ht="16.5" customHeight="1">
      <c r="A5" s="773" t="s">
        <v>3</v>
      </c>
      <c r="B5" s="773"/>
      <c r="C5" s="773"/>
      <c r="D5" s="773"/>
      <c r="E5" s="773"/>
      <c r="F5" s="773"/>
      <c r="G5" s="773"/>
      <c r="H5" s="773"/>
      <c r="I5" s="773"/>
    </row>
    <row r="6" spans="1:9" s="2" customFormat="1" ht="16.5" customHeight="1">
      <c r="A6" s="773" t="s">
        <v>645</v>
      </c>
      <c r="B6" s="773"/>
      <c r="C6" s="773"/>
      <c r="D6" s="773"/>
      <c r="E6" s="773"/>
      <c r="F6" s="773"/>
      <c r="G6" s="773"/>
      <c r="H6" s="773"/>
      <c r="I6" s="773"/>
    </row>
    <row r="7" spans="1:9" s="2" customFormat="1" ht="16.5" customHeight="1">
      <c r="A7" s="733"/>
      <c r="B7" s="733"/>
      <c r="C7" s="733"/>
      <c r="D7" s="733"/>
      <c r="E7" s="733"/>
      <c r="F7" s="733"/>
      <c r="G7" s="733"/>
      <c r="H7" s="733"/>
      <c r="I7" s="733"/>
    </row>
    <row r="8" spans="1:9" s="2" customFormat="1" ht="5.25" customHeight="1">
      <c r="A8" s="769"/>
      <c r="B8" s="769"/>
      <c r="C8" s="769"/>
      <c r="D8" s="769"/>
      <c r="E8" s="769"/>
      <c r="F8" s="769"/>
      <c r="G8" s="769"/>
      <c r="H8" s="328"/>
      <c r="I8" s="328"/>
    </row>
    <row r="9" spans="1:9" s="2" customFormat="1" ht="22.5" customHeight="1">
      <c r="A9" s="774" t="s">
        <v>733</v>
      </c>
      <c r="B9" s="774"/>
      <c r="C9" s="774"/>
      <c r="D9" s="774"/>
      <c r="E9" s="774"/>
      <c r="F9" s="774"/>
      <c r="G9" s="774"/>
      <c r="H9" s="774"/>
      <c r="I9" s="774"/>
    </row>
    <row r="10" spans="1:9" s="279" customFormat="1" ht="15.75">
      <c r="A10" s="327"/>
      <c r="B10" s="326"/>
      <c r="C10" s="325"/>
      <c r="D10" s="325"/>
      <c r="E10" s="325"/>
      <c r="F10" s="325"/>
      <c r="G10" s="324"/>
      <c r="H10" s="621" t="s">
        <v>579</v>
      </c>
      <c r="I10" s="621" t="s">
        <v>579</v>
      </c>
    </row>
    <row r="11" spans="1:33" s="276" customFormat="1" ht="54" customHeight="1">
      <c r="A11" s="283" t="s">
        <v>1</v>
      </c>
      <c r="B11" s="282" t="s">
        <v>335</v>
      </c>
      <c r="C11" s="282" t="s">
        <v>342</v>
      </c>
      <c r="D11" s="265" t="s">
        <v>341</v>
      </c>
      <c r="E11" s="281" t="s">
        <v>340</v>
      </c>
      <c r="F11" s="78"/>
      <c r="G11" s="264" t="s">
        <v>339</v>
      </c>
      <c r="H11" s="264" t="s">
        <v>618</v>
      </c>
      <c r="I11" s="264" t="s">
        <v>673</v>
      </c>
      <c r="J11" s="277"/>
      <c r="K11" s="277"/>
      <c r="L11" s="277"/>
      <c r="M11" s="277"/>
      <c r="N11" s="277"/>
      <c r="O11" s="277"/>
      <c r="P11" s="277"/>
      <c r="Q11" s="277"/>
      <c r="R11" s="277"/>
      <c r="S11" s="277"/>
      <c r="T11" s="277"/>
      <c r="U11" s="277"/>
      <c r="V11" s="277"/>
      <c r="W11" s="277"/>
      <c r="X11" s="277"/>
      <c r="Y11" s="277"/>
      <c r="Z11" s="277"/>
      <c r="AA11" s="277"/>
      <c r="AB11" s="277"/>
      <c r="AC11" s="277"/>
      <c r="AD11" s="277"/>
      <c r="AE11" s="277"/>
      <c r="AF11" s="277"/>
      <c r="AG11" s="277"/>
    </row>
    <row r="12" spans="1:33" s="51" customFormat="1" ht="18.75">
      <c r="A12" s="158" t="s">
        <v>338</v>
      </c>
      <c r="B12" s="73"/>
      <c r="C12" s="70"/>
      <c r="D12" s="156"/>
      <c r="E12" s="265"/>
      <c r="F12" s="264"/>
      <c r="G12" s="155"/>
      <c r="H12" s="297">
        <f>H13+H14</f>
        <v>20111.524</v>
      </c>
      <c r="I12" s="297">
        <f>I13+I14</f>
        <v>20495.359999999997</v>
      </c>
      <c r="J12" s="52"/>
      <c r="K12" s="52"/>
      <c r="L12" s="52"/>
      <c r="M12" s="52"/>
      <c r="N12" s="52"/>
      <c r="O12" s="52"/>
      <c r="P12" s="52"/>
      <c r="Q12" s="52"/>
      <c r="R12" s="52"/>
      <c r="S12" s="52"/>
      <c r="T12" s="52"/>
      <c r="U12" s="52"/>
      <c r="V12" s="52"/>
      <c r="W12" s="52"/>
      <c r="X12" s="52"/>
      <c r="Y12" s="52"/>
      <c r="Z12" s="52"/>
      <c r="AA12" s="52"/>
      <c r="AB12" s="52"/>
      <c r="AC12" s="52"/>
      <c r="AD12" s="52"/>
      <c r="AE12" s="52"/>
      <c r="AF12" s="52"/>
      <c r="AG12" s="52"/>
    </row>
    <row r="13" spans="1:33" s="51" customFormat="1" ht="18.75">
      <c r="A13" s="158" t="s">
        <v>674</v>
      </c>
      <c r="B13" s="73"/>
      <c r="C13" s="70"/>
      <c r="D13" s="156"/>
      <c r="E13" s="265"/>
      <c r="F13" s="264"/>
      <c r="G13" s="155"/>
      <c r="H13" s="297">
        <v>502.788</v>
      </c>
      <c r="I13" s="297">
        <v>1024.768</v>
      </c>
      <c r="J13" s="52"/>
      <c r="K13" s="52"/>
      <c r="L13" s="52"/>
      <c r="M13" s="52"/>
      <c r="N13" s="52"/>
      <c r="O13" s="52"/>
      <c r="P13" s="52"/>
      <c r="Q13" s="52"/>
      <c r="R13" s="52"/>
      <c r="S13" s="52"/>
      <c r="T13" s="52"/>
      <c r="U13" s="52"/>
      <c r="V13" s="52"/>
      <c r="W13" s="52"/>
      <c r="X13" s="52"/>
      <c r="Y13" s="52"/>
      <c r="Z13" s="52"/>
      <c r="AA13" s="52"/>
      <c r="AB13" s="52"/>
      <c r="AC13" s="52"/>
      <c r="AD13" s="52"/>
      <c r="AE13" s="52"/>
      <c r="AF13" s="52"/>
      <c r="AG13" s="52"/>
    </row>
    <row r="14" spans="1:33" s="51" customFormat="1" ht="18.75">
      <c r="A14" s="433" t="s">
        <v>5</v>
      </c>
      <c r="B14" s="73" t="s">
        <v>0</v>
      </c>
      <c r="C14" s="70"/>
      <c r="D14" s="156"/>
      <c r="E14" s="265"/>
      <c r="F14" s="264"/>
      <c r="G14" s="155"/>
      <c r="H14" s="297">
        <f>H15+H103+H119+H159+H202+H208+H217+H232</f>
        <v>19608.736</v>
      </c>
      <c r="I14" s="297">
        <f>I15+I103+I119+I159+I202+I208+I217+I232</f>
        <v>19470.591999999997</v>
      </c>
      <c r="J14" s="52"/>
      <c r="K14" s="52"/>
      <c r="L14" s="52"/>
      <c r="M14" s="52"/>
      <c r="N14" s="52"/>
      <c r="O14" s="52"/>
      <c r="P14" s="52"/>
      <c r="Q14" s="52"/>
      <c r="R14" s="52"/>
      <c r="S14" s="52"/>
      <c r="T14" s="52"/>
      <c r="U14" s="52"/>
      <c r="V14" s="52"/>
      <c r="W14" s="52"/>
      <c r="X14" s="52"/>
      <c r="Y14" s="52"/>
      <c r="Z14" s="52"/>
      <c r="AA14" s="52"/>
      <c r="AB14" s="52"/>
      <c r="AC14" s="52"/>
      <c r="AD14" s="52"/>
      <c r="AE14" s="52"/>
      <c r="AF14" s="52"/>
      <c r="AG14" s="52"/>
    </row>
    <row r="15" spans="1:33" s="51" customFormat="1" ht="18.75">
      <c r="A15" s="158" t="s">
        <v>337</v>
      </c>
      <c r="B15" s="73" t="s">
        <v>0</v>
      </c>
      <c r="C15" s="70" t="s">
        <v>148</v>
      </c>
      <c r="D15" s="156"/>
      <c r="E15" s="265"/>
      <c r="F15" s="264"/>
      <c r="G15" s="155"/>
      <c r="H15" s="297">
        <f>H16+H21+H27+H46+H51+H61+H56</f>
        <v>8344.635</v>
      </c>
      <c r="I15" s="297">
        <f>I16+I21+I27+I46+I51+I61+I56</f>
        <v>8130.669999999999</v>
      </c>
      <c r="J15" s="52"/>
      <c r="K15" s="52"/>
      <c r="L15" s="52"/>
      <c r="M15" s="52"/>
      <c r="N15" s="52"/>
      <c r="O15" s="52"/>
      <c r="P15" s="52"/>
      <c r="Q15" s="52"/>
      <c r="R15" s="52"/>
      <c r="S15" s="52"/>
      <c r="T15" s="52"/>
      <c r="U15" s="52"/>
      <c r="V15" s="52"/>
      <c r="W15" s="52"/>
      <c r="X15" s="52"/>
      <c r="Y15" s="52"/>
      <c r="Z15" s="52"/>
      <c r="AA15" s="52"/>
      <c r="AB15" s="52"/>
      <c r="AC15" s="52"/>
      <c r="AD15" s="52"/>
      <c r="AE15" s="52"/>
      <c r="AF15" s="52"/>
      <c r="AG15" s="52"/>
    </row>
    <row r="16" spans="1:33" s="51" customFormat="1" ht="37.5">
      <c r="A16" s="66" t="s">
        <v>336</v>
      </c>
      <c r="B16" s="73" t="s">
        <v>0</v>
      </c>
      <c r="C16" s="70" t="s">
        <v>148</v>
      </c>
      <c r="D16" s="156" t="s">
        <v>206</v>
      </c>
      <c r="E16" s="265"/>
      <c r="F16" s="264"/>
      <c r="G16" s="155"/>
      <c r="H16" s="297">
        <f aca="true" t="shared" si="0" ref="H16:I19">+H17</f>
        <v>639.561</v>
      </c>
      <c r="I16" s="297">
        <f t="shared" si="0"/>
        <v>623.162</v>
      </c>
      <c r="J16" s="52"/>
      <c r="K16" s="52"/>
      <c r="L16" s="52"/>
      <c r="M16" s="52"/>
      <c r="N16" s="52"/>
      <c r="O16" s="52"/>
      <c r="P16" s="52"/>
      <c r="Q16" s="52"/>
      <c r="R16" s="52"/>
      <c r="S16" s="52"/>
      <c r="T16" s="52"/>
      <c r="U16" s="52"/>
      <c r="V16" s="52"/>
      <c r="W16" s="52"/>
      <c r="X16" s="52"/>
      <c r="Y16" s="52"/>
      <c r="Z16" s="52"/>
      <c r="AA16" s="52"/>
      <c r="AB16" s="52"/>
      <c r="AC16" s="52"/>
      <c r="AD16" s="52"/>
      <c r="AE16" s="52"/>
      <c r="AF16" s="52"/>
      <c r="AG16" s="52"/>
    </row>
    <row r="17" spans="1:33" s="195" customFormat="1" ht="18.75">
      <c r="A17" s="185" t="s">
        <v>334</v>
      </c>
      <c r="B17" s="100" t="s">
        <v>0</v>
      </c>
      <c r="C17" s="100" t="s">
        <v>148</v>
      </c>
      <c r="D17" s="150" t="s">
        <v>206</v>
      </c>
      <c r="E17" s="183" t="s">
        <v>333</v>
      </c>
      <c r="F17" s="142" t="s">
        <v>155</v>
      </c>
      <c r="G17" s="182"/>
      <c r="H17" s="322">
        <f t="shared" si="0"/>
        <v>639.561</v>
      </c>
      <c r="I17" s="322">
        <f t="shared" si="0"/>
        <v>623.162</v>
      </c>
      <c r="J17" s="196"/>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row>
    <row r="18" spans="1:33" s="105" customFormat="1" ht="19.5">
      <c r="A18" s="151" t="s">
        <v>332</v>
      </c>
      <c r="B18" s="88" t="s">
        <v>0</v>
      </c>
      <c r="C18" s="88" t="s">
        <v>148</v>
      </c>
      <c r="D18" s="148" t="s">
        <v>206</v>
      </c>
      <c r="E18" s="273" t="s">
        <v>331</v>
      </c>
      <c r="F18" s="81" t="s">
        <v>155</v>
      </c>
      <c r="G18" s="177"/>
      <c r="H18" s="321">
        <f t="shared" si="0"/>
        <v>639.561</v>
      </c>
      <c r="I18" s="321">
        <f t="shared" si="0"/>
        <v>623.162</v>
      </c>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row>
    <row r="19" spans="1:33" s="105" customFormat="1" ht="19.5">
      <c r="A19" s="151" t="s">
        <v>316</v>
      </c>
      <c r="B19" s="88" t="s">
        <v>0</v>
      </c>
      <c r="C19" s="88" t="s">
        <v>148</v>
      </c>
      <c r="D19" s="148" t="s">
        <v>206</v>
      </c>
      <c r="E19" s="273" t="s">
        <v>331</v>
      </c>
      <c r="F19" s="81" t="s">
        <v>326</v>
      </c>
      <c r="G19" s="177"/>
      <c r="H19" s="321">
        <f t="shared" si="0"/>
        <v>639.561</v>
      </c>
      <c r="I19" s="321">
        <f t="shared" si="0"/>
        <v>623.162</v>
      </c>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row>
    <row r="20" spans="1:33" s="105" customFormat="1" ht="66.75" customHeight="1">
      <c r="A20" s="109" t="s">
        <v>184</v>
      </c>
      <c r="B20" s="57" t="s">
        <v>0</v>
      </c>
      <c r="C20" s="57" t="s">
        <v>148</v>
      </c>
      <c r="D20" s="65" t="s">
        <v>206</v>
      </c>
      <c r="E20" s="273" t="s">
        <v>331</v>
      </c>
      <c r="F20" s="81" t="s">
        <v>326</v>
      </c>
      <c r="G20" s="145" t="s">
        <v>151</v>
      </c>
      <c r="H20" s="320">
        <v>639.561</v>
      </c>
      <c r="I20" s="320">
        <v>623.162</v>
      </c>
      <c r="J20" s="106"/>
      <c r="K20" s="106"/>
      <c r="L20" s="106"/>
      <c r="M20" s="106"/>
      <c r="N20" s="106"/>
      <c r="O20" s="106"/>
      <c r="P20" s="106"/>
      <c r="Q20" s="106"/>
      <c r="R20" s="106"/>
      <c r="S20" s="106"/>
      <c r="T20" s="106"/>
      <c r="U20" s="106"/>
      <c r="V20" s="106"/>
      <c r="W20" s="106"/>
      <c r="X20" s="106"/>
      <c r="Y20" s="106"/>
      <c r="Z20" s="106"/>
      <c r="AA20" s="106"/>
      <c r="AB20" s="106"/>
      <c r="AC20" s="106"/>
      <c r="AD20" s="106"/>
      <c r="AE20" s="106"/>
      <c r="AF20" s="106"/>
      <c r="AG20" s="106"/>
    </row>
    <row r="21" spans="1:33" s="105" customFormat="1" ht="56.25">
      <c r="A21" s="66" t="s">
        <v>330</v>
      </c>
      <c r="B21" s="73" t="s">
        <v>0</v>
      </c>
      <c r="C21" s="70" t="s">
        <v>148</v>
      </c>
      <c r="D21" s="70" t="s">
        <v>218</v>
      </c>
      <c r="E21" s="156"/>
      <c r="F21" s="155"/>
      <c r="G21" s="70"/>
      <c r="H21" s="297">
        <f aca="true" t="shared" si="1" ref="H21:I23">+H22</f>
        <v>2618.9</v>
      </c>
      <c r="I21" s="297">
        <f t="shared" si="1"/>
        <v>2551.747</v>
      </c>
      <c r="J21" s="106"/>
      <c r="K21" s="106"/>
      <c r="L21" s="106"/>
      <c r="M21" s="106"/>
      <c r="N21" s="106"/>
      <c r="O21" s="106"/>
      <c r="P21" s="106"/>
      <c r="Q21" s="106"/>
      <c r="R21" s="106"/>
      <c r="S21" s="106"/>
      <c r="T21" s="106"/>
      <c r="U21" s="106"/>
      <c r="V21" s="106"/>
      <c r="W21" s="106"/>
      <c r="X21" s="106"/>
      <c r="Y21" s="106"/>
      <c r="Z21" s="106"/>
      <c r="AA21" s="106"/>
      <c r="AB21" s="106"/>
      <c r="AC21" s="106"/>
      <c r="AD21" s="106"/>
      <c r="AE21" s="106"/>
      <c r="AF21" s="106"/>
      <c r="AG21" s="106"/>
    </row>
    <row r="22" spans="1:33" s="105" customFormat="1" ht="19.5">
      <c r="A22" s="185" t="s">
        <v>329</v>
      </c>
      <c r="B22" s="100" t="s">
        <v>0</v>
      </c>
      <c r="C22" s="100" t="s">
        <v>148</v>
      </c>
      <c r="D22" s="150" t="s">
        <v>218</v>
      </c>
      <c r="E22" s="141" t="s">
        <v>328</v>
      </c>
      <c r="F22" s="111" t="s">
        <v>155</v>
      </c>
      <c r="G22" s="275"/>
      <c r="H22" s="322">
        <f t="shared" si="1"/>
        <v>2618.9</v>
      </c>
      <c r="I22" s="322">
        <f t="shared" si="1"/>
        <v>2551.747</v>
      </c>
      <c r="J22" s="106"/>
      <c r="K22" s="106"/>
      <c r="L22" s="106"/>
      <c r="M22" s="106"/>
      <c r="N22" s="106"/>
      <c r="O22" s="106"/>
      <c r="P22" s="106"/>
      <c r="Q22" s="106"/>
      <c r="R22" s="106"/>
      <c r="S22" s="106"/>
      <c r="T22" s="106"/>
      <c r="U22" s="106"/>
      <c r="V22" s="106"/>
      <c r="W22" s="106"/>
      <c r="X22" s="106"/>
      <c r="Y22" s="106"/>
      <c r="Z22" s="106"/>
      <c r="AA22" s="106"/>
      <c r="AB22" s="106"/>
      <c r="AC22" s="106"/>
      <c r="AD22" s="106"/>
      <c r="AE22" s="106"/>
      <c r="AF22" s="106"/>
      <c r="AG22" s="106"/>
    </row>
    <row r="23" spans="1:33" s="105" customFormat="1" ht="19.5">
      <c r="A23" s="151" t="s">
        <v>327</v>
      </c>
      <c r="B23" s="88" t="s">
        <v>0</v>
      </c>
      <c r="C23" s="88" t="s">
        <v>148</v>
      </c>
      <c r="D23" s="148" t="s">
        <v>218</v>
      </c>
      <c r="E23" s="273" t="s">
        <v>282</v>
      </c>
      <c r="F23" s="81" t="s">
        <v>155</v>
      </c>
      <c r="G23" s="145"/>
      <c r="H23" s="321">
        <f t="shared" si="1"/>
        <v>2618.9</v>
      </c>
      <c r="I23" s="321">
        <f t="shared" si="1"/>
        <v>2551.747</v>
      </c>
      <c r="J23" s="106"/>
      <c r="K23" s="106"/>
      <c r="L23" s="106"/>
      <c r="M23" s="106"/>
      <c r="N23" s="106"/>
      <c r="O23" s="106"/>
      <c r="P23" s="106"/>
      <c r="Q23" s="106"/>
      <c r="R23" s="106"/>
      <c r="S23" s="106"/>
      <c r="T23" s="106"/>
      <c r="U23" s="106"/>
      <c r="V23" s="106"/>
      <c r="W23" s="106"/>
      <c r="X23" s="106"/>
      <c r="Y23" s="106"/>
      <c r="Z23" s="106"/>
      <c r="AA23" s="106"/>
      <c r="AB23" s="106"/>
      <c r="AC23" s="106"/>
      <c r="AD23" s="106"/>
      <c r="AE23" s="106"/>
      <c r="AF23" s="106"/>
      <c r="AG23" s="106"/>
    </row>
    <row r="24" spans="1:9" s="106" customFormat="1" ht="19.5">
      <c r="A24" s="151" t="s">
        <v>316</v>
      </c>
      <c r="B24" s="88" t="s">
        <v>0</v>
      </c>
      <c r="C24" s="88" t="s">
        <v>148</v>
      </c>
      <c r="D24" s="148" t="s">
        <v>218</v>
      </c>
      <c r="E24" s="273" t="s">
        <v>282</v>
      </c>
      <c r="F24" s="81" t="s">
        <v>326</v>
      </c>
      <c r="G24" s="145"/>
      <c r="H24" s="321">
        <f>H25+H26</f>
        <v>2618.9</v>
      </c>
      <c r="I24" s="321">
        <f>I25+I26</f>
        <v>2551.747</v>
      </c>
    </row>
    <row r="25" spans="1:9" s="106" customFormat="1" ht="57" customHeight="1">
      <c r="A25" s="109" t="s">
        <v>184</v>
      </c>
      <c r="B25" s="57" t="s">
        <v>0</v>
      </c>
      <c r="C25" s="57" t="s">
        <v>148</v>
      </c>
      <c r="D25" s="65" t="s">
        <v>218</v>
      </c>
      <c r="E25" s="273" t="s">
        <v>282</v>
      </c>
      <c r="F25" s="81" t="s">
        <v>326</v>
      </c>
      <c r="G25" s="145" t="s">
        <v>151</v>
      </c>
      <c r="H25" s="320">
        <v>2618.9</v>
      </c>
      <c r="I25" s="320">
        <v>2551.747</v>
      </c>
    </row>
    <row r="26" spans="1:9" s="106" customFormat="1" ht="19.5">
      <c r="A26" s="89" t="s">
        <v>159</v>
      </c>
      <c r="B26" s="57" t="s">
        <v>0</v>
      </c>
      <c r="C26" s="57" t="s">
        <v>148</v>
      </c>
      <c r="D26" s="65" t="s">
        <v>218</v>
      </c>
      <c r="E26" s="273" t="s">
        <v>282</v>
      </c>
      <c r="F26" s="81" t="s">
        <v>326</v>
      </c>
      <c r="G26" s="145" t="s">
        <v>145</v>
      </c>
      <c r="H26" s="320">
        <v>0</v>
      </c>
      <c r="I26" s="320">
        <v>0</v>
      </c>
    </row>
    <row r="27" spans="1:9" s="106" customFormat="1" ht="37.5" hidden="1">
      <c r="A27" s="116" t="s">
        <v>324</v>
      </c>
      <c r="B27" s="73" t="s">
        <v>0</v>
      </c>
      <c r="C27" s="73" t="s">
        <v>148</v>
      </c>
      <c r="D27" s="113" t="s">
        <v>312</v>
      </c>
      <c r="E27" s="113"/>
      <c r="F27" s="274"/>
      <c r="G27" s="140"/>
      <c r="H27" s="444"/>
      <c r="I27" s="444"/>
    </row>
    <row r="28" spans="1:33" s="105" customFormat="1" ht="18" customHeight="1" hidden="1">
      <c r="A28" s="185" t="s">
        <v>323</v>
      </c>
      <c r="B28" s="100" t="s">
        <v>0</v>
      </c>
      <c r="C28" s="128" t="s">
        <v>148</v>
      </c>
      <c r="D28" s="184" t="s">
        <v>312</v>
      </c>
      <c r="E28" s="141" t="s">
        <v>322</v>
      </c>
      <c r="F28" s="111" t="s">
        <v>170</v>
      </c>
      <c r="G28" s="182"/>
      <c r="H28" s="445"/>
      <c r="I28" s="445"/>
      <c r="J28" s="106"/>
      <c r="K28" s="106"/>
      <c r="L28" s="106"/>
      <c r="M28" s="106"/>
      <c r="N28" s="106"/>
      <c r="O28" s="106"/>
      <c r="P28" s="106"/>
      <c r="Q28" s="106"/>
      <c r="R28" s="106"/>
      <c r="S28" s="106"/>
      <c r="T28" s="106"/>
      <c r="U28" s="106"/>
      <c r="V28" s="106"/>
      <c r="W28" s="106"/>
      <c r="X28" s="106"/>
      <c r="Y28" s="106"/>
      <c r="Z28" s="106"/>
      <c r="AA28" s="106"/>
      <c r="AB28" s="106"/>
      <c r="AC28" s="106"/>
      <c r="AD28" s="106"/>
      <c r="AE28" s="106"/>
      <c r="AF28" s="106"/>
      <c r="AG28" s="106"/>
    </row>
    <row r="29" spans="1:33" s="105" customFormat="1" ht="0.75" customHeight="1" hidden="1">
      <c r="A29" s="151" t="s">
        <v>321</v>
      </c>
      <c r="B29" s="88" t="s">
        <v>0</v>
      </c>
      <c r="C29" s="175" t="s">
        <v>148</v>
      </c>
      <c r="D29" s="174" t="s">
        <v>312</v>
      </c>
      <c r="E29" s="273" t="s">
        <v>320</v>
      </c>
      <c r="F29" s="81" t="s">
        <v>170</v>
      </c>
      <c r="G29" s="177"/>
      <c r="H29" s="446"/>
      <c r="I29" s="446"/>
      <c r="J29" s="106"/>
      <c r="K29" s="106"/>
      <c r="L29" s="106"/>
      <c r="M29" s="106"/>
      <c r="N29" s="106"/>
      <c r="O29" s="106"/>
      <c r="P29" s="106"/>
      <c r="Q29" s="106"/>
      <c r="R29" s="106"/>
      <c r="S29" s="106"/>
      <c r="T29" s="106"/>
      <c r="U29" s="106"/>
      <c r="V29" s="106"/>
      <c r="W29" s="106"/>
      <c r="X29" s="106"/>
      <c r="Y29" s="106"/>
      <c r="Z29" s="106"/>
      <c r="AA29" s="106"/>
      <c r="AB29" s="106"/>
      <c r="AC29" s="106"/>
      <c r="AD29" s="106"/>
      <c r="AE29" s="106"/>
      <c r="AF29" s="106"/>
      <c r="AG29" s="106"/>
    </row>
    <row r="30" spans="1:9" s="106" customFormat="1" ht="19.5" hidden="1">
      <c r="A30" s="151" t="s">
        <v>316</v>
      </c>
      <c r="B30" s="88" t="s">
        <v>0</v>
      </c>
      <c r="C30" s="175" t="s">
        <v>148</v>
      </c>
      <c r="D30" s="174" t="s">
        <v>312</v>
      </c>
      <c r="E30" s="273" t="s">
        <v>320</v>
      </c>
      <c r="F30" s="81" t="s">
        <v>315</v>
      </c>
      <c r="G30" s="177"/>
      <c r="H30" s="446"/>
      <c r="I30" s="446"/>
    </row>
    <row r="31" spans="1:9" s="106" customFormat="1" ht="43.5" customHeight="1" hidden="1">
      <c r="A31" s="109" t="s">
        <v>184</v>
      </c>
      <c r="B31" s="57" t="s">
        <v>0</v>
      </c>
      <c r="C31" s="57" t="s">
        <v>148</v>
      </c>
      <c r="D31" s="65" t="s">
        <v>312</v>
      </c>
      <c r="E31" s="273" t="s">
        <v>320</v>
      </c>
      <c r="F31" s="81" t="s">
        <v>315</v>
      </c>
      <c r="G31" s="177" t="s">
        <v>151</v>
      </c>
      <c r="H31" s="446"/>
      <c r="I31" s="446"/>
    </row>
    <row r="32" spans="1:9" s="106" customFormat="1" ht="19.5" hidden="1">
      <c r="A32" s="89" t="s">
        <v>159</v>
      </c>
      <c r="B32" s="57" t="s">
        <v>0</v>
      </c>
      <c r="C32" s="57" t="s">
        <v>148</v>
      </c>
      <c r="D32" s="65" t="s">
        <v>312</v>
      </c>
      <c r="E32" s="273" t="s">
        <v>320</v>
      </c>
      <c r="F32" s="81" t="s">
        <v>315</v>
      </c>
      <c r="G32" s="177" t="s">
        <v>145</v>
      </c>
      <c r="H32" s="446"/>
      <c r="I32" s="446"/>
    </row>
    <row r="33" spans="1:9" s="106" customFormat="1" ht="19.5" hidden="1">
      <c r="A33" s="89" t="s">
        <v>187</v>
      </c>
      <c r="B33" s="57" t="s">
        <v>0</v>
      </c>
      <c r="C33" s="57" t="s">
        <v>148</v>
      </c>
      <c r="D33" s="65" t="s">
        <v>312</v>
      </c>
      <c r="E33" s="273" t="s">
        <v>320</v>
      </c>
      <c r="F33" s="81" t="s">
        <v>315</v>
      </c>
      <c r="G33" s="177" t="s">
        <v>186</v>
      </c>
      <c r="H33" s="446"/>
      <c r="I33" s="446"/>
    </row>
    <row r="34" spans="1:33" s="105" customFormat="1" ht="19.5" hidden="1">
      <c r="A34" s="151" t="s">
        <v>319</v>
      </c>
      <c r="B34" s="88" t="s">
        <v>0</v>
      </c>
      <c r="C34" s="175" t="s">
        <v>148</v>
      </c>
      <c r="D34" s="174" t="s">
        <v>312</v>
      </c>
      <c r="E34" s="273" t="s">
        <v>318</v>
      </c>
      <c r="F34" s="81" t="s">
        <v>170</v>
      </c>
      <c r="G34" s="177"/>
      <c r="H34" s="446"/>
      <c r="I34" s="446"/>
      <c r="J34" s="106"/>
      <c r="K34" s="106"/>
      <c r="L34" s="106"/>
      <c r="M34" s="106"/>
      <c r="N34" s="106"/>
      <c r="O34" s="106"/>
      <c r="P34" s="106"/>
      <c r="Q34" s="106"/>
      <c r="R34" s="106"/>
      <c r="S34" s="106"/>
      <c r="T34" s="106"/>
      <c r="U34" s="106"/>
      <c r="V34" s="106"/>
      <c r="W34" s="106"/>
      <c r="X34" s="106"/>
      <c r="Y34" s="106"/>
      <c r="Z34" s="106"/>
      <c r="AA34" s="106"/>
      <c r="AB34" s="106"/>
      <c r="AC34" s="106"/>
      <c r="AD34" s="106"/>
      <c r="AE34" s="106"/>
      <c r="AF34" s="106"/>
      <c r="AG34" s="106"/>
    </row>
    <row r="35" spans="1:9" s="106" customFormat="1" ht="19.5" hidden="1">
      <c r="A35" s="151" t="s">
        <v>316</v>
      </c>
      <c r="B35" s="88" t="s">
        <v>0</v>
      </c>
      <c r="C35" s="175" t="s">
        <v>148</v>
      </c>
      <c r="D35" s="174" t="s">
        <v>312</v>
      </c>
      <c r="E35" s="273" t="s">
        <v>318</v>
      </c>
      <c r="F35" s="81" t="s">
        <v>315</v>
      </c>
      <c r="G35" s="177"/>
      <c r="H35" s="446"/>
      <c r="I35" s="446"/>
    </row>
    <row r="36" spans="1:9" s="106" customFormat="1" ht="43.5" customHeight="1" hidden="1">
      <c r="A36" s="109" t="s">
        <v>184</v>
      </c>
      <c r="B36" s="57" t="s">
        <v>0</v>
      </c>
      <c r="C36" s="57" t="s">
        <v>148</v>
      </c>
      <c r="D36" s="65" t="s">
        <v>312</v>
      </c>
      <c r="E36" s="273" t="s">
        <v>318</v>
      </c>
      <c r="F36" s="81" t="s">
        <v>315</v>
      </c>
      <c r="G36" s="177" t="s">
        <v>151</v>
      </c>
      <c r="H36" s="446"/>
      <c r="I36" s="446"/>
    </row>
    <row r="37" spans="1:9" s="106" customFormat="1" ht="19.5" hidden="1">
      <c r="A37" s="89" t="s">
        <v>159</v>
      </c>
      <c r="B37" s="57" t="s">
        <v>0</v>
      </c>
      <c r="C37" s="57" t="s">
        <v>148</v>
      </c>
      <c r="D37" s="65" t="s">
        <v>312</v>
      </c>
      <c r="E37" s="273" t="s">
        <v>318</v>
      </c>
      <c r="F37" s="81" t="s">
        <v>315</v>
      </c>
      <c r="G37" s="177" t="s">
        <v>145</v>
      </c>
      <c r="H37" s="446"/>
      <c r="I37" s="446"/>
    </row>
    <row r="38" spans="1:9" s="106" customFormat="1" ht="24.75" customHeight="1" hidden="1">
      <c r="A38" s="89" t="s">
        <v>187</v>
      </c>
      <c r="B38" s="57" t="s">
        <v>0</v>
      </c>
      <c r="C38" s="57" t="s">
        <v>148</v>
      </c>
      <c r="D38" s="65" t="s">
        <v>312</v>
      </c>
      <c r="E38" s="273" t="s">
        <v>318</v>
      </c>
      <c r="F38" s="81" t="s">
        <v>315</v>
      </c>
      <c r="G38" s="177" t="s">
        <v>186</v>
      </c>
      <c r="H38" s="446"/>
      <c r="I38" s="446"/>
    </row>
    <row r="39" spans="1:33" s="105" customFormat="1" ht="19.5" hidden="1">
      <c r="A39" s="151" t="s">
        <v>317</v>
      </c>
      <c r="B39" s="88" t="s">
        <v>0</v>
      </c>
      <c r="C39" s="175" t="s">
        <v>148</v>
      </c>
      <c r="D39" s="174" t="s">
        <v>312</v>
      </c>
      <c r="E39" s="273" t="s">
        <v>311</v>
      </c>
      <c r="F39" s="81" t="s">
        <v>170</v>
      </c>
      <c r="G39" s="177"/>
      <c r="H39" s="446"/>
      <c r="I39" s="446"/>
      <c r="J39" s="106"/>
      <c r="K39" s="106"/>
      <c r="L39" s="106"/>
      <c r="M39" s="106"/>
      <c r="N39" s="106"/>
      <c r="O39" s="106"/>
      <c r="P39" s="106"/>
      <c r="Q39" s="106"/>
      <c r="R39" s="106"/>
      <c r="S39" s="106"/>
      <c r="T39" s="106"/>
      <c r="U39" s="106"/>
      <c r="V39" s="106"/>
      <c r="W39" s="106"/>
      <c r="X39" s="106"/>
      <c r="Y39" s="106"/>
      <c r="Z39" s="106"/>
      <c r="AA39" s="106"/>
      <c r="AB39" s="106"/>
      <c r="AC39" s="106"/>
      <c r="AD39" s="106"/>
      <c r="AE39" s="106"/>
      <c r="AF39" s="106"/>
      <c r="AG39" s="106"/>
    </row>
    <row r="40" spans="1:9" s="106" customFormat="1" ht="19.5" hidden="1">
      <c r="A40" s="151" t="s">
        <v>316</v>
      </c>
      <c r="B40" s="88" t="s">
        <v>0</v>
      </c>
      <c r="C40" s="175" t="s">
        <v>148</v>
      </c>
      <c r="D40" s="174" t="s">
        <v>312</v>
      </c>
      <c r="E40" s="273" t="s">
        <v>311</v>
      </c>
      <c r="F40" s="81" t="s">
        <v>315</v>
      </c>
      <c r="G40" s="177"/>
      <c r="H40" s="446"/>
      <c r="I40" s="446"/>
    </row>
    <row r="41" spans="1:9" s="106" customFormat="1" ht="43.5" customHeight="1" hidden="1">
      <c r="A41" s="109" t="s">
        <v>184</v>
      </c>
      <c r="B41" s="57" t="s">
        <v>0</v>
      </c>
      <c r="C41" s="57" t="s">
        <v>148</v>
      </c>
      <c r="D41" s="65" t="s">
        <v>312</v>
      </c>
      <c r="E41" s="273" t="s">
        <v>311</v>
      </c>
      <c r="F41" s="81" t="s">
        <v>315</v>
      </c>
      <c r="G41" s="177" t="s">
        <v>151</v>
      </c>
      <c r="H41" s="446"/>
      <c r="I41" s="446"/>
    </row>
    <row r="42" spans="1:9" s="106" customFormat="1" ht="19.5" hidden="1">
      <c r="A42" s="89" t="s">
        <v>159</v>
      </c>
      <c r="B42" s="57" t="s">
        <v>0</v>
      </c>
      <c r="C42" s="57" t="s">
        <v>148</v>
      </c>
      <c r="D42" s="65" t="s">
        <v>312</v>
      </c>
      <c r="E42" s="273" t="s">
        <v>311</v>
      </c>
      <c r="F42" s="81" t="s">
        <v>315</v>
      </c>
      <c r="G42" s="177" t="s">
        <v>145</v>
      </c>
      <c r="H42" s="446"/>
      <c r="I42" s="446"/>
    </row>
    <row r="43" spans="1:9" s="106" customFormat="1" ht="19.5" hidden="1">
      <c r="A43" s="89" t="s">
        <v>187</v>
      </c>
      <c r="B43" s="57" t="s">
        <v>0</v>
      </c>
      <c r="C43" s="57" t="s">
        <v>148</v>
      </c>
      <c r="D43" s="65" t="s">
        <v>312</v>
      </c>
      <c r="E43" s="273" t="s">
        <v>311</v>
      </c>
      <c r="F43" s="81" t="s">
        <v>315</v>
      </c>
      <c r="G43" s="177" t="s">
        <v>186</v>
      </c>
      <c r="H43" s="446"/>
      <c r="I43" s="446"/>
    </row>
    <row r="44" spans="1:9" s="106" customFormat="1" ht="37.5" hidden="1">
      <c r="A44" s="178" t="s">
        <v>314</v>
      </c>
      <c r="B44" s="175" t="s">
        <v>0</v>
      </c>
      <c r="C44" s="175" t="s">
        <v>148</v>
      </c>
      <c r="D44" s="174" t="s">
        <v>312</v>
      </c>
      <c r="E44" s="173" t="s">
        <v>311</v>
      </c>
      <c r="F44" s="172" t="s">
        <v>310</v>
      </c>
      <c r="G44" s="177"/>
      <c r="H44" s="446"/>
      <c r="I44" s="446"/>
    </row>
    <row r="45" spans="1:9" s="52" customFormat="1" ht="18.75" hidden="1">
      <c r="A45" s="109" t="s">
        <v>313</v>
      </c>
      <c r="B45" s="57" t="s">
        <v>0</v>
      </c>
      <c r="C45" s="57" t="s">
        <v>148</v>
      </c>
      <c r="D45" s="57" t="s">
        <v>312</v>
      </c>
      <c r="E45" s="173" t="s">
        <v>311</v>
      </c>
      <c r="F45" s="172" t="s">
        <v>310</v>
      </c>
      <c r="G45" s="57" t="s">
        <v>309</v>
      </c>
      <c r="H45" s="298"/>
      <c r="I45" s="298"/>
    </row>
    <row r="46" spans="1:9" s="52" customFormat="1" ht="18.75" hidden="1">
      <c r="A46" s="272" t="s">
        <v>308</v>
      </c>
      <c r="B46" s="73" t="s">
        <v>0</v>
      </c>
      <c r="C46" s="155" t="s">
        <v>148</v>
      </c>
      <c r="D46" s="70" t="s">
        <v>164</v>
      </c>
      <c r="E46" s="265"/>
      <c r="F46" s="264"/>
      <c r="G46" s="120"/>
      <c r="H46" s="200"/>
      <c r="I46" s="200"/>
    </row>
    <row r="47" spans="1:9" s="52" customFormat="1" ht="18.75" hidden="1">
      <c r="A47" s="271" t="s">
        <v>276</v>
      </c>
      <c r="B47" s="100" t="s">
        <v>0</v>
      </c>
      <c r="C47" s="249" t="s">
        <v>148</v>
      </c>
      <c r="D47" s="129" t="s">
        <v>164</v>
      </c>
      <c r="E47" s="270" t="s">
        <v>307</v>
      </c>
      <c r="F47" s="269" t="s">
        <v>170</v>
      </c>
      <c r="G47" s="268"/>
      <c r="H47" s="447"/>
      <c r="I47" s="447"/>
    </row>
    <row r="48" spans="1:33" s="105" customFormat="1" ht="19.5" hidden="1">
      <c r="A48" s="151" t="s">
        <v>306</v>
      </c>
      <c r="B48" s="88" t="s">
        <v>0</v>
      </c>
      <c r="C48" s="175" t="s">
        <v>148</v>
      </c>
      <c r="D48" s="174" t="s">
        <v>164</v>
      </c>
      <c r="E48" s="118" t="s">
        <v>304</v>
      </c>
      <c r="F48" s="117" t="s">
        <v>170</v>
      </c>
      <c r="G48" s="177"/>
      <c r="H48" s="446"/>
      <c r="I48" s="446"/>
      <c r="J48" s="106"/>
      <c r="K48" s="106"/>
      <c r="L48" s="106"/>
      <c r="M48" s="106"/>
      <c r="N48" s="106"/>
      <c r="O48" s="106"/>
      <c r="P48" s="106"/>
      <c r="Q48" s="106"/>
      <c r="R48" s="106"/>
      <c r="S48" s="106"/>
      <c r="T48" s="106"/>
      <c r="U48" s="106"/>
      <c r="V48" s="106"/>
      <c r="W48" s="106"/>
      <c r="X48" s="106"/>
      <c r="Y48" s="106"/>
      <c r="Z48" s="106"/>
      <c r="AA48" s="106"/>
      <c r="AB48" s="106"/>
      <c r="AC48" s="106"/>
      <c r="AD48" s="106"/>
      <c r="AE48" s="106"/>
      <c r="AF48" s="106"/>
      <c r="AG48" s="106"/>
    </row>
    <row r="49" spans="1:33" s="105" customFormat="1" ht="19.5" hidden="1">
      <c r="A49" s="151" t="s">
        <v>305</v>
      </c>
      <c r="B49" s="88" t="s">
        <v>0</v>
      </c>
      <c r="C49" s="175" t="s">
        <v>148</v>
      </c>
      <c r="D49" s="174" t="s">
        <v>164</v>
      </c>
      <c r="E49" s="118" t="s">
        <v>304</v>
      </c>
      <c r="F49" s="117" t="s">
        <v>303</v>
      </c>
      <c r="G49" s="177"/>
      <c r="H49" s="446"/>
      <c r="I49" s="446"/>
      <c r="J49" s="106"/>
      <c r="K49" s="106"/>
      <c r="L49" s="106"/>
      <c r="M49" s="106"/>
      <c r="N49" s="106"/>
      <c r="O49" s="106"/>
      <c r="P49" s="106"/>
      <c r="Q49" s="106"/>
      <c r="R49" s="106"/>
      <c r="S49" s="106"/>
      <c r="T49" s="106"/>
      <c r="U49" s="106"/>
      <c r="V49" s="106"/>
      <c r="W49" s="106"/>
      <c r="X49" s="106"/>
      <c r="Y49" s="106"/>
      <c r="Z49" s="106"/>
      <c r="AA49" s="106"/>
      <c r="AB49" s="106"/>
      <c r="AC49" s="106"/>
      <c r="AD49" s="106"/>
      <c r="AE49" s="106"/>
      <c r="AF49" s="106"/>
      <c r="AG49" s="106"/>
    </row>
    <row r="50" spans="1:9" s="52" customFormat="1" ht="18.75" hidden="1">
      <c r="A50" s="266" t="s">
        <v>159</v>
      </c>
      <c r="B50" s="57" t="s">
        <v>0</v>
      </c>
      <c r="C50" s="57" t="s">
        <v>148</v>
      </c>
      <c r="D50" s="57" t="s">
        <v>164</v>
      </c>
      <c r="E50" s="118" t="s">
        <v>304</v>
      </c>
      <c r="F50" s="117" t="s">
        <v>303</v>
      </c>
      <c r="G50" s="57" t="s">
        <v>145</v>
      </c>
      <c r="H50" s="298"/>
      <c r="I50" s="298"/>
    </row>
    <row r="51" spans="1:9" s="83" customFormat="1" ht="20.25" customHeight="1" hidden="1">
      <c r="A51" s="116" t="s">
        <v>302</v>
      </c>
      <c r="B51" s="73" t="s">
        <v>0</v>
      </c>
      <c r="C51" s="73" t="s">
        <v>148</v>
      </c>
      <c r="D51" s="115">
        <v>11</v>
      </c>
      <c r="E51" s="265"/>
      <c r="F51" s="264"/>
      <c r="G51" s="57"/>
      <c r="H51" s="298"/>
      <c r="I51" s="298"/>
    </row>
    <row r="52" spans="1:9" s="83" customFormat="1" ht="20.25" customHeight="1" hidden="1">
      <c r="A52" s="109" t="s">
        <v>301</v>
      </c>
      <c r="B52" s="100" t="s">
        <v>0</v>
      </c>
      <c r="C52" s="57" t="s">
        <v>148</v>
      </c>
      <c r="D52" s="263">
        <v>11</v>
      </c>
      <c r="E52" s="192" t="s">
        <v>300</v>
      </c>
      <c r="F52" s="67" t="s">
        <v>170</v>
      </c>
      <c r="G52" s="64"/>
      <c r="H52" s="448"/>
      <c r="I52" s="448"/>
    </row>
    <row r="53" spans="1:9" s="83" customFormat="1" ht="20.25" customHeight="1" hidden="1">
      <c r="A53" s="109" t="s">
        <v>299</v>
      </c>
      <c r="B53" s="88" t="s">
        <v>0</v>
      </c>
      <c r="C53" s="57" t="s">
        <v>148</v>
      </c>
      <c r="D53" s="263">
        <v>11</v>
      </c>
      <c r="E53" s="192" t="s">
        <v>297</v>
      </c>
      <c r="F53" s="135" t="s">
        <v>170</v>
      </c>
      <c r="G53" s="64"/>
      <c r="H53" s="448"/>
      <c r="I53" s="448"/>
    </row>
    <row r="54" spans="1:9" s="83" customFormat="1" ht="18.75" hidden="1">
      <c r="A54" s="89" t="s">
        <v>298</v>
      </c>
      <c r="B54" s="88" t="s">
        <v>0</v>
      </c>
      <c r="C54" s="57" t="s">
        <v>148</v>
      </c>
      <c r="D54" s="263">
        <v>11</v>
      </c>
      <c r="E54" s="188" t="s">
        <v>297</v>
      </c>
      <c r="F54" s="187">
        <v>1403</v>
      </c>
      <c r="G54" s="64"/>
      <c r="H54" s="448"/>
      <c r="I54" s="448"/>
    </row>
    <row r="55" spans="1:9" s="83" customFormat="1" ht="20.25" customHeight="1" hidden="1">
      <c r="A55" s="89" t="s">
        <v>187</v>
      </c>
      <c r="B55" s="57" t="s">
        <v>0</v>
      </c>
      <c r="C55" s="57" t="s">
        <v>148</v>
      </c>
      <c r="D55" s="262">
        <v>11</v>
      </c>
      <c r="E55" s="192" t="s">
        <v>297</v>
      </c>
      <c r="F55" s="255">
        <v>1403</v>
      </c>
      <c r="G55" s="57" t="s">
        <v>186</v>
      </c>
      <c r="H55" s="298"/>
      <c r="I55" s="298"/>
    </row>
    <row r="56" spans="1:9" s="83" customFormat="1" ht="20.25" customHeight="1">
      <c r="A56" s="438" t="s">
        <v>302</v>
      </c>
      <c r="B56" s="319" t="s">
        <v>0</v>
      </c>
      <c r="C56" s="319" t="s">
        <v>148</v>
      </c>
      <c r="D56" s="434" t="s">
        <v>173</v>
      </c>
      <c r="E56" s="435"/>
      <c r="F56" s="436"/>
      <c r="G56" s="312"/>
      <c r="H56" s="449">
        <f>H57</f>
        <v>48.75</v>
      </c>
      <c r="I56" s="449">
        <f>I57</f>
        <v>47.5</v>
      </c>
    </row>
    <row r="57" spans="1:9" s="83" customFormat="1" ht="20.25" customHeight="1">
      <c r="A57" s="437" t="s">
        <v>301</v>
      </c>
      <c r="B57" s="319" t="s">
        <v>0</v>
      </c>
      <c r="C57" s="319" t="s">
        <v>148</v>
      </c>
      <c r="D57" s="434" t="s">
        <v>173</v>
      </c>
      <c r="E57" s="435" t="s">
        <v>424</v>
      </c>
      <c r="F57" s="436" t="s">
        <v>155</v>
      </c>
      <c r="G57" s="312"/>
      <c r="H57" s="450">
        <f>H58</f>
        <v>48.75</v>
      </c>
      <c r="I57" s="450">
        <f>I58</f>
        <v>47.5</v>
      </c>
    </row>
    <row r="58" spans="1:9" s="83" customFormat="1" ht="20.25" customHeight="1">
      <c r="A58" s="437" t="s">
        <v>302</v>
      </c>
      <c r="B58" s="312" t="s">
        <v>0</v>
      </c>
      <c r="C58" s="312" t="s">
        <v>148</v>
      </c>
      <c r="D58" s="576" t="s">
        <v>173</v>
      </c>
      <c r="E58" s="314" t="s">
        <v>425</v>
      </c>
      <c r="F58" s="313" t="s">
        <v>155</v>
      </c>
      <c r="G58" s="312"/>
      <c r="H58" s="450">
        <f>H60</f>
        <v>48.75</v>
      </c>
      <c r="I58" s="450">
        <f>I60</f>
        <v>47.5</v>
      </c>
    </row>
    <row r="59" spans="1:9" s="83" customFormat="1" ht="20.25" customHeight="1">
      <c r="A59" s="437" t="s">
        <v>298</v>
      </c>
      <c r="B59" s="312" t="s">
        <v>0</v>
      </c>
      <c r="C59" s="312" t="s">
        <v>148</v>
      </c>
      <c r="D59" s="576" t="s">
        <v>173</v>
      </c>
      <c r="E59" s="314" t="s">
        <v>425</v>
      </c>
      <c r="F59" s="313" t="s">
        <v>426</v>
      </c>
      <c r="G59" s="312"/>
      <c r="H59" s="450">
        <f>H60</f>
        <v>48.75</v>
      </c>
      <c r="I59" s="450">
        <f>I60</f>
        <v>47.5</v>
      </c>
    </row>
    <row r="60" spans="1:9" s="83" customFormat="1" ht="20.25" customHeight="1">
      <c r="A60" s="437" t="s">
        <v>187</v>
      </c>
      <c r="B60" s="312" t="s">
        <v>0</v>
      </c>
      <c r="C60" s="312" t="s">
        <v>148</v>
      </c>
      <c r="D60" s="576" t="s">
        <v>173</v>
      </c>
      <c r="E60" s="314" t="s">
        <v>425</v>
      </c>
      <c r="F60" s="313" t="s">
        <v>426</v>
      </c>
      <c r="G60" s="312" t="s">
        <v>186</v>
      </c>
      <c r="H60" s="450">
        <v>48.75</v>
      </c>
      <c r="I60" s="450">
        <v>47.5</v>
      </c>
    </row>
    <row r="61" spans="1:9" s="83" customFormat="1" ht="18.75">
      <c r="A61" s="66" t="s">
        <v>296</v>
      </c>
      <c r="B61" s="73" t="s">
        <v>0</v>
      </c>
      <c r="C61" s="70" t="s">
        <v>148</v>
      </c>
      <c r="D61" s="156" t="s">
        <v>273</v>
      </c>
      <c r="E61" s="79"/>
      <c r="F61" s="78"/>
      <c r="G61" s="155"/>
      <c r="H61" s="297">
        <f>H66+H71+H90+H98</f>
        <v>5037.424</v>
      </c>
      <c r="I61" s="297">
        <f>I66+I71+I90+I98</f>
        <v>4908.2609999999995</v>
      </c>
    </row>
    <row r="62" spans="1:9" s="186" customFormat="1" ht="18.75" customHeight="1" hidden="1">
      <c r="A62" s="116"/>
      <c r="B62" s="100"/>
      <c r="C62" s="73"/>
      <c r="D62" s="113"/>
      <c r="E62" s="143"/>
      <c r="F62" s="71"/>
      <c r="G62" s="140"/>
      <c r="H62" s="444"/>
      <c r="I62" s="444"/>
    </row>
    <row r="63" spans="1:9" s="186" customFormat="1" ht="18.75" customHeight="1" hidden="1">
      <c r="A63" s="109"/>
      <c r="B63" s="88"/>
      <c r="C63" s="57"/>
      <c r="D63" s="65"/>
      <c r="E63" s="192"/>
      <c r="F63" s="135"/>
      <c r="G63" s="257"/>
      <c r="H63" s="451"/>
      <c r="I63" s="451"/>
    </row>
    <row r="64" spans="1:9" s="83" customFormat="1" ht="18.75" customHeight="1" hidden="1">
      <c r="A64" s="260"/>
      <c r="B64" s="88"/>
      <c r="C64" s="259"/>
      <c r="D64" s="258"/>
      <c r="E64" s="188"/>
      <c r="F64" s="187"/>
      <c r="G64" s="257"/>
      <c r="H64" s="451"/>
      <c r="I64" s="451"/>
    </row>
    <row r="65" spans="1:9" s="83" customFormat="1" ht="18.75" customHeight="1" hidden="1">
      <c r="A65" s="189"/>
      <c r="B65" s="57"/>
      <c r="C65" s="254"/>
      <c r="D65" s="254"/>
      <c r="E65" s="192"/>
      <c r="F65" s="255"/>
      <c r="G65" s="254"/>
      <c r="H65" s="452"/>
      <c r="I65" s="452"/>
    </row>
    <row r="66" spans="1:9" s="186" customFormat="1" ht="65.25" customHeight="1">
      <c r="A66" s="116" t="s">
        <v>815</v>
      </c>
      <c r="B66" s="100" t="s">
        <v>0</v>
      </c>
      <c r="C66" s="73" t="s">
        <v>148</v>
      </c>
      <c r="D66" s="113" t="s">
        <v>273</v>
      </c>
      <c r="E66" s="143" t="s">
        <v>295</v>
      </c>
      <c r="F66" s="71" t="s">
        <v>155</v>
      </c>
      <c r="G66" s="140"/>
      <c r="H66" s="297">
        <f>H67</f>
        <v>68.25</v>
      </c>
      <c r="I66" s="297">
        <f>I67</f>
        <v>66.5</v>
      </c>
    </row>
    <row r="67" spans="1:9" s="186" customFormat="1" ht="56.25">
      <c r="A67" s="252" t="s">
        <v>294</v>
      </c>
      <c r="B67" s="88" t="s">
        <v>0</v>
      </c>
      <c r="C67" s="57" t="s">
        <v>148</v>
      </c>
      <c r="D67" s="65" t="s">
        <v>273</v>
      </c>
      <c r="E67" s="188" t="s">
        <v>483</v>
      </c>
      <c r="F67" s="167" t="s">
        <v>155</v>
      </c>
      <c r="G67" s="64"/>
      <c r="H67" s="297">
        <f>+H68</f>
        <v>68.25</v>
      </c>
      <c r="I67" s="297">
        <f>+I68</f>
        <v>66.5</v>
      </c>
    </row>
    <row r="68" spans="1:244" s="106" customFormat="1" ht="19.5">
      <c r="A68" s="151" t="s">
        <v>293</v>
      </c>
      <c r="B68" s="88" t="s">
        <v>0</v>
      </c>
      <c r="C68" s="88" t="s">
        <v>148</v>
      </c>
      <c r="D68" s="148" t="s">
        <v>273</v>
      </c>
      <c r="E68" s="118" t="s">
        <v>483</v>
      </c>
      <c r="F68" s="117" t="s">
        <v>292</v>
      </c>
      <c r="G68" s="180"/>
      <c r="H68" s="453">
        <f>+H70+H69</f>
        <v>68.25</v>
      </c>
      <c r="I68" s="453">
        <f>+I70+I69</f>
        <v>66.5</v>
      </c>
      <c r="J68" s="186"/>
      <c r="K68" s="186"/>
      <c r="L68" s="186"/>
      <c r="M68" s="186"/>
      <c r="N68" s="186"/>
      <c r="O68" s="186"/>
      <c r="P68" s="186"/>
      <c r="Q68" s="186"/>
      <c r="R68" s="186"/>
      <c r="S68" s="186"/>
      <c r="T68" s="186"/>
      <c r="U68" s="186"/>
      <c r="V68" s="186"/>
      <c r="W68" s="186"/>
      <c r="X68" s="186"/>
      <c r="Y68" s="186"/>
      <c r="Z68" s="186"/>
      <c r="AA68" s="186"/>
      <c r="AB68" s="186"/>
      <c r="AC68" s="186"/>
      <c r="AD68" s="186"/>
      <c r="AE68" s="186"/>
      <c r="AF68" s="186"/>
      <c r="AG68" s="186"/>
      <c r="AH68" s="186"/>
      <c r="AI68" s="186"/>
      <c r="AJ68" s="186"/>
      <c r="AK68" s="186"/>
      <c r="AL68" s="186"/>
      <c r="AM68" s="186"/>
      <c r="AN68" s="186"/>
      <c r="AO68" s="186"/>
      <c r="AP68" s="186"/>
      <c r="AQ68" s="186"/>
      <c r="AR68" s="186"/>
      <c r="AS68" s="186"/>
      <c r="AT68" s="186"/>
      <c r="AU68" s="186"/>
      <c r="AV68" s="186"/>
      <c r="AW68" s="186"/>
      <c r="AX68" s="186"/>
      <c r="AY68" s="186"/>
      <c r="AZ68" s="186"/>
      <c r="BA68" s="186"/>
      <c r="BB68" s="186"/>
      <c r="BC68" s="186"/>
      <c r="BD68" s="186"/>
      <c r="BE68" s="186"/>
      <c r="BF68" s="186"/>
      <c r="BG68" s="186"/>
      <c r="BH68" s="186"/>
      <c r="BI68" s="186"/>
      <c r="BJ68" s="186"/>
      <c r="BK68" s="186"/>
      <c r="BL68" s="186"/>
      <c r="BM68" s="186"/>
      <c r="BN68" s="186"/>
      <c r="BO68" s="186"/>
      <c r="BP68" s="186"/>
      <c r="BQ68" s="186"/>
      <c r="BR68" s="186"/>
      <c r="BS68" s="186"/>
      <c r="BT68" s="186"/>
      <c r="BU68" s="186"/>
      <c r="BV68" s="186"/>
      <c r="BW68" s="186"/>
      <c r="BX68" s="186"/>
      <c r="BY68" s="186"/>
      <c r="BZ68" s="186"/>
      <c r="CA68" s="186"/>
      <c r="CB68" s="186"/>
      <c r="CC68" s="186"/>
      <c r="CD68" s="186"/>
      <c r="CE68" s="186"/>
      <c r="CF68" s="186"/>
      <c r="CG68" s="186"/>
      <c r="CH68" s="186"/>
      <c r="CI68" s="186"/>
      <c r="CJ68" s="186"/>
      <c r="CK68" s="186"/>
      <c r="CL68" s="186"/>
      <c r="CM68" s="186"/>
      <c r="CN68" s="186"/>
      <c r="CO68" s="186"/>
      <c r="CP68" s="186"/>
      <c r="CQ68" s="186"/>
      <c r="CR68" s="186"/>
      <c r="CS68" s="186"/>
      <c r="CT68" s="186"/>
      <c r="CU68" s="186"/>
      <c r="CV68" s="186"/>
      <c r="CW68" s="186"/>
      <c r="CX68" s="186"/>
      <c r="CY68" s="186"/>
      <c r="CZ68" s="186"/>
      <c r="DA68" s="186"/>
      <c r="DB68" s="186"/>
      <c r="DC68" s="186"/>
      <c r="DD68" s="186"/>
      <c r="DE68" s="186"/>
      <c r="DF68" s="186"/>
      <c r="DG68" s="186"/>
      <c r="DH68" s="186"/>
      <c r="DI68" s="186"/>
      <c r="DJ68" s="186"/>
      <c r="DK68" s="186"/>
      <c r="DL68" s="186"/>
      <c r="DM68" s="186"/>
      <c r="DN68" s="186"/>
      <c r="DO68" s="186"/>
      <c r="DP68" s="186"/>
      <c r="DQ68" s="186"/>
      <c r="DR68" s="186"/>
      <c r="DS68" s="186"/>
      <c r="DT68" s="186"/>
      <c r="DU68" s="186"/>
      <c r="DV68" s="186"/>
      <c r="DW68" s="186"/>
      <c r="DX68" s="186"/>
      <c r="DY68" s="186"/>
      <c r="DZ68" s="186"/>
      <c r="EA68" s="186"/>
      <c r="EB68" s="186"/>
      <c r="EC68" s="186"/>
      <c r="ED68" s="186"/>
      <c r="EE68" s="186"/>
      <c r="EF68" s="186"/>
      <c r="EG68" s="186"/>
      <c r="EH68" s="186"/>
      <c r="EI68" s="186"/>
      <c r="EJ68" s="186"/>
      <c r="EK68" s="186"/>
      <c r="EL68" s="186"/>
      <c r="EM68" s="186"/>
      <c r="EN68" s="186"/>
      <c r="EO68" s="186"/>
      <c r="EP68" s="186"/>
      <c r="EQ68" s="186"/>
      <c r="ER68" s="186"/>
      <c r="ES68" s="186"/>
      <c r="ET68" s="186"/>
      <c r="EU68" s="186"/>
      <c r="EV68" s="186"/>
      <c r="EW68" s="186"/>
      <c r="EX68" s="186"/>
      <c r="EY68" s="186"/>
      <c r="EZ68" s="186"/>
      <c r="FA68" s="186"/>
      <c r="FB68" s="186"/>
      <c r="FC68" s="186"/>
      <c r="FD68" s="186"/>
      <c r="FE68" s="186"/>
      <c r="FF68" s="186"/>
      <c r="FG68" s="186"/>
      <c r="FH68" s="186"/>
      <c r="FI68" s="186"/>
      <c r="FJ68" s="186"/>
      <c r="FK68" s="186"/>
      <c r="FL68" s="186"/>
      <c r="FM68" s="186"/>
      <c r="FN68" s="186"/>
      <c r="FO68" s="186"/>
      <c r="FP68" s="186"/>
      <c r="FQ68" s="186"/>
      <c r="FR68" s="186"/>
      <c r="FS68" s="186"/>
      <c r="FT68" s="186"/>
      <c r="FU68" s="186"/>
      <c r="FV68" s="186"/>
      <c r="FW68" s="186"/>
      <c r="FX68" s="186"/>
      <c r="FY68" s="186"/>
      <c r="FZ68" s="186"/>
      <c r="GA68" s="186"/>
      <c r="GB68" s="186"/>
      <c r="GC68" s="186"/>
      <c r="GD68" s="186"/>
      <c r="GE68" s="186"/>
      <c r="GF68" s="186"/>
      <c r="GG68" s="186"/>
      <c r="GH68" s="186"/>
      <c r="GI68" s="186"/>
      <c r="GJ68" s="186"/>
      <c r="GK68" s="186"/>
      <c r="GL68" s="186"/>
      <c r="GM68" s="186"/>
      <c r="GN68" s="186"/>
      <c r="GO68" s="186"/>
      <c r="GP68" s="186"/>
      <c r="GQ68" s="186"/>
      <c r="GR68" s="186"/>
      <c r="GS68" s="186"/>
      <c r="GT68" s="186"/>
      <c r="GU68" s="186"/>
      <c r="GV68" s="186"/>
      <c r="GW68" s="186"/>
      <c r="GX68" s="186"/>
      <c r="GY68" s="186"/>
      <c r="GZ68" s="186"/>
      <c r="HA68" s="186"/>
      <c r="HB68" s="186"/>
      <c r="HC68" s="186"/>
      <c r="HD68" s="186"/>
      <c r="HE68" s="186"/>
      <c r="HF68" s="186"/>
      <c r="HG68" s="186"/>
      <c r="HH68" s="186"/>
      <c r="HI68" s="186"/>
      <c r="HJ68" s="186"/>
      <c r="HK68" s="186"/>
      <c r="HL68" s="186"/>
      <c r="HM68" s="186"/>
      <c r="HN68" s="186"/>
      <c r="HO68" s="186"/>
      <c r="HP68" s="186"/>
      <c r="HQ68" s="186"/>
      <c r="HR68" s="186"/>
      <c r="HS68" s="186"/>
      <c r="HT68" s="186"/>
      <c r="HU68" s="186"/>
      <c r="HV68" s="186"/>
      <c r="HW68" s="186"/>
      <c r="HX68" s="186"/>
      <c r="HY68" s="186"/>
      <c r="HZ68" s="186"/>
      <c r="IA68" s="186"/>
      <c r="IB68" s="186"/>
      <c r="IC68" s="186"/>
      <c r="ID68" s="186"/>
      <c r="IE68" s="186"/>
      <c r="IF68" s="186"/>
      <c r="IG68" s="186"/>
      <c r="IH68" s="186"/>
      <c r="II68" s="186"/>
      <c r="IJ68" s="186"/>
    </row>
    <row r="69" spans="1:244" s="106" customFormat="1" ht="56.25">
      <c r="A69" s="311" t="s">
        <v>184</v>
      </c>
      <c r="B69" s="310" t="s">
        <v>0</v>
      </c>
      <c r="C69" s="309" t="s">
        <v>148</v>
      </c>
      <c r="D69" s="308" t="s">
        <v>273</v>
      </c>
      <c r="E69" s="745" t="s">
        <v>484</v>
      </c>
      <c r="F69" s="746"/>
      <c r="G69" s="307" t="s">
        <v>151</v>
      </c>
      <c r="H69" s="454">
        <v>0</v>
      </c>
      <c r="I69" s="454">
        <v>0</v>
      </c>
      <c r="J69" s="186"/>
      <c r="K69" s="186"/>
      <c r="L69" s="186"/>
      <c r="M69" s="186"/>
      <c r="N69" s="186"/>
      <c r="O69" s="186"/>
      <c r="P69" s="186"/>
      <c r="Q69" s="186"/>
      <c r="R69" s="186"/>
      <c r="S69" s="186"/>
      <c r="T69" s="186"/>
      <c r="U69" s="186"/>
      <c r="V69" s="186"/>
      <c r="W69" s="186"/>
      <c r="X69" s="186"/>
      <c r="Y69" s="186"/>
      <c r="Z69" s="186"/>
      <c r="AA69" s="186"/>
      <c r="AB69" s="186"/>
      <c r="AC69" s="186"/>
      <c r="AD69" s="186"/>
      <c r="AE69" s="186"/>
      <c r="AF69" s="186"/>
      <c r="AG69" s="186"/>
      <c r="AH69" s="186"/>
      <c r="AI69" s="186"/>
      <c r="AJ69" s="186"/>
      <c r="AK69" s="186"/>
      <c r="AL69" s="186"/>
      <c r="AM69" s="186"/>
      <c r="AN69" s="186"/>
      <c r="AO69" s="186"/>
      <c r="AP69" s="186"/>
      <c r="AQ69" s="186"/>
      <c r="AR69" s="186"/>
      <c r="AS69" s="186"/>
      <c r="AT69" s="186"/>
      <c r="AU69" s="186"/>
      <c r="AV69" s="186"/>
      <c r="AW69" s="186"/>
      <c r="AX69" s="186"/>
      <c r="AY69" s="186"/>
      <c r="AZ69" s="186"/>
      <c r="BA69" s="186"/>
      <c r="BB69" s="186"/>
      <c r="BC69" s="186"/>
      <c r="BD69" s="186"/>
      <c r="BE69" s="186"/>
      <c r="BF69" s="186"/>
      <c r="BG69" s="186"/>
      <c r="BH69" s="186"/>
      <c r="BI69" s="186"/>
      <c r="BJ69" s="186"/>
      <c r="BK69" s="186"/>
      <c r="BL69" s="186"/>
      <c r="BM69" s="186"/>
      <c r="BN69" s="186"/>
      <c r="BO69" s="186"/>
      <c r="BP69" s="186"/>
      <c r="BQ69" s="186"/>
      <c r="BR69" s="186"/>
      <c r="BS69" s="186"/>
      <c r="BT69" s="186"/>
      <c r="BU69" s="186"/>
      <c r="BV69" s="186"/>
      <c r="BW69" s="186"/>
      <c r="BX69" s="186"/>
      <c r="BY69" s="186"/>
      <c r="BZ69" s="186"/>
      <c r="CA69" s="186"/>
      <c r="CB69" s="186"/>
      <c r="CC69" s="186"/>
      <c r="CD69" s="186"/>
      <c r="CE69" s="186"/>
      <c r="CF69" s="186"/>
      <c r="CG69" s="186"/>
      <c r="CH69" s="186"/>
      <c r="CI69" s="186"/>
      <c r="CJ69" s="186"/>
      <c r="CK69" s="186"/>
      <c r="CL69" s="186"/>
      <c r="CM69" s="186"/>
      <c r="CN69" s="186"/>
      <c r="CO69" s="186"/>
      <c r="CP69" s="186"/>
      <c r="CQ69" s="186"/>
      <c r="CR69" s="186"/>
      <c r="CS69" s="186"/>
      <c r="CT69" s="186"/>
      <c r="CU69" s="186"/>
      <c r="CV69" s="186"/>
      <c r="CW69" s="186"/>
      <c r="CX69" s="186"/>
      <c r="CY69" s="186"/>
      <c r="CZ69" s="186"/>
      <c r="DA69" s="186"/>
      <c r="DB69" s="186"/>
      <c r="DC69" s="186"/>
      <c r="DD69" s="186"/>
      <c r="DE69" s="186"/>
      <c r="DF69" s="186"/>
      <c r="DG69" s="186"/>
      <c r="DH69" s="186"/>
      <c r="DI69" s="186"/>
      <c r="DJ69" s="186"/>
      <c r="DK69" s="186"/>
      <c r="DL69" s="186"/>
      <c r="DM69" s="186"/>
      <c r="DN69" s="186"/>
      <c r="DO69" s="186"/>
      <c r="DP69" s="186"/>
      <c r="DQ69" s="186"/>
      <c r="DR69" s="186"/>
      <c r="DS69" s="186"/>
      <c r="DT69" s="186"/>
      <c r="DU69" s="186"/>
      <c r="DV69" s="186"/>
      <c r="DW69" s="186"/>
      <c r="DX69" s="186"/>
      <c r="DY69" s="186"/>
      <c r="DZ69" s="186"/>
      <c r="EA69" s="186"/>
      <c r="EB69" s="186"/>
      <c r="EC69" s="186"/>
      <c r="ED69" s="186"/>
      <c r="EE69" s="186"/>
      <c r="EF69" s="186"/>
      <c r="EG69" s="186"/>
      <c r="EH69" s="186"/>
      <c r="EI69" s="186"/>
      <c r="EJ69" s="186"/>
      <c r="EK69" s="186"/>
      <c r="EL69" s="186"/>
      <c r="EM69" s="186"/>
      <c r="EN69" s="186"/>
      <c r="EO69" s="186"/>
      <c r="EP69" s="186"/>
      <c r="EQ69" s="186"/>
      <c r="ER69" s="186"/>
      <c r="ES69" s="186"/>
      <c r="ET69" s="186"/>
      <c r="EU69" s="186"/>
      <c r="EV69" s="186"/>
      <c r="EW69" s="186"/>
      <c r="EX69" s="186"/>
      <c r="EY69" s="186"/>
      <c r="EZ69" s="186"/>
      <c r="FA69" s="186"/>
      <c r="FB69" s="186"/>
      <c r="FC69" s="186"/>
      <c r="FD69" s="186"/>
      <c r="FE69" s="186"/>
      <c r="FF69" s="186"/>
      <c r="FG69" s="186"/>
      <c r="FH69" s="186"/>
      <c r="FI69" s="186"/>
      <c r="FJ69" s="186"/>
      <c r="FK69" s="186"/>
      <c r="FL69" s="186"/>
      <c r="FM69" s="186"/>
      <c r="FN69" s="186"/>
      <c r="FO69" s="186"/>
      <c r="FP69" s="186"/>
      <c r="FQ69" s="186"/>
      <c r="FR69" s="186"/>
      <c r="FS69" s="186"/>
      <c r="FT69" s="186"/>
      <c r="FU69" s="186"/>
      <c r="FV69" s="186"/>
      <c r="FW69" s="186"/>
      <c r="FX69" s="186"/>
      <c r="FY69" s="186"/>
      <c r="FZ69" s="186"/>
      <c r="GA69" s="186"/>
      <c r="GB69" s="186"/>
      <c r="GC69" s="186"/>
      <c r="GD69" s="186"/>
      <c r="GE69" s="186"/>
      <c r="GF69" s="186"/>
      <c r="GG69" s="186"/>
      <c r="GH69" s="186"/>
      <c r="GI69" s="186"/>
      <c r="GJ69" s="186"/>
      <c r="GK69" s="186"/>
      <c r="GL69" s="186"/>
      <c r="GM69" s="186"/>
      <c r="GN69" s="186"/>
      <c r="GO69" s="186"/>
      <c r="GP69" s="186"/>
      <c r="GQ69" s="186"/>
      <c r="GR69" s="186"/>
      <c r="GS69" s="186"/>
      <c r="GT69" s="186"/>
      <c r="GU69" s="186"/>
      <c r="GV69" s="186"/>
      <c r="GW69" s="186"/>
      <c r="GX69" s="186"/>
      <c r="GY69" s="186"/>
      <c r="GZ69" s="186"/>
      <c r="HA69" s="186"/>
      <c r="HB69" s="186"/>
      <c r="HC69" s="186"/>
      <c r="HD69" s="186"/>
      <c r="HE69" s="186"/>
      <c r="HF69" s="186"/>
      <c r="HG69" s="186"/>
      <c r="HH69" s="186"/>
      <c r="HI69" s="186"/>
      <c r="HJ69" s="186"/>
      <c r="HK69" s="186"/>
      <c r="HL69" s="186"/>
      <c r="HM69" s="186"/>
      <c r="HN69" s="186"/>
      <c r="HO69" s="186"/>
      <c r="HP69" s="186"/>
      <c r="HQ69" s="186"/>
      <c r="HR69" s="186"/>
      <c r="HS69" s="186"/>
      <c r="HT69" s="186"/>
      <c r="HU69" s="186"/>
      <c r="HV69" s="186"/>
      <c r="HW69" s="186"/>
      <c r="HX69" s="186"/>
      <c r="HY69" s="186"/>
      <c r="HZ69" s="186"/>
      <c r="IA69" s="186"/>
      <c r="IB69" s="186"/>
      <c r="IC69" s="186"/>
      <c r="ID69" s="186"/>
      <c r="IE69" s="186"/>
      <c r="IF69" s="186"/>
      <c r="IG69" s="186"/>
      <c r="IH69" s="186"/>
      <c r="II69" s="186"/>
      <c r="IJ69" s="186"/>
    </row>
    <row r="70" spans="1:244" s="106" customFormat="1" ht="19.5" customHeight="1">
      <c r="A70" s="569" t="s">
        <v>364</v>
      </c>
      <c r="B70" s="57" t="s">
        <v>0</v>
      </c>
      <c r="C70" s="57" t="s">
        <v>148</v>
      </c>
      <c r="D70" s="57" t="s">
        <v>273</v>
      </c>
      <c r="E70" s="118" t="s">
        <v>483</v>
      </c>
      <c r="F70" s="117" t="s">
        <v>292</v>
      </c>
      <c r="G70" s="57" t="s">
        <v>145</v>
      </c>
      <c r="H70" s="298">
        <v>68.25</v>
      </c>
      <c r="I70" s="298">
        <v>66.5</v>
      </c>
      <c r="J70" s="186"/>
      <c r="K70" s="186"/>
      <c r="L70" s="186"/>
      <c r="M70" s="186"/>
      <c r="N70" s="186"/>
      <c r="O70" s="186"/>
      <c r="P70" s="186"/>
      <c r="Q70" s="186"/>
      <c r="R70" s="186"/>
      <c r="S70" s="186"/>
      <c r="T70" s="186"/>
      <c r="U70" s="186"/>
      <c r="V70" s="186"/>
      <c r="W70" s="186"/>
      <c r="X70" s="186"/>
      <c r="Y70" s="186"/>
      <c r="Z70" s="186"/>
      <c r="AA70" s="186"/>
      <c r="AB70" s="186"/>
      <c r="AC70" s="186"/>
      <c r="AD70" s="186"/>
      <c r="AE70" s="186"/>
      <c r="AF70" s="186"/>
      <c r="AG70" s="186"/>
      <c r="AH70" s="186"/>
      <c r="AI70" s="186"/>
      <c r="AJ70" s="186"/>
      <c r="AK70" s="186"/>
      <c r="AL70" s="186"/>
      <c r="AM70" s="186"/>
      <c r="AN70" s="186"/>
      <c r="AO70" s="186"/>
      <c r="AP70" s="186"/>
      <c r="AQ70" s="186"/>
      <c r="AR70" s="186"/>
      <c r="AS70" s="186"/>
      <c r="AT70" s="186"/>
      <c r="AU70" s="186"/>
      <c r="AV70" s="186"/>
      <c r="AW70" s="186"/>
      <c r="AX70" s="186"/>
      <c r="AY70" s="186"/>
      <c r="AZ70" s="186"/>
      <c r="BA70" s="186"/>
      <c r="BB70" s="186"/>
      <c r="BC70" s="186"/>
      <c r="BD70" s="186"/>
      <c r="BE70" s="186"/>
      <c r="BF70" s="186"/>
      <c r="BG70" s="186"/>
      <c r="BH70" s="186"/>
      <c r="BI70" s="186"/>
      <c r="BJ70" s="186"/>
      <c r="BK70" s="186"/>
      <c r="BL70" s="186"/>
      <c r="BM70" s="186"/>
      <c r="BN70" s="186"/>
      <c r="BO70" s="186"/>
      <c r="BP70" s="186"/>
      <c r="BQ70" s="186"/>
      <c r="BR70" s="186"/>
      <c r="BS70" s="186"/>
      <c r="BT70" s="186"/>
      <c r="BU70" s="186"/>
      <c r="BV70" s="186"/>
      <c r="BW70" s="186"/>
      <c r="BX70" s="186"/>
      <c r="BY70" s="186"/>
      <c r="BZ70" s="186"/>
      <c r="CA70" s="186"/>
      <c r="CB70" s="186"/>
      <c r="CC70" s="186"/>
      <c r="CD70" s="186"/>
      <c r="CE70" s="186"/>
      <c r="CF70" s="186"/>
      <c r="CG70" s="186"/>
      <c r="CH70" s="186"/>
      <c r="CI70" s="186"/>
      <c r="CJ70" s="186"/>
      <c r="CK70" s="186"/>
      <c r="CL70" s="186"/>
      <c r="CM70" s="186"/>
      <c r="CN70" s="186"/>
      <c r="CO70" s="186"/>
      <c r="CP70" s="186"/>
      <c r="CQ70" s="186"/>
      <c r="CR70" s="186"/>
      <c r="CS70" s="186"/>
      <c r="CT70" s="186"/>
      <c r="CU70" s="186"/>
      <c r="CV70" s="186"/>
      <c r="CW70" s="186"/>
      <c r="CX70" s="186"/>
      <c r="CY70" s="186"/>
      <c r="CZ70" s="186"/>
      <c r="DA70" s="186"/>
      <c r="DB70" s="186"/>
      <c r="DC70" s="186"/>
      <c r="DD70" s="186"/>
      <c r="DE70" s="186"/>
      <c r="DF70" s="186"/>
      <c r="DG70" s="186"/>
      <c r="DH70" s="186"/>
      <c r="DI70" s="186"/>
      <c r="DJ70" s="186"/>
      <c r="DK70" s="186"/>
      <c r="DL70" s="186"/>
      <c r="DM70" s="186"/>
      <c r="DN70" s="186"/>
      <c r="DO70" s="186"/>
      <c r="DP70" s="186"/>
      <c r="DQ70" s="186"/>
      <c r="DR70" s="186"/>
      <c r="DS70" s="186"/>
      <c r="DT70" s="186"/>
      <c r="DU70" s="186"/>
      <c r="DV70" s="186"/>
      <c r="DW70" s="186"/>
      <c r="DX70" s="186"/>
      <c r="DY70" s="186"/>
      <c r="DZ70" s="186"/>
      <c r="EA70" s="186"/>
      <c r="EB70" s="186"/>
      <c r="EC70" s="186"/>
      <c r="ED70" s="186"/>
      <c r="EE70" s="186"/>
      <c r="EF70" s="186"/>
      <c r="EG70" s="186"/>
      <c r="EH70" s="186"/>
      <c r="EI70" s="186"/>
      <c r="EJ70" s="186"/>
      <c r="EK70" s="186"/>
      <c r="EL70" s="186"/>
      <c r="EM70" s="186"/>
      <c r="EN70" s="186"/>
      <c r="EO70" s="186"/>
      <c r="EP70" s="186"/>
      <c r="EQ70" s="186"/>
      <c r="ER70" s="186"/>
      <c r="ES70" s="186"/>
      <c r="ET70" s="186"/>
      <c r="EU70" s="186"/>
      <c r="EV70" s="186"/>
      <c r="EW70" s="186"/>
      <c r="EX70" s="186"/>
      <c r="EY70" s="186"/>
      <c r="EZ70" s="186"/>
      <c r="FA70" s="186"/>
      <c r="FB70" s="186"/>
      <c r="FC70" s="186"/>
      <c r="FD70" s="186"/>
      <c r="FE70" s="186"/>
      <c r="FF70" s="186"/>
      <c r="FG70" s="186"/>
      <c r="FH70" s="186"/>
      <c r="FI70" s="186"/>
      <c r="FJ70" s="186"/>
      <c r="FK70" s="186"/>
      <c r="FL70" s="186"/>
      <c r="FM70" s="186"/>
      <c r="FN70" s="186"/>
      <c r="FO70" s="186"/>
      <c r="FP70" s="186"/>
      <c r="FQ70" s="186"/>
      <c r="FR70" s="186"/>
      <c r="FS70" s="186"/>
      <c r="FT70" s="186"/>
      <c r="FU70" s="186"/>
      <c r="FV70" s="186"/>
      <c r="FW70" s="186"/>
      <c r="FX70" s="186"/>
      <c r="FY70" s="186"/>
      <c r="FZ70" s="186"/>
      <c r="GA70" s="186"/>
      <c r="GB70" s="186"/>
      <c r="GC70" s="186"/>
      <c r="GD70" s="186"/>
      <c r="GE70" s="186"/>
      <c r="GF70" s="186"/>
      <c r="GG70" s="186"/>
      <c r="GH70" s="186"/>
      <c r="GI70" s="186"/>
      <c r="GJ70" s="186"/>
      <c r="GK70" s="186"/>
      <c r="GL70" s="186"/>
      <c r="GM70" s="186"/>
      <c r="GN70" s="186"/>
      <c r="GO70" s="186"/>
      <c r="GP70" s="186"/>
      <c r="GQ70" s="186"/>
      <c r="GR70" s="186"/>
      <c r="GS70" s="186"/>
      <c r="GT70" s="186"/>
      <c r="GU70" s="186"/>
      <c r="GV70" s="186"/>
      <c r="GW70" s="186"/>
      <c r="GX70" s="186"/>
      <c r="GY70" s="186"/>
      <c r="GZ70" s="186"/>
      <c r="HA70" s="186"/>
      <c r="HB70" s="186"/>
      <c r="HC70" s="186"/>
      <c r="HD70" s="186"/>
      <c r="HE70" s="186"/>
      <c r="HF70" s="186"/>
      <c r="HG70" s="186"/>
      <c r="HH70" s="186"/>
      <c r="HI70" s="186"/>
      <c r="HJ70" s="186"/>
      <c r="HK70" s="186"/>
      <c r="HL70" s="186"/>
      <c r="HM70" s="186"/>
      <c r="HN70" s="186"/>
      <c r="HO70" s="186"/>
      <c r="HP70" s="186"/>
      <c r="HQ70" s="186"/>
      <c r="HR70" s="186"/>
      <c r="HS70" s="186"/>
      <c r="HT70" s="186"/>
      <c r="HU70" s="186"/>
      <c r="HV70" s="186"/>
      <c r="HW70" s="186"/>
      <c r="HX70" s="186"/>
      <c r="HY70" s="186"/>
      <c r="HZ70" s="186"/>
      <c r="IA70" s="186"/>
      <c r="IB70" s="186"/>
      <c r="IC70" s="186"/>
      <c r="ID70" s="186"/>
      <c r="IE70" s="186"/>
      <c r="IF70" s="186"/>
      <c r="IG70" s="186"/>
      <c r="IH70" s="186"/>
      <c r="II70" s="186"/>
      <c r="IJ70" s="186"/>
    </row>
    <row r="71" spans="1:9" s="186" customFormat="1" ht="34.5" customHeight="1">
      <c r="A71" s="250" t="s">
        <v>291</v>
      </c>
      <c r="B71" s="100" t="s">
        <v>0</v>
      </c>
      <c r="C71" s="249" t="s">
        <v>148</v>
      </c>
      <c r="D71" s="248">
        <v>13</v>
      </c>
      <c r="E71" s="247" t="s">
        <v>290</v>
      </c>
      <c r="F71" s="246" t="s">
        <v>155</v>
      </c>
      <c r="G71" s="306"/>
      <c r="H71" s="455">
        <f>+H72+H89+H88</f>
        <v>1483.95</v>
      </c>
      <c r="I71" s="455">
        <f>+I72+I89+I88</f>
        <v>1445.9</v>
      </c>
    </row>
    <row r="72" spans="1:9" s="83" customFormat="1" ht="18.75">
      <c r="A72" s="109" t="s">
        <v>289</v>
      </c>
      <c r="B72" s="88" t="s">
        <v>0</v>
      </c>
      <c r="C72" s="244" t="s">
        <v>148</v>
      </c>
      <c r="D72" s="87">
        <v>13</v>
      </c>
      <c r="E72" s="243" t="s">
        <v>287</v>
      </c>
      <c r="F72" s="167" t="s">
        <v>155</v>
      </c>
      <c r="G72" s="85"/>
      <c r="H72" s="200" t="str">
        <f>H73</f>
        <v>292,500</v>
      </c>
      <c r="I72" s="200" t="str">
        <f>I73</f>
        <v>285,000</v>
      </c>
    </row>
    <row r="73" spans="1:9" s="83" customFormat="1" ht="18.75">
      <c r="A73" s="89" t="s">
        <v>288</v>
      </c>
      <c r="B73" s="88" t="s">
        <v>0</v>
      </c>
      <c r="C73" s="86" t="s">
        <v>148</v>
      </c>
      <c r="D73" s="87">
        <v>13</v>
      </c>
      <c r="E73" s="243" t="s">
        <v>287</v>
      </c>
      <c r="F73" s="167" t="s">
        <v>286</v>
      </c>
      <c r="G73" s="85"/>
      <c r="H73" s="200" t="str">
        <f>H74</f>
        <v>292,500</v>
      </c>
      <c r="I73" s="200" t="str">
        <f>I74</f>
        <v>285,000</v>
      </c>
    </row>
    <row r="74" spans="1:9" s="83" customFormat="1" ht="24" customHeight="1">
      <c r="A74" s="569" t="s">
        <v>364</v>
      </c>
      <c r="B74" s="57" t="s">
        <v>0</v>
      </c>
      <c r="C74" s="241" t="s">
        <v>148</v>
      </c>
      <c r="D74" s="240">
        <v>13</v>
      </c>
      <c r="E74" s="239" t="s">
        <v>287</v>
      </c>
      <c r="F74" s="67" t="s">
        <v>286</v>
      </c>
      <c r="G74" s="238" t="s">
        <v>145</v>
      </c>
      <c r="H74" s="56" t="s">
        <v>681</v>
      </c>
      <c r="I74" s="56" t="s">
        <v>682</v>
      </c>
    </row>
    <row r="75" spans="1:9" s="83" customFormat="1" ht="18.75" customHeight="1" hidden="1">
      <c r="A75" s="231" t="s">
        <v>276</v>
      </c>
      <c r="B75" s="305" t="s">
        <v>0</v>
      </c>
      <c r="C75" s="237" t="s">
        <v>148</v>
      </c>
      <c r="D75" s="236">
        <v>13</v>
      </c>
      <c r="E75" s="753" t="s">
        <v>277</v>
      </c>
      <c r="F75" s="754"/>
      <c r="G75" s="235" t="s">
        <v>186</v>
      </c>
      <c r="H75" s="297"/>
      <c r="I75" s="297"/>
    </row>
    <row r="76" spans="1:9" s="83" customFormat="1" ht="18.75" customHeight="1" hidden="1">
      <c r="A76" s="91" t="s">
        <v>274</v>
      </c>
      <c r="B76" s="100" t="s">
        <v>0</v>
      </c>
      <c r="C76" s="221" t="s">
        <v>148</v>
      </c>
      <c r="D76" s="221" t="s">
        <v>273</v>
      </c>
      <c r="E76" s="72" t="s">
        <v>275</v>
      </c>
      <c r="F76" s="71" t="s">
        <v>155</v>
      </c>
      <c r="G76" s="220"/>
      <c r="H76" s="200"/>
      <c r="I76" s="200"/>
    </row>
    <row r="77" spans="1:249" s="233" customFormat="1" ht="19.5" customHeight="1" hidden="1">
      <c r="A77" s="89" t="s">
        <v>285</v>
      </c>
      <c r="B77" s="88" t="s">
        <v>0</v>
      </c>
      <c r="C77" s="120" t="s">
        <v>148</v>
      </c>
      <c r="D77" s="120" t="s">
        <v>273</v>
      </c>
      <c r="E77" s="59" t="s">
        <v>270</v>
      </c>
      <c r="F77" s="167" t="s">
        <v>155</v>
      </c>
      <c r="G77" s="219"/>
      <c r="H77" s="298"/>
      <c r="I77" s="298"/>
      <c r="J77" s="234"/>
      <c r="K77" s="234"/>
      <c r="L77" s="234"/>
      <c r="M77" s="234"/>
      <c r="N77" s="234"/>
      <c r="O77" s="234"/>
      <c r="P77" s="234"/>
      <c r="Q77" s="234"/>
      <c r="R77" s="234"/>
      <c r="S77" s="234"/>
      <c r="T77" s="234"/>
      <c r="U77" s="234"/>
      <c r="V77" s="234"/>
      <c r="W77" s="234"/>
      <c r="X77" s="234"/>
      <c r="Y77" s="234"/>
      <c r="Z77" s="234"/>
      <c r="AA77" s="234"/>
      <c r="AB77" s="234"/>
      <c r="AC77" s="234"/>
      <c r="AD77" s="234"/>
      <c r="AE77" s="234"/>
      <c r="AF77" s="234"/>
      <c r="AG77" s="234"/>
      <c r="AH77" s="234"/>
      <c r="AI77" s="234"/>
      <c r="AJ77" s="234"/>
      <c r="AK77" s="234"/>
      <c r="AL77" s="234"/>
      <c r="AM77" s="234"/>
      <c r="AN77" s="234"/>
      <c r="AO77" s="234"/>
      <c r="AP77" s="234"/>
      <c r="AQ77" s="234"/>
      <c r="AR77" s="234"/>
      <c r="AS77" s="234"/>
      <c r="AT77" s="234"/>
      <c r="AU77" s="234"/>
      <c r="AV77" s="234"/>
      <c r="AW77" s="234"/>
      <c r="AX77" s="234"/>
      <c r="AY77" s="234"/>
      <c r="AZ77" s="234"/>
      <c r="BA77" s="234"/>
      <c r="BB77" s="234"/>
      <c r="BC77" s="234"/>
      <c r="BD77" s="234"/>
      <c r="BE77" s="234"/>
      <c r="BF77" s="234"/>
      <c r="BG77" s="234"/>
      <c r="BH77" s="234"/>
      <c r="BI77" s="234"/>
      <c r="BJ77" s="234"/>
      <c r="BK77" s="234"/>
      <c r="BL77" s="234"/>
      <c r="BM77" s="234"/>
      <c r="BN77" s="234"/>
      <c r="BO77" s="234"/>
      <c r="BP77" s="234"/>
      <c r="BQ77" s="234"/>
      <c r="BR77" s="234"/>
      <c r="BS77" s="234"/>
      <c r="BT77" s="234"/>
      <c r="BU77" s="234"/>
      <c r="BV77" s="234"/>
      <c r="BW77" s="234"/>
      <c r="BX77" s="234"/>
      <c r="BY77" s="234"/>
      <c r="BZ77" s="234"/>
      <c r="CA77" s="234"/>
      <c r="CB77" s="234"/>
      <c r="CC77" s="234"/>
      <c r="CD77" s="234"/>
      <c r="CE77" s="234"/>
      <c r="CF77" s="234"/>
      <c r="CG77" s="234"/>
      <c r="CH77" s="234"/>
      <c r="CI77" s="234"/>
      <c r="CJ77" s="234"/>
      <c r="CK77" s="234"/>
      <c r="CL77" s="234"/>
      <c r="CM77" s="234"/>
      <c r="CN77" s="234"/>
      <c r="CO77" s="234"/>
      <c r="CP77" s="234"/>
      <c r="CQ77" s="234"/>
      <c r="CR77" s="234"/>
      <c r="CS77" s="234"/>
      <c r="CT77" s="234"/>
      <c r="CU77" s="234"/>
      <c r="CV77" s="234"/>
      <c r="CW77" s="234"/>
      <c r="CX77" s="234"/>
      <c r="CY77" s="234"/>
      <c r="CZ77" s="234"/>
      <c r="DA77" s="234"/>
      <c r="DB77" s="234"/>
      <c r="DC77" s="234"/>
      <c r="DD77" s="234"/>
      <c r="DE77" s="234"/>
      <c r="DF77" s="234"/>
      <c r="DG77" s="234"/>
      <c r="DH77" s="234"/>
      <c r="DI77" s="234"/>
      <c r="DJ77" s="234"/>
      <c r="DK77" s="234"/>
      <c r="DL77" s="234"/>
      <c r="DM77" s="234"/>
      <c r="DN77" s="234"/>
      <c r="DO77" s="234"/>
      <c r="DP77" s="234"/>
      <c r="DQ77" s="234"/>
      <c r="DR77" s="234"/>
      <c r="DS77" s="234"/>
      <c r="DT77" s="234"/>
      <c r="DU77" s="234"/>
      <c r="DV77" s="234"/>
      <c r="DW77" s="234"/>
      <c r="DX77" s="234"/>
      <c r="DY77" s="234"/>
      <c r="DZ77" s="234"/>
      <c r="EA77" s="234"/>
      <c r="EB77" s="234"/>
      <c r="EC77" s="234"/>
      <c r="ED77" s="234"/>
      <c r="EE77" s="234"/>
      <c r="EF77" s="234"/>
      <c r="EG77" s="234"/>
      <c r="EH77" s="234"/>
      <c r="EI77" s="234"/>
      <c r="EJ77" s="234"/>
      <c r="EK77" s="234"/>
      <c r="EL77" s="234"/>
      <c r="EM77" s="234"/>
      <c r="EN77" s="234"/>
      <c r="EO77" s="234"/>
      <c r="EP77" s="234"/>
      <c r="EQ77" s="234"/>
      <c r="ER77" s="234"/>
      <c r="ES77" s="234"/>
      <c r="ET77" s="234"/>
      <c r="EU77" s="234"/>
      <c r="EV77" s="234"/>
      <c r="EW77" s="234"/>
      <c r="EX77" s="234"/>
      <c r="EY77" s="234"/>
      <c r="EZ77" s="234"/>
      <c r="FA77" s="234"/>
      <c r="FB77" s="234"/>
      <c r="FC77" s="234"/>
      <c r="FD77" s="234"/>
      <c r="FE77" s="234"/>
      <c r="FF77" s="234"/>
      <c r="FG77" s="234"/>
      <c r="FH77" s="234"/>
      <c r="FI77" s="234"/>
      <c r="FJ77" s="234"/>
      <c r="FK77" s="234"/>
      <c r="FL77" s="234"/>
      <c r="FM77" s="234"/>
      <c r="FN77" s="234"/>
      <c r="FO77" s="234"/>
      <c r="FP77" s="234"/>
      <c r="FQ77" s="234"/>
      <c r="FR77" s="234"/>
      <c r="FS77" s="234"/>
      <c r="FT77" s="234"/>
      <c r="FU77" s="234"/>
      <c r="FV77" s="234"/>
      <c r="FW77" s="234"/>
      <c r="FX77" s="234"/>
      <c r="FY77" s="234"/>
      <c r="FZ77" s="234"/>
      <c r="GA77" s="234"/>
      <c r="GB77" s="234"/>
      <c r="GC77" s="234"/>
      <c r="GD77" s="234"/>
      <c r="GE77" s="234"/>
      <c r="GF77" s="234"/>
      <c r="GG77" s="234"/>
      <c r="GH77" s="234"/>
      <c r="GI77" s="234"/>
      <c r="GJ77" s="234"/>
      <c r="GK77" s="234"/>
      <c r="GL77" s="234"/>
      <c r="GM77" s="234"/>
      <c r="GN77" s="234"/>
      <c r="GO77" s="234"/>
      <c r="GP77" s="234"/>
      <c r="GQ77" s="234"/>
      <c r="GR77" s="234"/>
      <c r="GS77" s="234"/>
      <c r="GT77" s="234"/>
      <c r="GU77" s="234"/>
      <c r="GV77" s="234"/>
      <c r="GW77" s="234"/>
      <c r="GX77" s="234"/>
      <c r="GY77" s="234"/>
      <c r="GZ77" s="234"/>
      <c r="HA77" s="234"/>
      <c r="HB77" s="234"/>
      <c r="HC77" s="234"/>
      <c r="HD77" s="234"/>
      <c r="HE77" s="234"/>
      <c r="HF77" s="234"/>
      <c r="HG77" s="234"/>
      <c r="HH77" s="234"/>
      <c r="HI77" s="234"/>
      <c r="HJ77" s="234"/>
      <c r="HK77" s="234"/>
      <c r="HL77" s="234"/>
      <c r="HM77" s="234"/>
      <c r="HN77" s="234"/>
      <c r="HO77" s="234"/>
      <c r="HP77" s="234"/>
      <c r="HQ77" s="234"/>
      <c r="HR77" s="234"/>
      <c r="HS77" s="234"/>
      <c r="HT77" s="234"/>
      <c r="HU77" s="234"/>
      <c r="HV77" s="234"/>
      <c r="HW77" s="234"/>
      <c r="HX77" s="234"/>
      <c r="HY77" s="234"/>
      <c r="HZ77" s="234"/>
      <c r="IA77" s="234"/>
      <c r="IB77" s="234"/>
      <c r="IC77" s="234"/>
      <c r="ID77" s="234"/>
      <c r="IE77" s="234"/>
      <c r="IF77" s="234"/>
      <c r="IG77" s="234"/>
      <c r="IH77" s="234"/>
      <c r="II77" s="234"/>
      <c r="IJ77" s="234"/>
      <c r="IK77" s="234"/>
      <c r="IL77" s="234"/>
      <c r="IM77" s="234"/>
      <c r="IN77" s="234"/>
      <c r="IO77" s="234"/>
    </row>
    <row r="78" spans="1:249" s="233" customFormat="1" ht="56.25" customHeight="1" hidden="1">
      <c r="A78" s="109" t="s">
        <v>184</v>
      </c>
      <c r="B78" s="304" t="s">
        <v>0</v>
      </c>
      <c r="C78" s="60" t="s">
        <v>148</v>
      </c>
      <c r="D78" s="60">
        <v>13</v>
      </c>
      <c r="E78" s="229" t="s">
        <v>270</v>
      </c>
      <c r="F78" s="228" t="s">
        <v>269</v>
      </c>
      <c r="G78" s="60"/>
      <c r="H78" s="298"/>
      <c r="I78" s="298"/>
      <c r="J78" s="234"/>
      <c r="K78" s="234"/>
      <c r="L78" s="234"/>
      <c r="M78" s="234"/>
      <c r="N78" s="234"/>
      <c r="O78" s="234"/>
      <c r="P78" s="234"/>
      <c r="Q78" s="234"/>
      <c r="R78" s="234"/>
      <c r="S78" s="234"/>
      <c r="T78" s="234"/>
      <c r="U78" s="234"/>
      <c r="V78" s="234"/>
      <c r="W78" s="234"/>
      <c r="X78" s="234"/>
      <c r="Y78" s="234"/>
      <c r="Z78" s="234"/>
      <c r="AA78" s="234"/>
      <c r="AB78" s="234"/>
      <c r="AC78" s="234"/>
      <c r="AD78" s="234"/>
      <c r="AE78" s="234"/>
      <c r="AF78" s="234"/>
      <c r="AG78" s="234"/>
      <c r="AH78" s="234"/>
      <c r="AI78" s="234"/>
      <c r="AJ78" s="234"/>
      <c r="AK78" s="234"/>
      <c r="AL78" s="234"/>
      <c r="AM78" s="234"/>
      <c r="AN78" s="234"/>
      <c r="AO78" s="234"/>
      <c r="AP78" s="234"/>
      <c r="AQ78" s="234"/>
      <c r="AR78" s="234"/>
      <c r="AS78" s="234"/>
      <c r="AT78" s="234"/>
      <c r="AU78" s="234"/>
      <c r="AV78" s="234"/>
      <c r="AW78" s="234"/>
      <c r="AX78" s="234"/>
      <c r="AY78" s="234"/>
      <c r="AZ78" s="234"/>
      <c r="BA78" s="234"/>
      <c r="BB78" s="234"/>
      <c r="BC78" s="234"/>
      <c r="BD78" s="234"/>
      <c r="BE78" s="234"/>
      <c r="BF78" s="234"/>
      <c r="BG78" s="234"/>
      <c r="BH78" s="234"/>
      <c r="BI78" s="234"/>
      <c r="BJ78" s="234"/>
      <c r="BK78" s="234"/>
      <c r="BL78" s="234"/>
      <c r="BM78" s="234"/>
      <c r="BN78" s="234"/>
      <c r="BO78" s="234"/>
      <c r="BP78" s="234"/>
      <c r="BQ78" s="234"/>
      <c r="BR78" s="234"/>
      <c r="BS78" s="234"/>
      <c r="BT78" s="234"/>
      <c r="BU78" s="234"/>
      <c r="BV78" s="234"/>
      <c r="BW78" s="234"/>
      <c r="BX78" s="234"/>
      <c r="BY78" s="234"/>
      <c r="BZ78" s="234"/>
      <c r="CA78" s="234"/>
      <c r="CB78" s="234"/>
      <c r="CC78" s="234"/>
      <c r="CD78" s="234"/>
      <c r="CE78" s="234"/>
      <c r="CF78" s="234"/>
      <c r="CG78" s="234"/>
      <c r="CH78" s="234"/>
      <c r="CI78" s="234"/>
      <c r="CJ78" s="234"/>
      <c r="CK78" s="234"/>
      <c r="CL78" s="234"/>
      <c r="CM78" s="234"/>
      <c r="CN78" s="234"/>
      <c r="CO78" s="234"/>
      <c r="CP78" s="234"/>
      <c r="CQ78" s="234"/>
      <c r="CR78" s="234"/>
      <c r="CS78" s="234"/>
      <c r="CT78" s="234"/>
      <c r="CU78" s="234"/>
      <c r="CV78" s="234"/>
      <c r="CW78" s="234"/>
      <c r="CX78" s="234"/>
      <c r="CY78" s="234"/>
      <c r="CZ78" s="234"/>
      <c r="DA78" s="234"/>
      <c r="DB78" s="234"/>
      <c r="DC78" s="234"/>
      <c r="DD78" s="234"/>
      <c r="DE78" s="234"/>
      <c r="DF78" s="234"/>
      <c r="DG78" s="234"/>
      <c r="DH78" s="234"/>
      <c r="DI78" s="234"/>
      <c r="DJ78" s="234"/>
      <c r="DK78" s="234"/>
      <c r="DL78" s="234"/>
      <c r="DM78" s="234"/>
      <c r="DN78" s="234"/>
      <c r="DO78" s="234"/>
      <c r="DP78" s="234"/>
      <c r="DQ78" s="234"/>
      <c r="DR78" s="234"/>
      <c r="DS78" s="234"/>
      <c r="DT78" s="234"/>
      <c r="DU78" s="234"/>
      <c r="DV78" s="234"/>
      <c r="DW78" s="234"/>
      <c r="DX78" s="234"/>
      <c r="DY78" s="234"/>
      <c r="DZ78" s="234"/>
      <c r="EA78" s="234"/>
      <c r="EB78" s="234"/>
      <c r="EC78" s="234"/>
      <c r="ED78" s="234"/>
      <c r="EE78" s="234"/>
      <c r="EF78" s="234"/>
      <c r="EG78" s="234"/>
      <c r="EH78" s="234"/>
      <c r="EI78" s="234"/>
      <c r="EJ78" s="234"/>
      <c r="EK78" s="234"/>
      <c r="EL78" s="234"/>
      <c r="EM78" s="234"/>
      <c r="EN78" s="234"/>
      <c r="EO78" s="234"/>
      <c r="EP78" s="234"/>
      <c r="EQ78" s="234"/>
      <c r="ER78" s="234"/>
      <c r="ES78" s="234"/>
      <c r="ET78" s="234"/>
      <c r="EU78" s="234"/>
      <c r="EV78" s="234"/>
      <c r="EW78" s="234"/>
      <c r="EX78" s="234"/>
      <c r="EY78" s="234"/>
      <c r="EZ78" s="234"/>
      <c r="FA78" s="234"/>
      <c r="FB78" s="234"/>
      <c r="FC78" s="234"/>
      <c r="FD78" s="234"/>
      <c r="FE78" s="234"/>
      <c r="FF78" s="234"/>
      <c r="FG78" s="234"/>
      <c r="FH78" s="234"/>
      <c r="FI78" s="234"/>
      <c r="FJ78" s="234"/>
      <c r="FK78" s="234"/>
      <c r="FL78" s="234"/>
      <c r="FM78" s="234"/>
      <c r="FN78" s="234"/>
      <c r="FO78" s="234"/>
      <c r="FP78" s="234"/>
      <c r="FQ78" s="234"/>
      <c r="FR78" s="234"/>
      <c r="FS78" s="234"/>
      <c r="FT78" s="234"/>
      <c r="FU78" s="234"/>
      <c r="FV78" s="234"/>
      <c r="FW78" s="234"/>
      <c r="FX78" s="234"/>
      <c r="FY78" s="234"/>
      <c r="FZ78" s="234"/>
      <c r="GA78" s="234"/>
      <c r="GB78" s="234"/>
      <c r="GC78" s="234"/>
      <c r="GD78" s="234"/>
      <c r="GE78" s="234"/>
      <c r="GF78" s="234"/>
      <c r="GG78" s="234"/>
      <c r="GH78" s="234"/>
      <c r="GI78" s="234"/>
      <c r="GJ78" s="234"/>
      <c r="GK78" s="234"/>
      <c r="GL78" s="234"/>
      <c r="GM78" s="234"/>
      <c r="GN78" s="234"/>
      <c r="GO78" s="234"/>
      <c r="GP78" s="234"/>
      <c r="GQ78" s="234"/>
      <c r="GR78" s="234"/>
      <c r="GS78" s="234"/>
      <c r="GT78" s="234"/>
      <c r="GU78" s="234"/>
      <c r="GV78" s="234"/>
      <c r="GW78" s="234"/>
      <c r="GX78" s="234"/>
      <c r="GY78" s="234"/>
      <c r="GZ78" s="234"/>
      <c r="HA78" s="234"/>
      <c r="HB78" s="234"/>
      <c r="HC78" s="234"/>
      <c r="HD78" s="234"/>
      <c r="HE78" s="234"/>
      <c r="HF78" s="234"/>
      <c r="HG78" s="234"/>
      <c r="HH78" s="234"/>
      <c r="HI78" s="234"/>
      <c r="HJ78" s="234"/>
      <c r="HK78" s="234"/>
      <c r="HL78" s="234"/>
      <c r="HM78" s="234"/>
      <c r="HN78" s="234"/>
      <c r="HO78" s="234"/>
      <c r="HP78" s="234"/>
      <c r="HQ78" s="234"/>
      <c r="HR78" s="234"/>
      <c r="HS78" s="234"/>
      <c r="HT78" s="234"/>
      <c r="HU78" s="234"/>
      <c r="HV78" s="234"/>
      <c r="HW78" s="234"/>
      <c r="HX78" s="234"/>
      <c r="HY78" s="234"/>
      <c r="HZ78" s="234"/>
      <c r="IA78" s="234"/>
      <c r="IB78" s="234"/>
      <c r="IC78" s="234"/>
      <c r="ID78" s="234"/>
      <c r="IE78" s="234"/>
      <c r="IF78" s="234"/>
      <c r="IG78" s="234"/>
      <c r="IH78" s="234"/>
      <c r="II78" s="234"/>
      <c r="IJ78" s="234"/>
      <c r="IK78" s="234"/>
      <c r="IL78" s="234"/>
      <c r="IM78" s="234"/>
      <c r="IN78" s="234"/>
      <c r="IO78" s="234"/>
    </row>
    <row r="79" spans="1:249" s="233" customFormat="1" ht="19.5" customHeight="1" hidden="1">
      <c r="A79" s="74" t="s">
        <v>159</v>
      </c>
      <c r="B79" s="60" t="s">
        <v>0</v>
      </c>
      <c r="C79" s="60" t="s">
        <v>148</v>
      </c>
      <c r="D79" s="60">
        <v>13</v>
      </c>
      <c r="E79" s="229" t="s">
        <v>270</v>
      </c>
      <c r="F79" s="228" t="s">
        <v>269</v>
      </c>
      <c r="G79" s="60" t="s">
        <v>145</v>
      </c>
      <c r="H79" s="298"/>
      <c r="I79" s="298"/>
      <c r="J79" s="234"/>
      <c r="K79" s="234"/>
      <c r="L79" s="234"/>
      <c r="M79" s="234"/>
      <c r="N79" s="234"/>
      <c r="O79" s="234"/>
      <c r="P79" s="234"/>
      <c r="Q79" s="234"/>
      <c r="R79" s="234"/>
      <c r="S79" s="234"/>
      <c r="T79" s="234"/>
      <c r="U79" s="234"/>
      <c r="V79" s="234"/>
      <c r="W79" s="234"/>
      <c r="X79" s="234"/>
      <c r="Y79" s="234"/>
      <c r="Z79" s="234"/>
      <c r="AA79" s="234"/>
      <c r="AB79" s="234"/>
      <c r="AC79" s="234"/>
      <c r="AD79" s="234"/>
      <c r="AE79" s="234"/>
      <c r="AF79" s="234"/>
      <c r="AG79" s="234"/>
      <c r="AH79" s="234"/>
      <c r="AI79" s="234"/>
      <c r="AJ79" s="234"/>
      <c r="AK79" s="234"/>
      <c r="AL79" s="234"/>
      <c r="AM79" s="234"/>
      <c r="AN79" s="234"/>
      <c r="AO79" s="234"/>
      <c r="AP79" s="234"/>
      <c r="AQ79" s="234"/>
      <c r="AR79" s="234"/>
      <c r="AS79" s="234"/>
      <c r="AT79" s="234"/>
      <c r="AU79" s="234"/>
      <c r="AV79" s="234"/>
      <c r="AW79" s="234"/>
      <c r="AX79" s="234"/>
      <c r="AY79" s="234"/>
      <c r="AZ79" s="234"/>
      <c r="BA79" s="234"/>
      <c r="BB79" s="234"/>
      <c r="BC79" s="234"/>
      <c r="BD79" s="234"/>
      <c r="BE79" s="234"/>
      <c r="BF79" s="234"/>
      <c r="BG79" s="234"/>
      <c r="BH79" s="234"/>
      <c r="BI79" s="234"/>
      <c r="BJ79" s="234"/>
      <c r="BK79" s="234"/>
      <c r="BL79" s="234"/>
      <c r="BM79" s="234"/>
      <c r="BN79" s="234"/>
      <c r="BO79" s="234"/>
      <c r="BP79" s="234"/>
      <c r="BQ79" s="234"/>
      <c r="BR79" s="234"/>
      <c r="BS79" s="234"/>
      <c r="BT79" s="234"/>
      <c r="BU79" s="234"/>
      <c r="BV79" s="234"/>
      <c r="BW79" s="234"/>
      <c r="BX79" s="234"/>
      <c r="BY79" s="234"/>
      <c r="BZ79" s="234"/>
      <c r="CA79" s="234"/>
      <c r="CB79" s="234"/>
      <c r="CC79" s="234"/>
      <c r="CD79" s="234"/>
      <c r="CE79" s="234"/>
      <c r="CF79" s="234"/>
      <c r="CG79" s="234"/>
      <c r="CH79" s="234"/>
      <c r="CI79" s="234"/>
      <c r="CJ79" s="234"/>
      <c r="CK79" s="234"/>
      <c r="CL79" s="234"/>
      <c r="CM79" s="234"/>
      <c r="CN79" s="234"/>
      <c r="CO79" s="234"/>
      <c r="CP79" s="234"/>
      <c r="CQ79" s="234"/>
      <c r="CR79" s="234"/>
      <c r="CS79" s="234"/>
      <c r="CT79" s="234"/>
      <c r="CU79" s="234"/>
      <c r="CV79" s="234"/>
      <c r="CW79" s="234"/>
      <c r="CX79" s="234"/>
      <c r="CY79" s="234"/>
      <c r="CZ79" s="234"/>
      <c r="DA79" s="234"/>
      <c r="DB79" s="234"/>
      <c r="DC79" s="234"/>
      <c r="DD79" s="234"/>
      <c r="DE79" s="234"/>
      <c r="DF79" s="234"/>
      <c r="DG79" s="234"/>
      <c r="DH79" s="234"/>
      <c r="DI79" s="234"/>
      <c r="DJ79" s="234"/>
      <c r="DK79" s="234"/>
      <c r="DL79" s="234"/>
      <c r="DM79" s="234"/>
      <c r="DN79" s="234"/>
      <c r="DO79" s="234"/>
      <c r="DP79" s="234"/>
      <c r="DQ79" s="234"/>
      <c r="DR79" s="234"/>
      <c r="DS79" s="234"/>
      <c r="DT79" s="234"/>
      <c r="DU79" s="234"/>
      <c r="DV79" s="234"/>
      <c r="DW79" s="234"/>
      <c r="DX79" s="234"/>
      <c r="DY79" s="234"/>
      <c r="DZ79" s="234"/>
      <c r="EA79" s="234"/>
      <c r="EB79" s="234"/>
      <c r="EC79" s="234"/>
      <c r="ED79" s="234"/>
      <c r="EE79" s="234"/>
      <c r="EF79" s="234"/>
      <c r="EG79" s="234"/>
      <c r="EH79" s="234"/>
      <c r="EI79" s="234"/>
      <c r="EJ79" s="234"/>
      <c r="EK79" s="234"/>
      <c r="EL79" s="234"/>
      <c r="EM79" s="234"/>
      <c r="EN79" s="234"/>
      <c r="EO79" s="234"/>
      <c r="EP79" s="234"/>
      <c r="EQ79" s="234"/>
      <c r="ER79" s="234"/>
      <c r="ES79" s="234"/>
      <c r="ET79" s="234"/>
      <c r="EU79" s="234"/>
      <c r="EV79" s="234"/>
      <c r="EW79" s="234"/>
      <c r="EX79" s="234"/>
      <c r="EY79" s="234"/>
      <c r="EZ79" s="234"/>
      <c r="FA79" s="234"/>
      <c r="FB79" s="234"/>
      <c r="FC79" s="234"/>
      <c r="FD79" s="234"/>
      <c r="FE79" s="234"/>
      <c r="FF79" s="234"/>
      <c r="FG79" s="234"/>
      <c r="FH79" s="234"/>
      <c r="FI79" s="234"/>
      <c r="FJ79" s="234"/>
      <c r="FK79" s="234"/>
      <c r="FL79" s="234"/>
      <c r="FM79" s="234"/>
      <c r="FN79" s="234"/>
      <c r="FO79" s="234"/>
      <c r="FP79" s="234"/>
      <c r="FQ79" s="234"/>
      <c r="FR79" s="234"/>
      <c r="FS79" s="234"/>
      <c r="FT79" s="234"/>
      <c r="FU79" s="234"/>
      <c r="FV79" s="234"/>
      <c r="FW79" s="234"/>
      <c r="FX79" s="234"/>
      <c r="FY79" s="234"/>
      <c r="FZ79" s="234"/>
      <c r="GA79" s="234"/>
      <c r="GB79" s="234"/>
      <c r="GC79" s="234"/>
      <c r="GD79" s="234"/>
      <c r="GE79" s="234"/>
      <c r="GF79" s="234"/>
      <c r="GG79" s="234"/>
      <c r="GH79" s="234"/>
      <c r="GI79" s="234"/>
      <c r="GJ79" s="234"/>
      <c r="GK79" s="234"/>
      <c r="GL79" s="234"/>
      <c r="GM79" s="234"/>
      <c r="GN79" s="234"/>
      <c r="GO79" s="234"/>
      <c r="GP79" s="234"/>
      <c r="GQ79" s="234"/>
      <c r="GR79" s="234"/>
      <c r="GS79" s="234"/>
      <c r="GT79" s="234"/>
      <c r="GU79" s="234"/>
      <c r="GV79" s="234"/>
      <c r="GW79" s="234"/>
      <c r="GX79" s="234"/>
      <c r="GY79" s="234"/>
      <c r="GZ79" s="234"/>
      <c r="HA79" s="234"/>
      <c r="HB79" s="234"/>
      <c r="HC79" s="234"/>
      <c r="HD79" s="234"/>
      <c r="HE79" s="234"/>
      <c r="HF79" s="234"/>
      <c r="HG79" s="234"/>
      <c r="HH79" s="234"/>
      <c r="HI79" s="234"/>
      <c r="HJ79" s="234"/>
      <c r="HK79" s="234"/>
      <c r="HL79" s="234"/>
      <c r="HM79" s="234"/>
      <c r="HN79" s="234"/>
      <c r="HO79" s="234"/>
      <c r="HP79" s="234"/>
      <c r="HQ79" s="234"/>
      <c r="HR79" s="234"/>
      <c r="HS79" s="234"/>
      <c r="HT79" s="234"/>
      <c r="HU79" s="234"/>
      <c r="HV79" s="234"/>
      <c r="HW79" s="234"/>
      <c r="HX79" s="234"/>
      <c r="HY79" s="234"/>
      <c r="HZ79" s="234"/>
      <c r="IA79" s="234"/>
      <c r="IB79" s="234"/>
      <c r="IC79" s="234"/>
      <c r="ID79" s="234"/>
      <c r="IE79" s="234"/>
      <c r="IF79" s="234"/>
      <c r="IG79" s="234"/>
      <c r="IH79" s="234"/>
      <c r="II79" s="234"/>
      <c r="IJ79" s="234"/>
      <c r="IK79" s="234"/>
      <c r="IL79" s="234"/>
      <c r="IM79" s="234"/>
      <c r="IN79" s="234"/>
      <c r="IO79" s="234"/>
    </row>
    <row r="80" spans="1:249" s="233" customFormat="1" ht="19.5" customHeight="1" hidden="1">
      <c r="A80" s="89" t="s">
        <v>187</v>
      </c>
      <c r="B80" s="60" t="s">
        <v>0</v>
      </c>
      <c r="C80" s="60" t="s">
        <v>148</v>
      </c>
      <c r="D80" s="230" t="s">
        <v>273</v>
      </c>
      <c r="E80" s="229" t="s">
        <v>282</v>
      </c>
      <c r="F80" s="228" t="s">
        <v>155</v>
      </c>
      <c r="G80" s="227"/>
      <c r="H80" s="298"/>
      <c r="I80" s="298"/>
      <c r="J80" s="234"/>
      <c r="K80" s="234"/>
      <c r="L80" s="234"/>
      <c r="M80" s="234"/>
      <c r="N80" s="234"/>
      <c r="O80" s="234"/>
      <c r="P80" s="234"/>
      <c r="Q80" s="234"/>
      <c r="R80" s="234"/>
      <c r="S80" s="234"/>
      <c r="T80" s="234"/>
      <c r="U80" s="234"/>
      <c r="V80" s="234"/>
      <c r="W80" s="234"/>
      <c r="X80" s="234"/>
      <c r="Y80" s="234"/>
      <c r="Z80" s="234"/>
      <c r="AA80" s="234"/>
      <c r="AB80" s="234"/>
      <c r="AC80" s="234"/>
      <c r="AD80" s="234"/>
      <c r="AE80" s="234"/>
      <c r="AF80" s="234"/>
      <c r="AG80" s="234"/>
      <c r="AH80" s="234"/>
      <c r="AI80" s="234"/>
      <c r="AJ80" s="234"/>
      <c r="AK80" s="234"/>
      <c r="AL80" s="234"/>
      <c r="AM80" s="234"/>
      <c r="AN80" s="234"/>
      <c r="AO80" s="234"/>
      <c r="AP80" s="234"/>
      <c r="AQ80" s="234"/>
      <c r="AR80" s="234"/>
      <c r="AS80" s="234"/>
      <c r="AT80" s="234"/>
      <c r="AU80" s="234"/>
      <c r="AV80" s="234"/>
      <c r="AW80" s="234"/>
      <c r="AX80" s="234"/>
      <c r="AY80" s="234"/>
      <c r="AZ80" s="234"/>
      <c r="BA80" s="234"/>
      <c r="BB80" s="234"/>
      <c r="BC80" s="234"/>
      <c r="BD80" s="234"/>
      <c r="BE80" s="234"/>
      <c r="BF80" s="234"/>
      <c r="BG80" s="234"/>
      <c r="BH80" s="234"/>
      <c r="BI80" s="234"/>
      <c r="BJ80" s="234"/>
      <c r="BK80" s="234"/>
      <c r="BL80" s="234"/>
      <c r="BM80" s="234"/>
      <c r="BN80" s="234"/>
      <c r="BO80" s="234"/>
      <c r="BP80" s="234"/>
      <c r="BQ80" s="234"/>
      <c r="BR80" s="234"/>
      <c r="BS80" s="234"/>
      <c r="BT80" s="234"/>
      <c r="BU80" s="234"/>
      <c r="BV80" s="234"/>
      <c r="BW80" s="234"/>
      <c r="BX80" s="234"/>
      <c r="BY80" s="234"/>
      <c r="BZ80" s="234"/>
      <c r="CA80" s="234"/>
      <c r="CB80" s="234"/>
      <c r="CC80" s="234"/>
      <c r="CD80" s="234"/>
      <c r="CE80" s="234"/>
      <c r="CF80" s="234"/>
      <c r="CG80" s="234"/>
      <c r="CH80" s="234"/>
      <c r="CI80" s="234"/>
      <c r="CJ80" s="234"/>
      <c r="CK80" s="234"/>
      <c r="CL80" s="234"/>
      <c r="CM80" s="234"/>
      <c r="CN80" s="234"/>
      <c r="CO80" s="234"/>
      <c r="CP80" s="234"/>
      <c r="CQ80" s="234"/>
      <c r="CR80" s="234"/>
      <c r="CS80" s="234"/>
      <c r="CT80" s="234"/>
      <c r="CU80" s="234"/>
      <c r="CV80" s="234"/>
      <c r="CW80" s="234"/>
      <c r="CX80" s="234"/>
      <c r="CY80" s="234"/>
      <c r="CZ80" s="234"/>
      <c r="DA80" s="234"/>
      <c r="DB80" s="234"/>
      <c r="DC80" s="234"/>
      <c r="DD80" s="234"/>
      <c r="DE80" s="234"/>
      <c r="DF80" s="234"/>
      <c r="DG80" s="234"/>
      <c r="DH80" s="234"/>
      <c r="DI80" s="234"/>
      <c r="DJ80" s="234"/>
      <c r="DK80" s="234"/>
      <c r="DL80" s="234"/>
      <c r="DM80" s="234"/>
      <c r="DN80" s="234"/>
      <c r="DO80" s="234"/>
      <c r="DP80" s="234"/>
      <c r="DQ80" s="234"/>
      <c r="DR80" s="234"/>
      <c r="DS80" s="234"/>
      <c r="DT80" s="234"/>
      <c r="DU80" s="234"/>
      <c r="DV80" s="234"/>
      <c r="DW80" s="234"/>
      <c r="DX80" s="234"/>
      <c r="DY80" s="234"/>
      <c r="DZ80" s="234"/>
      <c r="EA80" s="234"/>
      <c r="EB80" s="234"/>
      <c r="EC80" s="234"/>
      <c r="ED80" s="234"/>
      <c r="EE80" s="234"/>
      <c r="EF80" s="234"/>
      <c r="EG80" s="234"/>
      <c r="EH80" s="234"/>
      <c r="EI80" s="234"/>
      <c r="EJ80" s="234"/>
      <c r="EK80" s="234"/>
      <c r="EL80" s="234"/>
      <c r="EM80" s="234"/>
      <c r="EN80" s="234"/>
      <c r="EO80" s="234"/>
      <c r="EP80" s="234"/>
      <c r="EQ80" s="234"/>
      <c r="ER80" s="234"/>
      <c r="ES80" s="234"/>
      <c r="ET80" s="234"/>
      <c r="EU80" s="234"/>
      <c r="EV80" s="234"/>
      <c r="EW80" s="234"/>
      <c r="EX80" s="234"/>
      <c r="EY80" s="234"/>
      <c r="EZ80" s="234"/>
      <c r="FA80" s="234"/>
      <c r="FB80" s="234"/>
      <c r="FC80" s="234"/>
      <c r="FD80" s="234"/>
      <c r="FE80" s="234"/>
      <c r="FF80" s="234"/>
      <c r="FG80" s="234"/>
      <c r="FH80" s="234"/>
      <c r="FI80" s="234"/>
      <c r="FJ80" s="234"/>
      <c r="FK80" s="234"/>
      <c r="FL80" s="234"/>
      <c r="FM80" s="234"/>
      <c r="FN80" s="234"/>
      <c r="FO80" s="234"/>
      <c r="FP80" s="234"/>
      <c r="FQ80" s="234"/>
      <c r="FR80" s="234"/>
      <c r="FS80" s="234"/>
      <c r="FT80" s="234"/>
      <c r="FU80" s="234"/>
      <c r="FV80" s="234"/>
      <c r="FW80" s="234"/>
      <c r="FX80" s="234"/>
      <c r="FY80" s="234"/>
      <c r="FZ80" s="234"/>
      <c r="GA80" s="234"/>
      <c r="GB80" s="234"/>
      <c r="GC80" s="234"/>
      <c r="GD80" s="234"/>
      <c r="GE80" s="234"/>
      <c r="GF80" s="234"/>
      <c r="GG80" s="234"/>
      <c r="GH80" s="234"/>
      <c r="GI80" s="234"/>
      <c r="GJ80" s="234"/>
      <c r="GK80" s="234"/>
      <c r="GL80" s="234"/>
      <c r="GM80" s="234"/>
      <c r="GN80" s="234"/>
      <c r="GO80" s="234"/>
      <c r="GP80" s="234"/>
      <c r="GQ80" s="234"/>
      <c r="GR80" s="234"/>
      <c r="GS80" s="234"/>
      <c r="GT80" s="234"/>
      <c r="GU80" s="234"/>
      <c r="GV80" s="234"/>
      <c r="GW80" s="234"/>
      <c r="GX80" s="234"/>
      <c r="GY80" s="234"/>
      <c r="GZ80" s="234"/>
      <c r="HA80" s="234"/>
      <c r="HB80" s="234"/>
      <c r="HC80" s="234"/>
      <c r="HD80" s="234"/>
      <c r="HE80" s="234"/>
      <c r="HF80" s="234"/>
      <c r="HG80" s="234"/>
      <c r="HH80" s="234"/>
      <c r="HI80" s="234"/>
      <c r="HJ80" s="234"/>
      <c r="HK80" s="234"/>
      <c r="HL80" s="234"/>
      <c r="HM80" s="234"/>
      <c r="HN80" s="234"/>
      <c r="HO80" s="234"/>
      <c r="HP80" s="234"/>
      <c r="HQ80" s="234"/>
      <c r="HR80" s="234"/>
      <c r="HS80" s="234"/>
      <c r="HT80" s="234"/>
      <c r="HU80" s="234"/>
      <c r="HV80" s="234"/>
      <c r="HW80" s="234"/>
      <c r="HX80" s="234"/>
      <c r="HY80" s="234"/>
      <c r="HZ80" s="234"/>
      <c r="IA80" s="234"/>
      <c r="IB80" s="234"/>
      <c r="IC80" s="234"/>
      <c r="ID80" s="234"/>
      <c r="IE80" s="234"/>
      <c r="IF80" s="234"/>
      <c r="IG80" s="234"/>
      <c r="IH80" s="234"/>
      <c r="II80" s="234"/>
      <c r="IJ80" s="234"/>
      <c r="IK80" s="234"/>
      <c r="IL80" s="234"/>
      <c r="IM80" s="234"/>
      <c r="IN80" s="234"/>
      <c r="IO80" s="234"/>
    </row>
    <row r="81" spans="1:9" s="83" customFormat="1" ht="18.75" customHeight="1" hidden="1">
      <c r="A81" s="162" t="s">
        <v>284</v>
      </c>
      <c r="B81" s="60" t="s">
        <v>0</v>
      </c>
      <c r="C81" s="60" t="s">
        <v>148</v>
      </c>
      <c r="D81" s="230" t="s">
        <v>273</v>
      </c>
      <c r="E81" s="229" t="s">
        <v>282</v>
      </c>
      <c r="F81" s="228" t="s">
        <v>281</v>
      </c>
      <c r="G81" s="227"/>
      <c r="H81" s="456"/>
      <c r="I81" s="456"/>
    </row>
    <row r="82" spans="1:9" s="83" customFormat="1" ht="18.75" customHeight="1" hidden="1">
      <c r="A82" s="162" t="s">
        <v>283</v>
      </c>
      <c r="B82" s="60" t="s">
        <v>0</v>
      </c>
      <c r="C82" s="60" t="s">
        <v>148</v>
      </c>
      <c r="D82" s="230" t="s">
        <v>273</v>
      </c>
      <c r="E82" s="229" t="s">
        <v>282</v>
      </c>
      <c r="F82" s="228" t="s">
        <v>281</v>
      </c>
      <c r="G82" s="227" t="s">
        <v>151</v>
      </c>
      <c r="H82" s="457"/>
      <c r="I82" s="457"/>
    </row>
    <row r="83" spans="1:9" s="186" customFormat="1" ht="18.75" customHeight="1" hidden="1">
      <c r="A83" s="231" t="s">
        <v>276</v>
      </c>
      <c r="B83" s="303" t="s">
        <v>0</v>
      </c>
      <c r="C83" s="60" t="s">
        <v>148</v>
      </c>
      <c r="D83" s="230" t="s">
        <v>273</v>
      </c>
      <c r="E83" s="229" t="s">
        <v>282</v>
      </c>
      <c r="F83" s="228" t="s">
        <v>281</v>
      </c>
      <c r="G83" s="227" t="s">
        <v>145</v>
      </c>
      <c r="H83" s="297"/>
      <c r="I83" s="297"/>
    </row>
    <row r="84" spans="1:9" s="83" customFormat="1" ht="18.75" hidden="1">
      <c r="A84" s="91" t="s">
        <v>274</v>
      </c>
      <c r="B84" s="88" t="s">
        <v>0</v>
      </c>
      <c r="C84" s="120" t="s">
        <v>206</v>
      </c>
      <c r="D84" s="120" t="s">
        <v>177</v>
      </c>
      <c r="E84" s="59" t="s">
        <v>279</v>
      </c>
      <c r="F84" s="167" t="s">
        <v>170</v>
      </c>
      <c r="G84" s="120"/>
      <c r="H84" s="200"/>
      <c r="I84" s="200"/>
    </row>
    <row r="85" spans="1:9" s="83" customFormat="1" ht="37.5" hidden="1">
      <c r="A85" s="91" t="s">
        <v>280</v>
      </c>
      <c r="B85" s="88" t="s">
        <v>0</v>
      </c>
      <c r="C85" s="226" t="s">
        <v>206</v>
      </c>
      <c r="D85" s="226" t="s">
        <v>177</v>
      </c>
      <c r="E85" s="59" t="s">
        <v>279</v>
      </c>
      <c r="F85" s="167" t="s">
        <v>278</v>
      </c>
      <c r="G85" s="226"/>
      <c r="H85" s="458"/>
      <c r="I85" s="458"/>
    </row>
    <row r="86" spans="1:9" s="83" customFormat="1" ht="39.75" customHeight="1" hidden="1">
      <c r="A86" s="109" t="s">
        <v>184</v>
      </c>
      <c r="B86" s="57" t="s">
        <v>0</v>
      </c>
      <c r="C86" s="57" t="s">
        <v>206</v>
      </c>
      <c r="D86" s="57" t="s">
        <v>177</v>
      </c>
      <c r="E86" s="59" t="s">
        <v>279</v>
      </c>
      <c r="F86" s="167" t="s">
        <v>278</v>
      </c>
      <c r="G86" s="57" t="s">
        <v>151</v>
      </c>
      <c r="H86" s="298"/>
      <c r="I86" s="298"/>
    </row>
    <row r="87" spans="1:9" s="83" customFormat="1" ht="23.25" customHeight="1" hidden="1">
      <c r="A87" s="89" t="s">
        <v>159</v>
      </c>
      <c r="B87" s="57" t="s">
        <v>0</v>
      </c>
      <c r="C87" s="57" t="s">
        <v>206</v>
      </c>
      <c r="D87" s="57" t="s">
        <v>177</v>
      </c>
      <c r="E87" s="59" t="s">
        <v>279</v>
      </c>
      <c r="F87" s="167" t="s">
        <v>278</v>
      </c>
      <c r="G87" s="57" t="s">
        <v>145</v>
      </c>
      <c r="H87" s="298"/>
      <c r="I87" s="298"/>
    </row>
    <row r="88" spans="1:9" s="83" customFormat="1" ht="23.25" customHeight="1">
      <c r="A88" s="89" t="s">
        <v>168</v>
      </c>
      <c r="B88" s="57" t="s">
        <v>0</v>
      </c>
      <c r="C88" s="241" t="s">
        <v>148</v>
      </c>
      <c r="D88" s="240">
        <v>13</v>
      </c>
      <c r="E88" s="239" t="s">
        <v>287</v>
      </c>
      <c r="F88" s="67" t="s">
        <v>286</v>
      </c>
      <c r="G88" s="238" t="s">
        <v>165</v>
      </c>
      <c r="H88" s="298">
        <v>21.45</v>
      </c>
      <c r="I88" s="298">
        <v>20.9</v>
      </c>
    </row>
    <row r="89" spans="1:9" s="83" customFormat="1" ht="23.25" customHeight="1">
      <c r="A89" s="89" t="s">
        <v>187</v>
      </c>
      <c r="B89" s="57" t="s">
        <v>0</v>
      </c>
      <c r="C89" s="224" t="s">
        <v>148</v>
      </c>
      <c r="D89" s="223">
        <v>13</v>
      </c>
      <c r="E89" s="759" t="s">
        <v>277</v>
      </c>
      <c r="F89" s="760"/>
      <c r="G89" s="84" t="s">
        <v>186</v>
      </c>
      <c r="H89" s="298">
        <v>1170</v>
      </c>
      <c r="I89" s="298">
        <v>1140</v>
      </c>
    </row>
    <row r="90" spans="1:9" s="83" customFormat="1" ht="23.25" customHeight="1">
      <c r="A90" s="114" t="s">
        <v>276</v>
      </c>
      <c r="B90" s="100" t="s">
        <v>0</v>
      </c>
      <c r="C90" s="221" t="s">
        <v>148</v>
      </c>
      <c r="D90" s="221" t="s">
        <v>273</v>
      </c>
      <c r="E90" s="72" t="s">
        <v>275</v>
      </c>
      <c r="F90" s="71" t="s">
        <v>155</v>
      </c>
      <c r="G90" s="216"/>
      <c r="H90" s="455">
        <f>+H91</f>
        <v>3363.7499999999995</v>
      </c>
      <c r="I90" s="455">
        <f>+I91</f>
        <v>3277.501</v>
      </c>
    </row>
    <row r="91" spans="1:9" s="83" customFormat="1" ht="23.25" customHeight="1">
      <c r="A91" s="109" t="s">
        <v>274</v>
      </c>
      <c r="B91" s="88" t="s">
        <v>0</v>
      </c>
      <c r="C91" s="120" t="s">
        <v>148</v>
      </c>
      <c r="D91" s="120" t="s">
        <v>273</v>
      </c>
      <c r="E91" s="59" t="s">
        <v>270</v>
      </c>
      <c r="F91" s="167" t="s">
        <v>155</v>
      </c>
      <c r="G91" s="120"/>
      <c r="H91" s="459">
        <f>+H92+H96</f>
        <v>3363.7499999999995</v>
      </c>
      <c r="I91" s="459">
        <f>+I92+I96</f>
        <v>3277.501</v>
      </c>
    </row>
    <row r="92" spans="1:9" s="83" customFormat="1" ht="27.75" customHeight="1">
      <c r="A92" s="116" t="s">
        <v>285</v>
      </c>
      <c r="B92" s="100" t="s">
        <v>0</v>
      </c>
      <c r="C92" s="73" t="s">
        <v>148</v>
      </c>
      <c r="D92" s="73">
        <v>13</v>
      </c>
      <c r="E92" s="214" t="s">
        <v>270</v>
      </c>
      <c r="F92" s="213" t="s">
        <v>272</v>
      </c>
      <c r="G92" s="70"/>
      <c r="H92" s="455">
        <f>+H93+H94+H95</f>
        <v>3295.4999999999995</v>
      </c>
      <c r="I92" s="455">
        <f>+I93+I94+I95</f>
        <v>3211.001</v>
      </c>
    </row>
    <row r="93" spans="1:9" s="83" customFormat="1" ht="58.5" customHeight="1">
      <c r="A93" s="109" t="s">
        <v>184</v>
      </c>
      <c r="B93" s="88" t="s">
        <v>0</v>
      </c>
      <c r="C93" s="57" t="s">
        <v>148</v>
      </c>
      <c r="D93" s="57">
        <v>13</v>
      </c>
      <c r="E93" s="192" t="s">
        <v>270</v>
      </c>
      <c r="F93" s="135" t="s">
        <v>272</v>
      </c>
      <c r="G93" s="57" t="s">
        <v>151</v>
      </c>
      <c r="H93" s="56" t="s">
        <v>712</v>
      </c>
      <c r="I93" s="56" t="s">
        <v>713</v>
      </c>
    </row>
    <row r="94" spans="1:9" s="83" customFormat="1" ht="23.25" customHeight="1">
      <c r="A94" s="569" t="s">
        <v>364</v>
      </c>
      <c r="B94" s="88" t="s">
        <v>0</v>
      </c>
      <c r="C94" s="57" t="s">
        <v>148</v>
      </c>
      <c r="D94" s="57">
        <v>13</v>
      </c>
      <c r="E94" s="192" t="s">
        <v>270</v>
      </c>
      <c r="F94" s="135" t="s">
        <v>272</v>
      </c>
      <c r="G94" s="57" t="s">
        <v>145</v>
      </c>
      <c r="H94" s="56" t="s">
        <v>714</v>
      </c>
      <c r="I94" s="56" t="s">
        <v>715</v>
      </c>
    </row>
    <row r="95" spans="1:9" s="83" customFormat="1" ht="23.25" customHeight="1">
      <c r="A95" s="74" t="s">
        <v>187</v>
      </c>
      <c r="B95" s="57" t="s">
        <v>0</v>
      </c>
      <c r="C95" s="57" t="s">
        <v>148</v>
      </c>
      <c r="D95" s="57">
        <v>13</v>
      </c>
      <c r="E95" s="192" t="s">
        <v>270</v>
      </c>
      <c r="F95" s="135" t="s">
        <v>272</v>
      </c>
      <c r="G95" s="57" t="s">
        <v>186</v>
      </c>
      <c r="H95" s="298">
        <v>5.85</v>
      </c>
      <c r="I95" s="298">
        <v>5.7</v>
      </c>
    </row>
    <row r="96" spans="1:9" s="83" customFormat="1" ht="23.25" customHeight="1">
      <c r="A96" s="137" t="s">
        <v>271</v>
      </c>
      <c r="B96" s="100" t="s">
        <v>0</v>
      </c>
      <c r="C96" s="73" t="s">
        <v>148</v>
      </c>
      <c r="D96" s="73">
        <v>13</v>
      </c>
      <c r="E96" s="214" t="s">
        <v>270</v>
      </c>
      <c r="F96" s="213" t="s">
        <v>269</v>
      </c>
      <c r="G96" s="73"/>
      <c r="H96" s="460">
        <f>H97</f>
        <v>68.25</v>
      </c>
      <c r="I96" s="460">
        <f>I97</f>
        <v>66.5</v>
      </c>
    </row>
    <row r="97" spans="1:9" s="83" customFormat="1" ht="23.25" customHeight="1">
      <c r="A97" s="569" t="s">
        <v>364</v>
      </c>
      <c r="B97" s="57" t="s">
        <v>0</v>
      </c>
      <c r="C97" s="57" t="s">
        <v>148</v>
      </c>
      <c r="D97" s="57">
        <v>13</v>
      </c>
      <c r="E97" s="192" t="s">
        <v>270</v>
      </c>
      <c r="F97" s="135" t="s">
        <v>269</v>
      </c>
      <c r="G97" s="57" t="s">
        <v>145</v>
      </c>
      <c r="H97" s="298">
        <v>68.25</v>
      </c>
      <c r="I97" s="298">
        <v>66.5</v>
      </c>
    </row>
    <row r="98" spans="1:9" s="83" customFormat="1" ht="23.25" customHeight="1">
      <c r="A98" s="561" t="s">
        <v>327</v>
      </c>
      <c r="B98" s="73" t="s">
        <v>0</v>
      </c>
      <c r="C98" s="319" t="s">
        <v>148</v>
      </c>
      <c r="D98" s="434" t="s">
        <v>273</v>
      </c>
      <c r="E98" s="554" t="s">
        <v>282</v>
      </c>
      <c r="F98" s="555" t="s">
        <v>155</v>
      </c>
      <c r="G98" s="73"/>
      <c r="H98" s="460">
        <f>H100+H102</f>
        <v>121.47399999999999</v>
      </c>
      <c r="I98" s="460">
        <f>I100+I102</f>
        <v>118.36</v>
      </c>
    </row>
    <row r="99" spans="1:9" s="83" customFormat="1" ht="54" customHeight="1">
      <c r="A99" s="482" t="s">
        <v>717</v>
      </c>
      <c r="B99" s="73" t="s">
        <v>0</v>
      </c>
      <c r="C99" s="319" t="s">
        <v>148</v>
      </c>
      <c r="D99" s="702" t="s">
        <v>273</v>
      </c>
      <c r="E99" s="767" t="s">
        <v>734</v>
      </c>
      <c r="F99" s="768"/>
      <c r="G99" s="73"/>
      <c r="H99" s="460" t="str">
        <f>H100</f>
        <v>30,323</v>
      </c>
      <c r="I99" s="460" t="str">
        <f>I100</f>
        <v>29,545</v>
      </c>
    </row>
    <row r="100" spans="1:9" s="83" customFormat="1" ht="23.25" customHeight="1">
      <c r="A100" s="504" t="s">
        <v>313</v>
      </c>
      <c r="B100" s="73" t="s">
        <v>0</v>
      </c>
      <c r="C100" s="319" t="s">
        <v>148</v>
      </c>
      <c r="D100" s="702" t="s">
        <v>273</v>
      </c>
      <c r="E100" s="767" t="s">
        <v>734</v>
      </c>
      <c r="F100" s="768"/>
      <c r="G100" s="73" t="s">
        <v>309</v>
      </c>
      <c r="H100" s="92" t="s">
        <v>685</v>
      </c>
      <c r="I100" s="92" t="s">
        <v>686</v>
      </c>
    </row>
    <row r="101" spans="1:9" s="83" customFormat="1" ht="38.25" customHeight="1">
      <c r="A101" s="482" t="s">
        <v>518</v>
      </c>
      <c r="B101" s="57" t="s">
        <v>0</v>
      </c>
      <c r="C101" s="563" t="s">
        <v>148</v>
      </c>
      <c r="D101" s="564" t="s">
        <v>273</v>
      </c>
      <c r="E101" s="562" t="s">
        <v>282</v>
      </c>
      <c r="F101" s="475" t="s">
        <v>517</v>
      </c>
      <c r="G101" s="563"/>
      <c r="H101" s="298" t="str">
        <f>H102</f>
        <v>91,151</v>
      </c>
      <c r="I101" s="298" t="str">
        <f>I102</f>
        <v>88,815</v>
      </c>
    </row>
    <row r="102" spans="1:9" s="83" customFormat="1" ht="23.25" customHeight="1">
      <c r="A102" s="504" t="s">
        <v>313</v>
      </c>
      <c r="B102" s="57" t="s">
        <v>0</v>
      </c>
      <c r="C102" s="563" t="s">
        <v>148</v>
      </c>
      <c r="D102" s="564" t="s">
        <v>273</v>
      </c>
      <c r="E102" s="562" t="s">
        <v>282</v>
      </c>
      <c r="F102" s="475" t="s">
        <v>517</v>
      </c>
      <c r="G102" s="563" t="s">
        <v>309</v>
      </c>
      <c r="H102" s="56" t="s">
        <v>687</v>
      </c>
      <c r="I102" s="56" t="s">
        <v>688</v>
      </c>
    </row>
    <row r="103" spans="1:9" s="215" customFormat="1" ht="42.75" customHeight="1">
      <c r="A103" s="158" t="s">
        <v>268</v>
      </c>
      <c r="B103" s="293" t="s">
        <v>0</v>
      </c>
      <c r="C103" s="210" t="s">
        <v>177</v>
      </c>
      <c r="D103" s="210"/>
      <c r="E103" s="212"/>
      <c r="F103" s="211"/>
      <c r="G103" s="210"/>
      <c r="H103" s="461">
        <f>H105+H114+H110</f>
        <v>321.75</v>
      </c>
      <c r="I103" s="461">
        <f>I105+I114+I110</f>
        <v>313.5</v>
      </c>
    </row>
    <row r="104" spans="1:9" s="215" customFormat="1" ht="27.75" customHeight="1">
      <c r="A104" s="724" t="s">
        <v>803</v>
      </c>
      <c r="B104" s="300" t="s">
        <v>148</v>
      </c>
      <c r="C104" s="210" t="s">
        <v>177</v>
      </c>
      <c r="D104" s="210" t="s">
        <v>238</v>
      </c>
      <c r="E104" s="212"/>
      <c r="F104" s="211"/>
      <c r="G104" s="210"/>
      <c r="H104" s="461">
        <f>H105</f>
        <v>146.25</v>
      </c>
      <c r="I104" s="461">
        <f>I105</f>
        <v>142.5</v>
      </c>
    </row>
    <row r="105" spans="1:9" s="215" customFormat="1" ht="82.5" customHeight="1">
      <c r="A105" s="116" t="s">
        <v>816</v>
      </c>
      <c r="B105" s="100" t="s">
        <v>0</v>
      </c>
      <c r="C105" s="57" t="s">
        <v>177</v>
      </c>
      <c r="D105" s="57" t="s">
        <v>238</v>
      </c>
      <c r="E105" s="59" t="s">
        <v>267</v>
      </c>
      <c r="F105" s="167" t="s">
        <v>155</v>
      </c>
      <c r="G105" s="210"/>
      <c r="H105" s="297">
        <f>H108</f>
        <v>146.25</v>
      </c>
      <c r="I105" s="297">
        <f>I108</f>
        <v>142.5</v>
      </c>
    </row>
    <row r="106" spans="1:9" s="215" customFormat="1" ht="57.75" customHeight="1">
      <c r="A106" s="201" t="s">
        <v>265</v>
      </c>
      <c r="B106" s="190" t="s">
        <v>0</v>
      </c>
      <c r="C106" s="509" t="s">
        <v>177</v>
      </c>
      <c r="D106" s="73" t="s">
        <v>238</v>
      </c>
      <c r="E106" s="156" t="s">
        <v>485</v>
      </c>
      <c r="F106" s="155" t="s">
        <v>155</v>
      </c>
      <c r="G106" s="73"/>
      <c r="H106" s="297">
        <f>H107</f>
        <v>146.25</v>
      </c>
      <c r="I106" s="297">
        <f>I107</f>
        <v>142.5</v>
      </c>
    </row>
    <row r="107" spans="1:9" s="215" customFormat="1" ht="39.75" customHeight="1">
      <c r="A107" s="163" t="s">
        <v>264</v>
      </c>
      <c r="B107" s="161" t="s">
        <v>0</v>
      </c>
      <c r="C107" s="209" t="s">
        <v>177</v>
      </c>
      <c r="D107" s="57" t="s">
        <v>238</v>
      </c>
      <c r="E107" s="761" t="s">
        <v>486</v>
      </c>
      <c r="F107" s="762"/>
      <c r="G107" s="57"/>
      <c r="H107" s="200">
        <f>H108</f>
        <v>146.25</v>
      </c>
      <c r="I107" s="200">
        <f>I108</f>
        <v>142.5</v>
      </c>
    </row>
    <row r="108" spans="1:9" s="215" customFormat="1" ht="29.25" customHeight="1">
      <c r="A108" s="569" t="s">
        <v>364</v>
      </c>
      <c r="B108" s="161" t="s">
        <v>0</v>
      </c>
      <c r="C108" s="209" t="s">
        <v>177</v>
      </c>
      <c r="D108" s="57" t="s">
        <v>238</v>
      </c>
      <c r="E108" s="743" t="s">
        <v>486</v>
      </c>
      <c r="F108" s="744"/>
      <c r="G108" s="57" t="s">
        <v>145</v>
      </c>
      <c r="H108" s="200">
        <v>146.25</v>
      </c>
      <c r="I108" s="200">
        <v>142.5</v>
      </c>
    </row>
    <row r="109" spans="1:9" s="215" customFormat="1" ht="37.5">
      <c r="A109" s="545" t="s">
        <v>825</v>
      </c>
      <c r="B109" s="88" t="s">
        <v>0</v>
      </c>
      <c r="C109" s="73" t="s">
        <v>177</v>
      </c>
      <c r="D109" s="73" t="s">
        <v>178</v>
      </c>
      <c r="E109" s="72"/>
      <c r="F109" s="71"/>
      <c r="G109" s="73"/>
      <c r="H109" s="297">
        <f>H110</f>
        <v>29.25</v>
      </c>
      <c r="I109" s="297">
        <f>I110</f>
        <v>28.5</v>
      </c>
    </row>
    <row r="110" spans="1:9" s="217" customFormat="1" ht="84" customHeight="1">
      <c r="A110" s="116" t="s">
        <v>458</v>
      </c>
      <c r="B110" s="100" t="s">
        <v>0</v>
      </c>
      <c r="C110" s="57" t="s">
        <v>177</v>
      </c>
      <c r="D110" s="57" t="s">
        <v>178</v>
      </c>
      <c r="E110" s="59" t="s">
        <v>267</v>
      </c>
      <c r="F110" s="167" t="s">
        <v>155</v>
      </c>
      <c r="G110" s="57"/>
      <c r="H110" s="460">
        <f>H111</f>
        <v>29.25</v>
      </c>
      <c r="I110" s="460">
        <f>I111</f>
        <v>28.5</v>
      </c>
    </row>
    <row r="111" spans="1:9" s="215" customFormat="1" ht="26.25" customHeight="1">
      <c r="A111" s="616" t="s">
        <v>363</v>
      </c>
      <c r="B111" s="100" t="s">
        <v>0</v>
      </c>
      <c r="C111" s="57" t="s">
        <v>177</v>
      </c>
      <c r="D111" s="57" t="s">
        <v>178</v>
      </c>
      <c r="E111" s="59" t="s">
        <v>487</v>
      </c>
      <c r="F111" s="167" t="s">
        <v>155</v>
      </c>
      <c r="G111" s="73"/>
      <c r="H111" s="460">
        <f>+H113</f>
        <v>29.25</v>
      </c>
      <c r="I111" s="460">
        <f>+I113</f>
        <v>28.5</v>
      </c>
    </row>
    <row r="112" spans="1:9" s="83" customFormat="1" ht="37.5">
      <c r="A112" s="617" t="s">
        <v>452</v>
      </c>
      <c r="B112" s="145" t="s">
        <v>0</v>
      </c>
      <c r="C112" s="209" t="s">
        <v>177</v>
      </c>
      <c r="D112" s="209" t="s">
        <v>178</v>
      </c>
      <c r="E112" s="59" t="s">
        <v>487</v>
      </c>
      <c r="F112" s="167" t="s">
        <v>266</v>
      </c>
      <c r="G112" s="57"/>
      <c r="H112" s="200">
        <v>30</v>
      </c>
      <c r="I112" s="200">
        <v>30</v>
      </c>
    </row>
    <row r="113" spans="1:9" s="83" customFormat="1" ht="28.5" customHeight="1">
      <c r="A113" s="569" t="s">
        <v>364</v>
      </c>
      <c r="B113" s="57" t="s">
        <v>0</v>
      </c>
      <c r="C113" s="209" t="s">
        <v>177</v>
      </c>
      <c r="D113" s="209" t="s">
        <v>178</v>
      </c>
      <c r="E113" s="59" t="s">
        <v>487</v>
      </c>
      <c r="F113" s="167" t="s">
        <v>266</v>
      </c>
      <c r="G113" s="57" t="s">
        <v>145</v>
      </c>
      <c r="H113" s="298">
        <v>29.25</v>
      </c>
      <c r="I113" s="298">
        <v>28.5</v>
      </c>
    </row>
    <row r="114" spans="1:9" s="186" customFormat="1" ht="37.5" customHeight="1">
      <c r="A114" s="66" t="s">
        <v>263</v>
      </c>
      <c r="B114" s="73" t="s">
        <v>0</v>
      </c>
      <c r="C114" s="70" t="s">
        <v>177</v>
      </c>
      <c r="D114" s="70">
        <v>14</v>
      </c>
      <c r="E114" s="207"/>
      <c r="F114" s="206"/>
      <c r="G114" s="102"/>
      <c r="H114" s="297">
        <f>+H115</f>
        <v>146.25</v>
      </c>
      <c r="I114" s="297">
        <f>+I115</f>
        <v>142.5</v>
      </c>
    </row>
    <row r="115" spans="1:9" s="186" customFormat="1" ht="59.25" customHeight="1">
      <c r="A115" s="62" t="s">
        <v>819</v>
      </c>
      <c r="B115" s="100" t="s">
        <v>0</v>
      </c>
      <c r="C115" s="70" t="s">
        <v>177</v>
      </c>
      <c r="D115" s="70">
        <v>14</v>
      </c>
      <c r="E115" s="72" t="s">
        <v>262</v>
      </c>
      <c r="F115" s="71" t="s">
        <v>155</v>
      </c>
      <c r="G115" s="102"/>
      <c r="H115" s="297">
        <f>H118</f>
        <v>146.25</v>
      </c>
      <c r="I115" s="297">
        <f>I118</f>
        <v>142.5</v>
      </c>
    </row>
    <row r="116" spans="1:9" s="83" customFormat="1" ht="42.75" customHeight="1">
      <c r="A116" s="205" t="s">
        <v>261</v>
      </c>
      <c r="B116" s="88" t="s">
        <v>0</v>
      </c>
      <c r="C116" s="120" t="s">
        <v>177</v>
      </c>
      <c r="D116" s="120" t="s">
        <v>260</v>
      </c>
      <c r="E116" s="59" t="s">
        <v>500</v>
      </c>
      <c r="F116" s="167" t="s">
        <v>155</v>
      </c>
      <c r="G116" s="159"/>
      <c r="H116" s="200">
        <f>H117</f>
        <v>146.25</v>
      </c>
      <c r="I116" s="200">
        <f>I117</f>
        <v>142.5</v>
      </c>
    </row>
    <row r="117" spans="1:9" s="83" customFormat="1" ht="39" customHeight="1">
      <c r="A117" s="109" t="s">
        <v>259</v>
      </c>
      <c r="B117" s="88" t="s">
        <v>0</v>
      </c>
      <c r="C117" s="57" t="s">
        <v>177</v>
      </c>
      <c r="D117" s="57">
        <v>14</v>
      </c>
      <c r="E117" s="59" t="s">
        <v>500</v>
      </c>
      <c r="F117" s="167" t="s">
        <v>258</v>
      </c>
      <c r="G117" s="57"/>
      <c r="H117" s="200">
        <f>H118</f>
        <v>146.25</v>
      </c>
      <c r="I117" s="200">
        <f>I118</f>
        <v>142.5</v>
      </c>
    </row>
    <row r="118" spans="1:9" s="83" customFormat="1" ht="21.75" customHeight="1">
      <c r="A118" s="569" t="s">
        <v>364</v>
      </c>
      <c r="B118" s="57" t="s">
        <v>0</v>
      </c>
      <c r="C118" s="57" t="s">
        <v>177</v>
      </c>
      <c r="D118" s="57">
        <v>14</v>
      </c>
      <c r="E118" s="68" t="s">
        <v>500</v>
      </c>
      <c r="F118" s="67" t="s">
        <v>258</v>
      </c>
      <c r="G118" s="57" t="s">
        <v>145</v>
      </c>
      <c r="H118" s="298">
        <v>146.25</v>
      </c>
      <c r="I118" s="298">
        <v>142.5</v>
      </c>
    </row>
    <row r="119" spans="1:9" s="83" customFormat="1" ht="18.75">
      <c r="A119" s="66" t="s">
        <v>257</v>
      </c>
      <c r="B119" s="293" t="s">
        <v>0</v>
      </c>
      <c r="C119" s="70" t="s">
        <v>218</v>
      </c>
      <c r="D119" s="76"/>
      <c r="E119" s="76"/>
      <c r="F119" s="75"/>
      <c r="G119" s="155"/>
      <c r="H119" s="297">
        <f>H120+H134+H156</f>
        <v>2496</v>
      </c>
      <c r="I119" s="297">
        <f>I120+I134+I156</f>
        <v>2432</v>
      </c>
    </row>
    <row r="120" spans="1:9" s="83" customFormat="1" ht="18.75">
      <c r="A120" s="201" t="s">
        <v>256</v>
      </c>
      <c r="B120" s="300" t="s">
        <v>0</v>
      </c>
      <c r="C120" s="70" t="s">
        <v>218</v>
      </c>
      <c r="D120" s="156" t="s">
        <v>238</v>
      </c>
      <c r="E120" s="156"/>
      <c r="F120" s="155"/>
      <c r="G120" s="155"/>
      <c r="H120" s="297">
        <f>H121</f>
        <v>1998.75</v>
      </c>
      <c r="I120" s="297">
        <f>I121</f>
        <v>1947.5</v>
      </c>
    </row>
    <row r="121" spans="1:9" s="83" customFormat="1" ht="80.25" customHeight="1">
      <c r="A121" s="62" t="s">
        <v>489</v>
      </c>
      <c r="B121" s="300" t="s">
        <v>0</v>
      </c>
      <c r="C121" s="70" t="s">
        <v>218</v>
      </c>
      <c r="D121" s="156" t="s">
        <v>238</v>
      </c>
      <c r="E121" s="156" t="s">
        <v>408</v>
      </c>
      <c r="F121" s="155" t="s">
        <v>155</v>
      </c>
      <c r="G121" s="155"/>
      <c r="H121" s="297">
        <f>H126+H131</f>
        <v>1998.75</v>
      </c>
      <c r="I121" s="297">
        <f>I126+I131</f>
        <v>1947.5</v>
      </c>
    </row>
    <row r="122" spans="1:9" s="83" customFormat="1" ht="40.5" customHeight="1" hidden="1">
      <c r="A122" s="301" t="s">
        <v>255</v>
      </c>
      <c r="B122" s="299" t="s">
        <v>0</v>
      </c>
      <c r="C122" s="120" t="s">
        <v>218</v>
      </c>
      <c r="D122" s="208" t="s">
        <v>238</v>
      </c>
      <c r="E122" s="208" t="s">
        <v>606</v>
      </c>
      <c r="F122" s="166" t="s">
        <v>155</v>
      </c>
      <c r="G122" s="166"/>
      <c r="H122" s="200">
        <v>0</v>
      </c>
      <c r="I122" s="200">
        <v>0</v>
      </c>
    </row>
    <row r="123" spans="1:9" s="83" customFormat="1" ht="42.75" customHeight="1" hidden="1">
      <c r="A123" s="170" t="s">
        <v>254</v>
      </c>
      <c r="B123" s="299" t="s">
        <v>0</v>
      </c>
      <c r="C123" s="120" t="s">
        <v>218</v>
      </c>
      <c r="D123" s="208" t="s">
        <v>238</v>
      </c>
      <c r="E123" s="208" t="s">
        <v>606</v>
      </c>
      <c r="F123" s="166" t="s">
        <v>250</v>
      </c>
      <c r="G123" s="166"/>
      <c r="H123" s="200">
        <f>H125</f>
        <v>0</v>
      </c>
      <c r="I123" s="200">
        <f>I125</f>
        <v>0</v>
      </c>
    </row>
    <row r="124" spans="1:9" s="83" customFormat="1" ht="26.25" customHeight="1" hidden="1">
      <c r="A124" s="89" t="s">
        <v>253</v>
      </c>
      <c r="B124" s="299" t="s">
        <v>0</v>
      </c>
      <c r="C124" s="120" t="s">
        <v>218</v>
      </c>
      <c r="D124" s="208" t="s">
        <v>238</v>
      </c>
      <c r="E124" s="208" t="s">
        <v>606</v>
      </c>
      <c r="F124" s="166" t="s">
        <v>250</v>
      </c>
      <c r="G124" s="166" t="s">
        <v>210</v>
      </c>
      <c r="H124" s="200">
        <v>0</v>
      </c>
      <c r="I124" s="200">
        <v>0</v>
      </c>
    </row>
    <row r="125" spans="1:9" s="83" customFormat="1" ht="40.5" customHeight="1" hidden="1">
      <c r="A125" s="203" t="s">
        <v>252</v>
      </c>
      <c r="B125" s="299" t="s">
        <v>0</v>
      </c>
      <c r="C125" s="120" t="s">
        <v>218</v>
      </c>
      <c r="D125" s="208" t="s">
        <v>238</v>
      </c>
      <c r="E125" s="208" t="s">
        <v>606</v>
      </c>
      <c r="F125" s="166" t="s">
        <v>250</v>
      </c>
      <c r="G125" s="166" t="s">
        <v>210</v>
      </c>
      <c r="H125" s="200">
        <v>0</v>
      </c>
      <c r="I125" s="200">
        <v>0</v>
      </c>
    </row>
    <row r="126" spans="1:9" s="83" customFormat="1" ht="43.5" customHeight="1">
      <c r="A126" s="301" t="s">
        <v>248</v>
      </c>
      <c r="B126" s="299" t="s">
        <v>0</v>
      </c>
      <c r="C126" s="120" t="s">
        <v>218</v>
      </c>
      <c r="D126" s="208" t="s">
        <v>238</v>
      </c>
      <c r="E126" s="208" t="s">
        <v>409</v>
      </c>
      <c r="F126" s="166" t="s">
        <v>155</v>
      </c>
      <c r="G126" s="166"/>
      <c r="H126" s="197">
        <f>H129+H128</f>
        <v>1170</v>
      </c>
      <c r="I126" s="197">
        <f>I129+I128</f>
        <v>1140</v>
      </c>
    </row>
    <row r="127" spans="1:9" s="83" customFormat="1" ht="43.5" customHeight="1">
      <c r="A127" s="163" t="s">
        <v>247</v>
      </c>
      <c r="B127" s="299" t="s">
        <v>0</v>
      </c>
      <c r="C127" s="120" t="s">
        <v>218</v>
      </c>
      <c r="D127" s="208" t="s">
        <v>238</v>
      </c>
      <c r="E127" s="743" t="s">
        <v>689</v>
      </c>
      <c r="F127" s="744"/>
      <c r="G127" s="166"/>
      <c r="H127" s="197">
        <f>H128</f>
        <v>585</v>
      </c>
      <c r="I127" s="197">
        <f>I128</f>
        <v>1140</v>
      </c>
    </row>
    <row r="128" spans="1:9" s="83" customFormat="1" ht="22.5" customHeight="1">
      <c r="A128" s="569" t="s">
        <v>364</v>
      </c>
      <c r="B128" s="299" t="s">
        <v>0</v>
      </c>
      <c r="C128" s="120" t="s">
        <v>218</v>
      </c>
      <c r="D128" s="208" t="s">
        <v>238</v>
      </c>
      <c r="E128" s="743" t="s">
        <v>689</v>
      </c>
      <c r="F128" s="744"/>
      <c r="G128" s="166" t="s">
        <v>145</v>
      </c>
      <c r="H128" s="197">
        <v>585</v>
      </c>
      <c r="I128" s="197">
        <v>1140</v>
      </c>
    </row>
    <row r="129" spans="1:9" s="83" customFormat="1" ht="37.5">
      <c r="A129" s="163" t="s">
        <v>247</v>
      </c>
      <c r="B129" s="299" t="s">
        <v>0</v>
      </c>
      <c r="C129" s="120" t="s">
        <v>218</v>
      </c>
      <c r="D129" s="208" t="s">
        <v>238</v>
      </c>
      <c r="E129" s="743" t="s">
        <v>654</v>
      </c>
      <c r="F129" s="744"/>
      <c r="G129" s="166"/>
      <c r="H129" s="200">
        <f>H130</f>
        <v>585</v>
      </c>
      <c r="I129" s="200">
        <f>I130</f>
        <v>0</v>
      </c>
    </row>
    <row r="130" spans="1:9" s="83" customFormat="1" ht="27" customHeight="1">
      <c r="A130" s="569" t="s">
        <v>364</v>
      </c>
      <c r="B130" s="299" t="s">
        <v>0</v>
      </c>
      <c r="C130" s="120" t="s">
        <v>218</v>
      </c>
      <c r="D130" s="208" t="s">
        <v>238</v>
      </c>
      <c r="E130" s="743" t="s">
        <v>654</v>
      </c>
      <c r="F130" s="744"/>
      <c r="G130" s="166" t="s">
        <v>145</v>
      </c>
      <c r="H130" s="197">
        <v>585</v>
      </c>
      <c r="I130" s="197">
        <v>0</v>
      </c>
    </row>
    <row r="131" spans="1:9" s="83" customFormat="1" ht="39" customHeight="1">
      <c r="A131" s="169" t="s">
        <v>241</v>
      </c>
      <c r="B131" s="299" t="s">
        <v>0</v>
      </c>
      <c r="C131" s="120" t="s">
        <v>218</v>
      </c>
      <c r="D131" s="208" t="s">
        <v>238</v>
      </c>
      <c r="E131" s="743" t="s">
        <v>731</v>
      </c>
      <c r="F131" s="744"/>
      <c r="G131" s="166"/>
      <c r="H131" s="200">
        <f>H132</f>
        <v>828.75</v>
      </c>
      <c r="I131" s="200">
        <f>I132</f>
        <v>807.5</v>
      </c>
    </row>
    <row r="132" spans="1:9" s="83" customFormat="1" ht="26.25" customHeight="1">
      <c r="A132" s="194" t="s">
        <v>239</v>
      </c>
      <c r="B132" s="299" t="s">
        <v>0</v>
      </c>
      <c r="C132" s="120" t="s">
        <v>218</v>
      </c>
      <c r="D132" s="208" t="s">
        <v>238</v>
      </c>
      <c r="E132" s="743" t="s">
        <v>411</v>
      </c>
      <c r="F132" s="744"/>
      <c r="G132" s="166"/>
      <c r="H132" s="200">
        <f>H133</f>
        <v>828.75</v>
      </c>
      <c r="I132" s="200">
        <f>I133</f>
        <v>807.5</v>
      </c>
    </row>
    <row r="133" spans="1:9" s="83" customFormat="1" ht="18.75" customHeight="1">
      <c r="A133" s="569" t="s">
        <v>364</v>
      </c>
      <c r="B133" s="299" t="s">
        <v>0</v>
      </c>
      <c r="C133" s="120" t="s">
        <v>218</v>
      </c>
      <c r="D133" s="208" t="s">
        <v>238</v>
      </c>
      <c r="E133" s="743" t="s">
        <v>411</v>
      </c>
      <c r="F133" s="744"/>
      <c r="G133" s="166" t="s">
        <v>145</v>
      </c>
      <c r="H133" s="200">
        <v>828.75</v>
      </c>
      <c r="I133" s="200">
        <v>807.5</v>
      </c>
    </row>
    <row r="134" spans="1:9" s="83" customFormat="1" ht="18.75">
      <c r="A134" s="116" t="s">
        <v>237</v>
      </c>
      <c r="B134" s="73" t="s">
        <v>0</v>
      </c>
      <c r="C134" s="73" t="s">
        <v>218</v>
      </c>
      <c r="D134" s="113">
        <v>12</v>
      </c>
      <c r="E134" s="59"/>
      <c r="F134" s="167"/>
      <c r="G134" s="140"/>
      <c r="H134" s="460">
        <f>H135+H148</f>
        <v>487.5</v>
      </c>
      <c r="I134" s="460">
        <f>I135+I148</f>
        <v>475</v>
      </c>
    </row>
    <row r="135" spans="1:9" s="83" customFormat="1" ht="78.75" customHeight="1">
      <c r="A135" s="116" t="s">
        <v>806</v>
      </c>
      <c r="B135" s="73" t="s">
        <v>0</v>
      </c>
      <c r="C135" s="73" t="s">
        <v>218</v>
      </c>
      <c r="D135" s="113" t="s">
        <v>217</v>
      </c>
      <c r="E135" s="214" t="s">
        <v>236</v>
      </c>
      <c r="F135" s="213" t="s">
        <v>155</v>
      </c>
      <c r="G135" s="140"/>
      <c r="H135" s="460">
        <f>H137</f>
        <v>243.75</v>
      </c>
      <c r="I135" s="460">
        <f>I137</f>
        <v>237.5</v>
      </c>
    </row>
    <row r="136" spans="1:9" s="83" customFormat="1" ht="39.75" customHeight="1">
      <c r="A136" s="302" t="s">
        <v>503</v>
      </c>
      <c r="B136" s="73" t="s">
        <v>0</v>
      </c>
      <c r="C136" s="319" t="s">
        <v>218</v>
      </c>
      <c r="D136" s="434" t="s">
        <v>217</v>
      </c>
      <c r="E136" s="554" t="s">
        <v>488</v>
      </c>
      <c r="F136" s="555" t="s">
        <v>155</v>
      </c>
      <c r="G136" s="140"/>
      <c r="H136" s="460">
        <f>H137</f>
        <v>243.75</v>
      </c>
      <c r="I136" s="460">
        <f>I137</f>
        <v>237.5</v>
      </c>
    </row>
    <row r="137" spans="1:9" s="83" customFormat="1" ht="18.75">
      <c r="A137" s="191" t="s">
        <v>235</v>
      </c>
      <c r="B137" s="57" t="s">
        <v>0</v>
      </c>
      <c r="C137" s="57" t="s">
        <v>218</v>
      </c>
      <c r="D137" s="65" t="s">
        <v>217</v>
      </c>
      <c r="E137" s="188" t="s">
        <v>488</v>
      </c>
      <c r="F137" s="187" t="s">
        <v>234</v>
      </c>
      <c r="G137" s="140"/>
      <c r="H137" s="298">
        <f>H138</f>
        <v>243.75</v>
      </c>
      <c r="I137" s="298">
        <f>I138</f>
        <v>237.5</v>
      </c>
    </row>
    <row r="138" spans="1:9" s="83" customFormat="1" ht="24" customHeight="1">
      <c r="A138" s="569" t="s">
        <v>364</v>
      </c>
      <c r="B138" s="57" t="s">
        <v>0</v>
      </c>
      <c r="C138" s="57" t="s">
        <v>218</v>
      </c>
      <c r="D138" s="65" t="s">
        <v>217</v>
      </c>
      <c r="E138" s="188" t="s">
        <v>488</v>
      </c>
      <c r="F138" s="187" t="s">
        <v>234</v>
      </c>
      <c r="G138" s="64" t="s">
        <v>145</v>
      </c>
      <c r="H138" s="448">
        <v>243.75</v>
      </c>
      <c r="I138" s="448">
        <v>237.5</v>
      </c>
    </row>
    <row r="139" spans="1:33" s="105" customFormat="1" ht="37.5" hidden="1">
      <c r="A139" s="185" t="s">
        <v>233</v>
      </c>
      <c r="B139" s="100" t="s">
        <v>0</v>
      </c>
      <c r="C139" s="128" t="s">
        <v>218</v>
      </c>
      <c r="D139" s="184" t="s">
        <v>217</v>
      </c>
      <c r="E139" s="183" t="s">
        <v>232</v>
      </c>
      <c r="F139" s="142" t="s">
        <v>170</v>
      </c>
      <c r="G139" s="182"/>
      <c r="H139" s="445"/>
      <c r="I139" s="445"/>
      <c r="J139" s="106"/>
      <c r="K139" s="106"/>
      <c r="L139" s="106"/>
      <c r="M139" s="106"/>
      <c r="N139" s="106"/>
      <c r="O139" s="106"/>
      <c r="P139" s="106"/>
      <c r="Q139" s="106"/>
      <c r="R139" s="106"/>
      <c r="S139" s="106"/>
      <c r="T139" s="106"/>
      <c r="U139" s="106"/>
      <c r="V139" s="106"/>
      <c r="W139" s="106"/>
      <c r="X139" s="106"/>
      <c r="Y139" s="106"/>
      <c r="Z139" s="106"/>
      <c r="AA139" s="106"/>
      <c r="AB139" s="106"/>
      <c r="AC139" s="106"/>
      <c r="AD139" s="106"/>
      <c r="AE139" s="106"/>
      <c r="AF139" s="106"/>
      <c r="AG139" s="106"/>
    </row>
    <row r="140" spans="1:243" s="106" customFormat="1" ht="56.25" hidden="1">
      <c r="A140" s="178" t="s">
        <v>231</v>
      </c>
      <c r="B140" s="88" t="s">
        <v>0</v>
      </c>
      <c r="C140" s="175" t="s">
        <v>218</v>
      </c>
      <c r="D140" s="174" t="s">
        <v>217</v>
      </c>
      <c r="E140" s="173" t="s">
        <v>229</v>
      </c>
      <c r="F140" s="172" t="s">
        <v>170</v>
      </c>
      <c r="G140" s="180"/>
      <c r="H140" s="462"/>
      <c r="I140" s="462"/>
      <c r="J140" s="186"/>
      <c r="K140" s="186"/>
      <c r="L140" s="186"/>
      <c r="M140" s="186"/>
      <c r="N140" s="186"/>
      <c r="O140" s="186"/>
      <c r="P140" s="186"/>
      <c r="Q140" s="186"/>
      <c r="R140" s="186"/>
      <c r="S140" s="186"/>
      <c r="T140" s="186"/>
      <c r="U140" s="186"/>
      <c r="V140" s="186"/>
      <c r="W140" s="186"/>
      <c r="X140" s="186"/>
      <c r="Y140" s="186"/>
      <c r="Z140" s="186"/>
      <c r="AA140" s="186"/>
      <c r="AB140" s="186"/>
      <c r="AC140" s="186"/>
      <c r="AD140" s="186"/>
      <c r="AE140" s="186"/>
      <c r="AF140" s="186"/>
      <c r="AG140" s="186"/>
      <c r="AH140" s="186"/>
      <c r="AI140" s="186"/>
      <c r="AJ140" s="186"/>
      <c r="AK140" s="186"/>
      <c r="AL140" s="186"/>
      <c r="AM140" s="186"/>
      <c r="AN140" s="186"/>
      <c r="AO140" s="186"/>
      <c r="AP140" s="186"/>
      <c r="AQ140" s="186"/>
      <c r="AR140" s="186"/>
      <c r="AS140" s="186"/>
      <c r="AT140" s="186"/>
      <c r="AU140" s="186"/>
      <c r="AV140" s="186"/>
      <c r="AW140" s="186"/>
      <c r="AX140" s="186"/>
      <c r="AY140" s="186"/>
      <c r="AZ140" s="186"/>
      <c r="BA140" s="186"/>
      <c r="BB140" s="186"/>
      <c r="BC140" s="186"/>
      <c r="BD140" s="186"/>
      <c r="BE140" s="186"/>
      <c r="BF140" s="186"/>
      <c r="BG140" s="186"/>
      <c r="BH140" s="186"/>
      <c r="BI140" s="186"/>
      <c r="BJ140" s="186"/>
      <c r="BK140" s="186"/>
      <c r="BL140" s="186"/>
      <c r="BM140" s="186"/>
      <c r="BN140" s="186"/>
      <c r="BO140" s="186"/>
      <c r="BP140" s="186"/>
      <c r="BQ140" s="186"/>
      <c r="BR140" s="186"/>
      <c r="BS140" s="186"/>
      <c r="BT140" s="186"/>
      <c r="BU140" s="186"/>
      <c r="BV140" s="186"/>
      <c r="BW140" s="186"/>
      <c r="BX140" s="186"/>
      <c r="BY140" s="186"/>
      <c r="BZ140" s="186"/>
      <c r="CA140" s="186"/>
      <c r="CB140" s="186"/>
      <c r="CC140" s="186"/>
      <c r="CD140" s="186"/>
      <c r="CE140" s="186"/>
      <c r="CF140" s="186"/>
      <c r="CG140" s="186"/>
      <c r="CH140" s="186"/>
      <c r="CI140" s="186"/>
      <c r="CJ140" s="186"/>
      <c r="CK140" s="186"/>
      <c r="CL140" s="186"/>
      <c r="CM140" s="186"/>
      <c r="CN140" s="186"/>
      <c r="CO140" s="186"/>
      <c r="CP140" s="186"/>
      <c r="CQ140" s="186"/>
      <c r="CR140" s="186"/>
      <c r="CS140" s="186"/>
      <c r="CT140" s="186"/>
      <c r="CU140" s="186"/>
      <c r="CV140" s="186"/>
      <c r="CW140" s="186"/>
      <c r="CX140" s="186"/>
      <c r="CY140" s="186"/>
      <c r="CZ140" s="186"/>
      <c r="DA140" s="186"/>
      <c r="DB140" s="186"/>
      <c r="DC140" s="186"/>
      <c r="DD140" s="186"/>
      <c r="DE140" s="186"/>
      <c r="DF140" s="186"/>
      <c r="DG140" s="186"/>
      <c r="DH140" s="186"/>
      <c r="DI140" s="186"/>
      <c r="DJ140" s="186"/>
      <c r="DK140" s="186"/>
      <c r="DL140" s="186"/>
      <c r="DM140" s="186"/>
      <c r="DN140" s="186"/>
      <c r="DO140" s="186"/>
      <c r="DP140" s="186"/>
      <c r="DQ140" s="186"/>
      <c r="DR140" s="186"/>
      <c r="DS140" s="186"/>
      <c r="DT140" s="186"/>
      <c r="DU140" s="186"/>
      <c r="DV140" s="186"/>
      <c r="DW140" s="186"/>
      <c r="DX140" s="186"/>
      <c r="DY140" s="186"/>
      <c r="DZ140" s="186"/>
      <c r="EA140" s="186"/>
      <c r="EB140" s="186"/>
      <c r="EC140" s="186"/>
      <c r="ED140" s="186"/>
      <c r="EE140" s="186"/>
      <c r="EF140" s="186"/>
      <c r="EG140" s="186"/>
      <c r="EH140" s="186"/>
      <c r="EI140" s="186"/>
      <c r="EJ140" s="186"/>
      <c r="EK140" s="186"/>
      <c r="EL140" s="186"/>
      <c r="EM140" s="186"/>
      <c r="EN140" s="186"/>
      <c r="EO140" s="186"/>
      <c r="EP140" s="186"/>
      <c r="EQ140" s="186"/>
      <c r="ER140" s="186"/>
      <c r="ES140" s="186"/>
      <c r="ET140" s="186"/>
      <c r="EU140" s="186"/>
      <c r="EV140" s="186"/>
      <c r="EW140" s="186"/>
      <c r="EX140" s="186"/>
      <c r="EY140" s="186"/>
      <c r="EZ140" s="186"/>
      <c r="FA140" s="186"/>
      <c r="FB140" s="186"/>
      <c r="FC140" s="186"/>
      <c r="FD140" s="186"/>
      <c r="FE140" s="186"/>
      <c r="FF140" s="186"/>
      <c r="FG140" s="186"/>
      <c r="FH140" s="186"/>
      <c r="FI140" s="186"/>
      <c r="FJ140" s="186"/>
      <c r="FK140" s="186"/>
      <c r="FL140" s="186"/>
      <c r="FM140" s="186"/>
      <c r="FN140" s="186"/>
      <c r="FO140" s="186"/>
      <c r="FP140" s="186"/>
      <c r="FQ140" s="186"/>
      <c r="FR140" s="186"/>
      <c r="FS140" s="186"/>
      <c r="FT140" s="186"/>
      <c r="FU140" s="186"/>
      <c r="FV140" s="186"/>
      <c r="FW140" s="186"/>
      <c r="FX140" s="186"/>
      <c r="FY140" s="186"/>
      <c r="FZ140" s="186"/>
      <c r="GA140" s="186"/>
      <c r="GB140" s="186"/>
      <c r="GC140" s="186"/>
      <c r="GD140" s="186"/>
      <c r="GE140" s="186"/>
      <c r="GF140" s="186"/>
      <c r="GG140" s="186"/>
      <c r="GH140" s="186"/>
      <c r="GI140" s="186"/>
      <c r="GJ140" s="186"/>
      <c r="GK140" s="186"/>
      <c r="GL140" s="186"/>
      <c r="GM140" s="186"/>
      <c r="GN140" s="186"/>
      <c r="GO140" s="186"/>
      <c r="GP140" s="186"/>
      <c r="GQ140" s="186"/>
      <c r="GR140" s="186"/>
      <c r="GS140" s="186"/>
      <c r="GT140" s="186"/>
      <c r="GU140" s="186"/>
      <c r="GV140" s="186"/>
      <c r="GW140" s="186"/>
      <c r="GX140" s="186"/>
      <c r="GY140" s="186"/>
      <c r="GZ140" s="186"/>
      <c r="HA140" s="186"/>
      <c r="HB140" s="186"/>
      <c r="HC140" s="186"/>
      <c r="HD140" s="186"/>
      <c r="HE140" s="186"/>
      <c r="HF140" s="186"/>
      <c r="HG140" s="186"/>
      <c r="HH140" s="186"/>
      <c r="HI140" s="186"/>
      <c r="HJ140" s="186"/>
      <c r="HK140" s="186"/>
      <c r="HL140" s="186"/>
      <c r="HM140" s="186"/>
      <c r="HN140" s="186"/>
      <c r="HO140" s="186"/>
      <c r="HP140" s="186"/>
      <c r="HQ140" s="186"/>
      <c r="HR140" s="186"/>
      <c r="HS140" s="186"/>
      <c r="HT140" s="186"/>
      <c r="HU140" s="186"/>
      <c r="HV140" s="186"/>
      <c r="HW140" s="186"/>
      <c r="HX140" s="186"/>
      <c r="HY140" s="186"/>
      <c r="HZ140" s="186"/>
      <c r="IA140" s="186"/>
      <c r="IB140" s="186"/>
      <c r="IC140" s="186"/>
      <c r="ID140" s="186"/>
      <c r="IE140" s="186"/>
      <c r="IF140" s="186"/>
      <c r="IG140" s="186"/>
      <c r="IH140" s="186"/>
      <c r="II140" s="186"/>
    </row>
    <row r="141" spans="1:243" s="106" customFormat="1" ht="37.5" hidden="1">
      <c r="A141" s="178" t="s">
        <v>230</v>
      </c>
      <c r="B141" s="88" t="s">
        <v>0</v>
      </c>
      <c r="C141" s="175" t="s">
        <v>218</v>
      </c>
      <c r="D141" s="174" t="s">
        <v>217</v>
      </c>
      <c r="E141" s="173" t="s">
        <v>229</v>
      </c>
      <c r="F141" s="172" t="s">
        <v>228</v>
      </c>
      <c r="G141" s="180"/>
      <c r="H141" s="462"/>
      <c r="I141" s="462"/>
      <c r="J141" s="186"/>
      <c r="K141" s="186"/>
      <c r="L141" s="186"/>
      <c r="M141" s="186"/>
      <c r="N141" s="186"/>
      <c r="O141" s="186"/>
      <c r="P141" s="186"/>
      <c r="Q141" s="186"/>
      <c r="R141" s="186"/>
      <c r="S141" s="186"/>
      <c r="T141" s="186"/>
      <c r="U141" s="186"/>
      <c r="V141" s="186"/>
      <c r="W141" s="186"/>
      <c r="X141" s="186"/>
      <c r="Y141" s="186"/>
      <c r="Z141" s="186"/>
      <c r="AA141" s="186"/>
      <c r="AB141" s="186"/>
      <c r="AC141" s="186"/>
      <c r="AD141" s="186"/>
      <c r="AE141" s="186"/>
      <c r="AF141" s="186"/>
      <c r="AG141" s="186"/>
      <c r="AH141" s="186"/>
      <c r="AI141" s="186"/>
      <c r="AJ141" s="186"/>
      <c r="AK141" s="186"/>
      <c r="AL141" s="186"/>
      <c r="AM141" s="186"/>
      <c r="AN141" s="186"/>
      <c r="AO141" s="186"/>
      <c r="AP141" s="186"/>
      <c r="AQ141" s="186"/>
      <c r="AR141" s="186"/>
      <c r="AS141" s="186"/>
      <c r="AT141" s="186"/>
      <c r="AU141" s="186"/>
      <c r="AV141" s="186"/>
      <c r="AW141" s="186"/>
      <c r="AX141" s="186"/>
      <c r="AY141" s="186"/>
      <c r="AZ141" s="186"/>
      <c r="BA141" s="186"/>
      <c r="BB141" s="186"/>
      <c r="BC141" s="186"/>
      <c r="BD141" s="186"/>
      <c r="BE141" s="186"/>
      <c r="BF141" s="186"/>
      <c r="BG141" s="186"/>
      <c r="BH141" s="186"/>
      <c r="BI141" s="186"/>
      <c r="BJ141" s="186"/>
      <c r="BK141" s="186"/>
      <c r="BL141" s="186"/>
      <c r="BM141" s="186"/>
      <c r="BN141" s="186"/>
      <c r="BO141" s="186"/>
      <c r="BP141" s="186"/>
      <c r="BQ141" s="186"/>
      <c r="BR141" s="186"/>
      <c r="BS141" s="186"/>
      <c r="BT141" s="186"/>
      <c r="BU141" s="186"/>
      <c r="BV141" s="186"/>
      <c r="BW141" s="186"/>
      <c r="BX141" s="186"/>
      <c r="BY141" s="186"/>
      <c r="BZ141" s="186"/>
      <c r="CA141" s="186"/>
      <c r="CB141" s="186"/>
      <c r="CC141" s="186"/>
      <c r="CD141" s="186"/>
      <c r="CE141" s="186"/>
      <c r="CF141" s="186"/>
      <c r="CG141" s="186"/>
      <c r="CH141" s="186"/>
      <c r="CI141" s="186"/>
      <c r="CJ141" s="186"/>
      <c r="CK141" s="186"/>
      <c r="CL141" s="186"/>
      <c r="CM141" s="186"/>
      <c r="CN141" s="186"/>
      <c r="CO141" s="186"/>
      <c r="CP141" s="186"/>
      <c r="CQ141" s="186"/>
      <c r="CR141" s="186"/>
      <c r="CS141" s="186"/>
      <c r="CT141" s="186"/>
      <c r="CU141" s="186"/>
      <c r="CV141" s="186"/>
      <c r="CW141" s="186"/>
      <c r="CX141" s="186"/>
      <c r="CY141" s="186"/>
      <c r="CZ141" s="186"/>
      <c r="DA141" s="186"/>
      <c r="DB141" s="186"/>
      <c r="DC141" s="186"/>
      <c r="DD141" s="186"/>
      <c r="DE141" s="186"/>
      <c r="DF141" s="186"/>
      <c r="DG141" s="186"/>
      <c r="DH141" s="186"/>
      <c r="DI141" s="186"/>
      <c r="DJ141" s="186"/>
      <c r="DK141" s="186"/>
      <c r="DL141" s="186"/>
      <c r="DM141" s="186"/>
      <c r="DN141" s="186"/>
      <c r="DO141" s="186"/>
      <c r="DP141" s="186"/>
      <c r="DQ141" s="186"/>
      <c r="DR141" s="186"/>
      <c r="DS141" s="186"/>
      <c r="DT141" s="186"/>
      <c r="DU141" s="186"/>
      <c r="DV141" s="186"/>
      <c r="DW141" s="186"/>
      <c r="DX141" s="186"/>
      <c r="DY141" s="186"/>
      <c r="DZ141" s="186"/>
      <c r="EA141" s="186"/>
      <c r="EB141" s="186"/>
      <c r="EC141" s="186"/>
      <c r="ED141" s="186"/>
      <c r="EE141" s="186"/>
      <c r="EF141" s="186"/>
      <c r="EG141" s="186"/>
      <c r="EH141" s="186"/>
      <c r="EI141" s="186"/>
      <c r="EJ141" s="186"/>
      <c r="EK141" s="186"/>
      <c r="EL141" s="186"/>
      <c r="EM141" s="186"/>
      <c r="EN141" s="186"/>
      <c r="EO141" s="186"/>
      <c r="EP141" s="186"/>
      <c r="EQ141" s="186"/>
      <c r="ER141" s="186"/>
      <c r="ES141" s="186"/>
      <c r="ET141" s="186"/>
      <c r="EU141" s="186"/>
      <c r="EV141" s="186"/>
      <c r="EW141" s="186"/>
      <c r="EX141" s="186"/>
      <c r="EY141" s="186"/>
      <c r="EZ141" s="186"/>
      <c r="FA141" s="186"/>
      <c r="FB141" s="186"/>
      <c r="FC141" s="186"/>
      <c r="FD141" s="186"/>
      <c r="FE141" s="186"/>
      <c r="FF141" s="186"/>
      <c r="FG141" s="186"/>
      <c r="FH141" s="186"/>
      <c r="FI141" s="186"/>
      <c r="FJ141" s="186"/>
      <c r="FK141" s="186"/>
      <c r="FL141" s="186"/>
      <c r="FM141" s="186"/>
      <c r="FN141" s="186"/>
      <c r="FO141" s="186"/>
      <c r="FP141" s="186"/>
      <c r="FQ141" s="186"/>
      <c r="FR141" s="186"/>
      <c r="FS141" s="186"/>
      <c r="FT141" s="186"/>
      <c r="FU141" s="186"/>
      <c r="FV141" s="186"/>
      <c r="FW141" s="186"/>
      <c r="FX141" s="186"/>
      <c r="FY141" s="186"/>
      <c r="FZ141" s="186"/>
      <c r="GA141" s="186"/>
      <c r="GB141" s="186"/>
      <c r="GC141" s="186"/>
      <c r="GD141" s="186"/>
      <c r="GE141" s="186"/>
      <c r="GF141" s="186"/>
      <c r="GG141" s="186"/>
      <c r="GH141" s="186"/>
      <c r="GI141" s="186"/>
      <c r="GJ141" s="186"/>
      <c r="GK141" s="186"/>
      <c r="GL141" s="186"/>
      <c r="GM141" s="186"/>
      <c r="GN141" s="186"/>
      <c r="GO141" s="186"/>
      <c r="GP141" s="186"/>
      <c r="GQ141" s="186"/>
      <c r="GR141" s="186"/>
      <c r="GS141" s="186"/>
      <c r="GT141" s="186"/>
      <c r="GU141" s="186"/>
      <c r="GV141" s="186"/>
      <c r="GW141" s="186"/>
      <c r="GX141" s="186"/>
      <c r="GY141" s="186"/>
      <c r="GZ141" s="186"/>
      <c r="HA141" s="186"/>
      <c r="HB141" s="186"/>
      <c r="HC141" s="186"/>
      <c r="HD141" s="186"/>
      <c r="HE141" s="186"/>
      <c r="HF141" s="186"/>
      <c r="HG141" s="186"/>
      <c r="HH141" s="186"/>
      <c r="HI141" s="186"/>
      <c r="HJ141" s="186"/>
      <c r="HK141" s="186"/>
      <c r="HL141" s="186"/>
      <c r="HM141" s="186"/>
      <c r="HN141" s="186"/>
      <c r="HO141" s="186"/>
      <c r="HP141" s="186"/>
      <c r="HQ141" s="186"/>
      <c r="HR141" s="186"/>
      <c r="HS141" s="186"/>
      <c r="HT141" s="186"/>
      <c r="HU141" s="186"/>
      <c r="HV141" s="186"/>
      <c r="HW141" s="186"/>
      <c r="HX141" s="186"/>
      <c r="HY141" s="186"/>
      <c r="HZ141" s="186"/>
      <c r="IA141" s="186"/>
      <c r="IB141" s="186"/>
      <c r="IC141" s="186"/>
      <c r="ID141" s="186"/>
      <c r="IE141" s="186"/>
      <c r="IF141" s="186"/>
      <c r="IG141" s="186"/>
      <c r="IH141" s="186"/>
      <c r="II141" s="186"/>
    </row>
    <row r="142" spans="1:243" s="106" customFormat="1" ht="19.5" hidden="1">
      <c r="A142" s="89" t="s">
        <v>159</v>
      </c>
      <c r="B142" s="57" t="s">
        <v>0</v>
      </c>
      <c r="C142" s="175" t="s">
        <v>218</v>
      </c>
      <c r="D142" s="174" t="s">
        <v>217</v>
      </c>
      <c r="E142" s="173" t="s">
        <v>229</v>
      </c>
      <c r="F142" s="172" t="s">
        <v>228</v>
      </c>
      <c r="G142" s="168" t="s">
        <v>145</v>
      </c>
      <c r="H142" s="463"/>
      <c r="I142" s="463"/>
      <c r="J142" s="186"/>
      <c r="K142" s="186"/>
      <c r="L142" s="186"/>
      <c r="M142" s="186"/>
      <c r="N142" s="186"/>
      <c r="O142" s="186"/>
      <c r="P142" s="186"/>
      <c r="Q142" s="186"/>
      <c r="R142" s="186"/>
      <c r="S142" s="186"/>
      <c r="T142" s="186"/>
      <c r="U142" s="186"/>
      <c r="V142" s="186"/>
      <c r="W142" s="186"/>
      <c r="X142" s="186"/>
      <c r="Y142" s="186"/>
      <c r="Z142" s="186"/>
      <c r="AA142" s="186"/>
      <c r="AB142" s="186"/>
      <c r="AC142" s="186"/>
      <c r="AD142" s="186"/>
      <c r="AE142" s="186"/>
      <c r="AF142" s="186"/>
      <c r="AG142" s="186"/>
      <c r="AH142" s="186"/>
      <c r="AI142" s="186"/>
      <c r="AJ142" s="186"/>
      <c r="AK142" s="186"/>
      <c r="AL142" s="186"/>
      <c r="AM142" s="186"/>
      <c r="AN142" s="186"/>
      <c r="AO142" s="186"/>
      <c r="AP142" s="186"/>
      <c r="AQ142" s="186"/>
      <c r="AR142" s="186"/>
      <c r="AS142" s="186"/>
      <c r="AT142" s="186"/>
      <c r="AU142" s="186"/>
      <c r="AV142" s="186"/>
      <c r="AW142" s="186"/>
      <c r="AX142" s="186"/>
      <c r="AY142" s="186"/>
      <c r="AZ142" s="186"/>
      <c r="BA142" s="186"/>
      <c r="BB142" s="186"/>
      <c r="BC142" s="186"/>
      <c r="BD142" s="186"/>
      <c r="BE142" s="186"/>
      <c r="BF142" s="186"/>
      <c r="BG142" s="186"/>
      <c r="BH142" s="186"/>
      <c r="BI142" s="186"/>
      <c r="BJ142" s="186"/>
      <c r="BK142" s="186"/>
      <c r="BL142" s="186"/>
      <c r="BM142" s="186"/>
      <c r="BN142" s="186"/>
      <c r="BO142" s="186"/>
      <c r="BP142" s="186"/>
      <c r="BQ142" s="186"/>
      <c r="BR142" s="186"/>
      <c r="BS142" s="186"/>
      <c r="BT142" s="186"/>
      <c r="BU142" s="186"/>
      <c r="BV142" s="186"/>
      <c r="BW142" s="186"/>
      <c r="BX142" s="186"/>
      <c r="BY142" s="186"/>
      <c r="BZ142" s="186"/>
      <c r="CA142" s="186"/>
      <c r="CB142" s="186"/>
      <c r="CC142" s="186"/>
      <c r="CD142" s="186"/>
      <c r="CE142" s="186"/>
      <c r="CF142" s="186"/>
      <c r="CG142" s="186"/>
      <c r="CH142" s="186"/>
      <c r="CI142" s="186"/>
      <c r="CJ142" s="186"/>
      <c r="CK142" s="186"/>
      <c r="CL142" s="186"/>
      <c r="CM142" s="186"/>
      <c r="CN142" s="186"/>
      <c r="CO142" s="186"/>
      <c r="CP142" s="186"/>
      <c r="CQ142" s="186"/>
      <c r="CR142" s="186"/>
      <c r="CS142" s="186"/>
      <c r="CT142" s="186"/>
      <c r="CU142" s="186"/>
      <c r="CV142" s="186"/>
      <c r="CW142" s="186"/>
      <c r="CX142" s="186"/>
      <c r="CY142" s="186"/>
      <c r="CZ142" s="186"/>
      <c r="DA142" s="186"/>
      <c r="DB142" s="186"/>
      <c r="DC142" s="186"/>
      <c r="DD142" s="186"/>
      <c r="DE142" s="186"/>
      <c r="DF142" s="186"/>
      <c r="DG142" s="186"/>
      <c r="DH142" s="186"/>
      <c r="DI142" s="186"/>
      <c r="DJ142" s="186"/>
      <c r="DK142" s="186"/>
      <c r="DL142" s="186"/>
      <c r="DM142" s="186"/>
      <c r="DN142" s="186"/>
      <c r="DO142" s="186"/>
      <c r="DP142" s="186"/>
      <c r="DQ142" s="186"/>
      <c r="DR142" s="186"/>
      <c r="DS142" s="186"/>
      <c r="DT142" s="186"/>
      <c r="DU142" s="186"/>
      <c r="DV142" s="186"/>
      <c r="DW142" s="186"/>
      <c r="DX142" s="186"/>
      <c r="DY142" s="186"/>
      <c r="DZ142" s="186"/>
      <c r="EA142" s="186"/>
      <c r="EB142" s="186"/>
      <c r="EC142" s="186"/>
      <c r="ED142" s="186"/>
      <c r="EE142" s="186"/>
      <c r="EF142" s="186"/>
      <c r="EG142" s="186"/>
      <c r="EH142" s="186"/>
      <c r="EI142" s="186"/>
      <c r="EJ142" s="186"/>
      <c r="EK142" s="186"/>
      <c r="EL142" s="186"/>
      <c r="EM142" s="186"/>
      <c r="EN142" s="186"/>
      <c r="EO142" s="186"/>
      <c r="EP142" s="186"/>
      <c r="EQ142" s="186"/>
      <c r="ER142" s="186"/>
      <c r="ES142" s="186"/>
      <c r="ET142" s="186"/>
      <c r="EU142" s="186"/>
      <c r="EV142" s="186"/>
      <c r="EW142" s="186"/>
      <c r="EX142" s="186"/>
      <c r="EY142" s="186"/>
      <c r="EZ142" s="186"/>
      <c r="FA142" s="186"/>
      <c r="FB142" s="186"/>
      <c r="FC142" s="186"/>
      <c r="FD142" s="186"/>
      <c r="FE142" s="186"/>
      <c r="FF142" s="186"/>
      <c r="FG142" s="186"/>
      <c r="FH142" s="186"/>
      <c r="FI142" s="186"/>
      <c r="FJ142" s="186"/>
      <c r="FK142" s="186"/>
      <c r="FL142" s="186"/>
      <c r="FM142" s="186"/>
      <c r="FN142" s="186"/>
      <c r="FO142" s="186"/>
      <c r="FP142" s="186"/>
      <c r="FQ142" s="186"/>
      <c r="FR142" s="186"/>
      <c r="FS142" s="186"/>
      <c r="FT142" s="186"/>
      <c r="FU142" s="186"/>
      <c r="FV142" s="186"/>
      <c r="FW142" s="186"/>
      <c r="FX142" s="186"/>
      <c r="FY142" s="186"/>
      <c r="FZ142" s="186"/>
      <c r="GA142" s="186"/>
      <c r="GB142" s="186"/>
      <c r="GC142" s="186"/>
      <c r="GD142" s="186"/>
      <c r="GE142" s="186"/>
      <c r="GF142" s="186"/>
      <c r="GG142" s="186"/>
      <c r="GH142" s="186"/>
      <c r="GI142" s="186"/>
      <c r="GJ142" s="186"/>
      <c r="GK142" s="186"/>
      <c r="GL142" s="186"/>
      <c r="GM142" s="186"/>
      <c r="GN142" s="186"/>
      <c r="GO142" s="186"/>
      <c r="GP142" s="186"/>
      <c r="GQ142" s="186"/>
      <c r="GR142" s="186"/>
      <c r="GS142" s="186"/>
      <c r="GT142" s="186"/>
      <c r="GU142" s="186"/>
      <c r="GV142" s="186"/>
      <c r="GW142" s="186"/>
      <c r="GX142" s="186"/>
      <c r="GY142" s="186"/>
      <c r="GZ142" s="186"/>
      <c r="HA142" s="186"/>
      <c r="HB142" s="186"/>
      <c r="HC142" s="186"/>
      <c r="HD142" s="186"/>
      <c r="HE142" s="186"/>
      <c r="HF142" s="186"/>
      <c r="HG142" s="186"/>
      <c r="HH142" s="186"/>
      <c r="HI142" s="186"/>
      <c r="HJ142" s="186"/>
      <c r="HK142" s="186"/>
      <c r="HL142" s="186"/>
      <c r="HM142" s="186"/>
      <c r="HN142" s="186"/>
      <c r="HO142" s="186"/>
      <c r="HP142" s="186"/>
      <c r="HQ142" s="186"/>
      <c r="HR142" s="186"/>
      <c r="HS142" s="186"/>
      <c r="HT142" s="186"/>
      <c r="HU142" s="186"/>
      <c r="HV142" s="186"/>
      <c r="HW142" s="186"/>
      <c r="HX142" s="186"/>
      <c r="HY142" s="186"/>
      <c r="HZ142" s="186"/>
      <c r="IA142" s="186"/>
      <c r="IB142" s="186"/>
      <c r="IC142" s="186"/>
      <c r="ID142" s="186"/>
      <c r="IE142" s="186"/>
      <c r="IF142" s="186"/>
      <c r="IG142" s="186"/>
      <c r="IH142" s="186"/>
      <c r="II142" s="186"/>
    </row>
    <row r="143" spans="1:243" s="106" customFormat="1" ht="37.5" hidden="1">
      <c r="A143" s="178" t="s">
        <v>227</v>
      </c>
      <c r="B143" s="88" t="s">
        <v>0</v>
      </c>
      <c r="C143" s="175" t="s">
        <v>218</v>
      </c>
      <c r="D143" s="174" t="s">
        <v>217</v>
      </c>
      <c r="E143" s="173" t="s">
        <v>223</v>
      </c>
      <c r="F143" s="172" t="s">
        <v>170</v>
      </c>
      <c r="G143" s="180"/>
      <c r="H143" s="462"/>
      <c r="I143" s="462"/>
      <c r="J143" s="186"/>
      <c r="K143" s="186"/>
      <c r="L143" s="186"/>
      <c r="M143" s="186"/>
      <c r="N143" s="186"/>
      <c r="O143" s="186"/>
      <c r="P143" s="186"/>
      <c r="Q143" s="186"/>
      <c r="R143" s="186"/>
      <c r="S143" s="186"/>
      <c r="T143" s="186"/>
      <c r="U143" s="186"/>
      <c r="V143" s="186"/>
      <c r="W143" s="186"/>
      <c r="X143" s="186"/>
      <c r="Y143" s="186"/>
      <c r="Z143" s="186"/>
      <c r="AA143" s="186"/>
      <c r="AB143" s="186"/>
      <c r="AC143" s="186"/>
      <c r="AD143" s="186"/>
      <c r="AE143" s="186"/>
      <c r="AF143" s="186"/>
      <c r="AG143" s="186"/>
      <c r="AH143" s="186"/>
      <c r="AI143" s="186"/>
      <c r="AJ143" s="186"/>
      <c r="AK143" s="186"/>
      <c r="AL143" s="186"/>
      <c r="AM143" s="186"/>
      <c r="AN143" s="186"/>
      <c r="AO143" s="186"/>
      <c r="AP143" s="186"/>
      <c r="AQ143" s="186"/>
      <c r="AR143" s="186"/>
      <c r="AS143" s="186"/>
      <c r="AT143" s="186"/>
      <c r="AU143" s="186"/>
      <c r="AV143" s="186"/>
      <c r="AW143" s="186"/>
      <c r="AX143" s="186"/>
      <c r="AY143" s="186"/>
      <c r="AZ143" s="186"/>
      <c r="BA143" s="186"/>
      <c r="BB143" s="186"/>
      <c r="BC143" s="186"/>
      <c r="BD143" s="186"/>
      <c r="BE143" s="186"/>
      <c r="BF143" s="186"/>
      <c r="BG143" s="186"/>
      <c r="BH143" s="186"/>
      <c r="BI143" s="186"/>
      <c r="BJ143" s="186"/>
      <c r="BK143" s="186"/>
      <c r="BL143" s="186"/>
      <c r="BM143" s="186"/>
      <c r="BN143" s="186"/>
      <c r="BO143" s="186"/>
      <c r="BP143" s="186"/>
      <c r="BQ143" s="186"/>
      <c r="BR143" s="186"/>
      <c r="BS143" s="186"/>
      <c r="BT143" s="186"/>
      <c r="BU143" s="186"/>
      <c r="BV143" s="186"/>
      <c r="BW143" s="186"/>
      <c r="BX143" s="186"/>
      <c r="BY143" s="186"/>
      <c r="BZ143" s="186"/>
      <c r="CA143" s="186"/>
      <c r="CB143" s="186"/>
      <c r="CC143" s="186"/>
      <c r="CD143" s="186"/>
      <c r="CE143" s="186"/>
      <c r="CF143" s="186"/>
      <c r="CG143" s="186"/>
      <c r="CH143" s="186"/>
      <c r="CI143" s="186"/>
      <c r="CJ143" s="186"/>
      <c r="CK143" s="186"/>
      <c r="CL143" s="186"/>
      <c r="CM143" s="186"/>
      <c r="CN143" s="186"/>
      <c r="CO143" s="186"/>
      <c r="CP143" s="186"/>
      <c r="CQ143" s="186"/>
      <c r="CR143" s="186"/>
      <c r="CS143" s="186"/>
      <c r="CT143" s="186"/>
      <c r="CU143" s="186"/>
      <c r="CV143" s="186"/>
      <c r="CW143" s="186"/>
      <c r="CX143" s="186"/>
      <c r="CY143" s="186"/>
      <c r="CZ143" s="186"/>
      <c r="DA143" s="186"/>
      <c r="DB143" s="186"/>
      <c r="DC143" s="186"/>
      <c r="DD143" s="186"/>
      <c r="DE143" s="186"/>
      <c r="DF143" s="186"/>
      <c r="DG143" s="186"/>
      <c r="DH143" s="186"/>
      <c r="DI143" s="186"/>
      <c r="DJ143" s="186"/>
      <c r="DK143" s="186"/>
      <c r="DL143" s="186"/>
      <c r="DM143" s="186"/>
      <c r="DN143" s="186"/>
      <c r="DO143" s="186"/>
      <c r="DP143" s="186"/>
      <c r="DQ143" s="186"/>
      <c r="DR143" s="186"/>
      <c r="DS143" s="186"/>
      <c r="DT143" s="186"/>
      <c r="DU143" s="186"/>
      <c r="DV143" s="186"/>
      <c r="DW143" s="186"/>
      <c r="DX143" s="186"/>
      <c r="DY143" s="186"/>
      <c r="DZ143" s="186"/>
      <c r="EA143" s="186"/>
      <c r="EB143" s="186"/>
      <c r="EC143" s="186"/>
      <c r="ED143" s="186"/>
      <c r="EE143" s="186"/>
      <c r="EF143" s="186"/>
      <c r="EG143" s="186"/>
      <c r="EH143" s="186"/>
      <c r="EI143" s="186"/>
      <c r="EJ143" s="186"/>
      <c r="EK143" s="186"/>
      <c r="EL143" s="186"/>
      <c r="EM143" s="186"/>
      <c r="EN143" s="186"/>
      <c r="EO143" s="186"/>
      <c r="EP143" s="186"/>
      <c r="EQ143" s="186"/>
      <c r="ER143" s="186"/>
      <c r="ES143" s="186"/>
      <c r="ET143" s="186"/>
      <c r="EU143" s="186"/>
      <c r="EV143" s="186"/>
      <c r="EW143" s="186"/>
      <c r="EX143" s="186"/>
      <c r="EY143" s="186"/>
      <c r="EZ143" s="186"/>
      <c r="FA143" s="186"/>
      <c r="FB143" s="186"/>
      <c r="FC143" s="186"/>
      <c r="FD143" s="186"/>
      <c r="FE143" s="186"/>
      <c r="FF143" s="186"/>
      <c r="FG143" s="186"/>
      <c r="FH143" s="186"/>
      <c r="FI143" s="186"/>
      <c r="FJ143" s="186"/>
      <c r="FK143" s="186"/>
      <c r="FL143" s="186"/>
      <c r="FM143" s="186"/>
      <c r="FN143" s="186"/>
      <c r="FO143" s="186"/>
      <c r="FP143" s="186"/>
      <c r="FQ143" s="186"/>
      <c r="FR143" s="186"/>
      <c r="FS143" s="186"/>
      <c r="FT143" s="186"/>
      <c r="FU143" s="186"/>
      <c r="FV143" s="186"/>
      <c r="FW143" s="186"/>
      <c r="FX143" s="186"/>
      <c r="FY143" s="186"/>
      <c r="FZ143" s="186"/>
      <c r="GA143" s="186"/>
      <c r="GB143" s="186"/>
      <c r="GC143" s="186"/>
      <c r="GD143" s="186"/>
      <c r="GE143" s="186"/>
      <c r="GF143" s="186"/>
      <c r="GG143" s="186"/>
      <c r="GH143" s="186"/>
      <c r="GI143" s="186"/>
      <c r="GJ143" s="186"/>
      <c r="GK143" s="186"/>
      <c r="GL143" s="186"/>
      <c r="GM143" s="186"/>
      <c r="GN143" s="186"/>
      <c r="GO143" s="186"/>
      <c r="GP143" s="186"/>
      <c r="GQ143" s="186"/>
      <c r="GR143" s="186"/>
      <c r="GS143" s="186"/>
      <c r="GT143" s="186"/>
      <c r="GU143" s="186"/>
      <c r="GV143" s="186"/>
      <c r="GW143" s="186"/>
      <c r="GX143" s="186"/>
      <c r="GY143" s="186"/>
      <c r="GZ143" s="186"/>
      <c r="HA143" s="186"/>
      <c r="HB143" s="186"/>
      <c r="HC143" s="186"/>
      <c r="HD143" s="186"/>
      <c r="HE143" s="186"/>
      <c r="HF143" s="186"/>
      <c r="HG143" s="186"/>
      <c r="HH143" s="186"/>
      <c r="HI143" s="186"/>
      <c r="HJ143" s="186"/>
      <c r="HK143" s="186"/>
      <c r="HL143" s="186"/>
      <c r="HM143" s="186"/>
      <c r="HN143" s="186"/>
      <c r="HO143" s="186"/>
      <c r="HP143" s="186"/>
      <c r="HQ143" s="186"/>
      <c r="HR143" s="186"/>
      <c r="HS143" s="186"/>
      <c r="HT143" s="186"/>
      <c r="HU143" s="186"/>
      <c r="HV143" s="186"/>
      <c r="HW143" s="186"/>
      <c r="HX143" s="186"/>
      <c r="HY143" s="186"/>
      <c r="HZ143" s="186"/>
      <c r="IA143" s="186"/>
      <c r="IB143" s="186"/>
      <c r="IC143" s="186"/>
      <c r="ID143" s="186"/>
      <c r="IE143" s="186"/>
      <c r="IF143" s="186"/>
      <c r="IG143" s="186"/>
      <c r="IH143" s="186"/>
      <c r="II143" s="186"/>
    </row>
    <row r="144" spans="1:243" s="198" customFormat="1" ht="37.5" hidden="1">
      <c r="A144" s="178" t="s">
        <v>226</v>
      </c>
      <c r="B144" s="88" t="s">
        <v>0</v>
      </c>
      <c r="C144" s="175" t="s">
        <v>218</v>
      </c>
      <c r="D144" s="174" t="s">
        <v>217</v>
      </c>
      <c r="E144" s="173" t="s">
        <v>223</v>
      </c>
      <c r="F144" s="172" t="s">
        <v>225</v>
      </c>
      <c r="G144" s="180"/>
      <c r="H144" s="462"/>
      <c r="I144" s="462"/>
      <c r="J144" s="186"/>
      <c r="K144" s="186"/>
      <c r="L144" s="186"/>
      <c r="M144" s="186"/>
      <c r="N144" s="186"/>
      <c r="O144" s="186"/>
      <c r="P144" s="186"/>
      <c r="Q144" s="186"/>
      <c r="R144" s="186"/>
      <c r="S144" s="186"/>
      <c r="T144" s="186"/>
      <c r="U144" s="186"/>
      <c r="V144" s="186"/>
      <c r="W144" s="186"/>
      <c r="X144" s="186"/>
      <c r="Y144" s="186"/>
      <c r="Z144" s="186"/>
      <c r="AA144" s="186"/>
      <c r="AB144" s="186"/>
      <c r="AC144" s="186"/>
      <c r="AD144" s="186"/>
      <c r="AE144" s="186"/>
      <c r="AF144" s="186"/>
      <c r="AG144" s="186"/>
      <c r="AH144" s="199"/>
      <c r="AI144" s="199"/>
      <c r="AJ144" s="199"/>
      <c r="AK144" s="199"/>
      <c r="AL144" s="199"/>
      <c r="AM144" s="199"/>
      <c r="AN144" s="199"/>
      <c r="AO144" s="199"/>
      <c r="AP144" s="199"/>
      <c r="AQ144" s="199"/>
      <c r="AR144" s="199"/>
      <c r="AS144" s="199"/>
      <c r="AT144" s="199"/>
      <c r="AU144" s="199"/>
      <c r="AV144" s="199"/>
      <c r="AW144" s="199"/>
      <c r="AX144" s="199"/>
      <c r="AY144" s="199"/>
      <c r="AZ144" s="199"/>
      <c r="BA144" s="199"/>
      <c r="BB144" s="199"/>
      <c r="BC144" s="199"/>
      <c r="BD144" s="199"/>
      <c r="BE144" s="199"/>
      <c r="BF144" s="199"/>
      <c r="BG144" s="199"/>
      <c r="BH144" s="199"/>
      <c r="BI144" s="199"/>
      <c r="BJ144" s="199"/>
      <c r="BK144" s="199"/>
      <c r="BL144" s="199"/>
      <c r="BM144" s="199"/>
      <c r="BN144" s="199"/>
      <c r="BO144" s="199"/>
      <c r="BP144" s="199"/>
      <c r="BQ144" s="199"/>
      <c r="BR144" s="199"/>
      <c r="BS144" s="199"/>
      <c r="BT144" s="199"/>
      <c r="BU144" s="199"/>
      <c r="BV144" s="199"/>
      <c r="BW144" s="199"/>
      <c r="BX144" s="199"/>
      <c r="BY144" s="199"/>
      <c r="BZ144" s="199"/>
      <c r="CA144" s="199"/>
      <c r="CB144" s="199"/>
      <c r="CC144" s="199"/>
      <c r="CD144" s="199"/>
      <c r="CE144" s="199"/>
      <c r="CF144" s="199"/>
      <c r="CG144" s="199"/>
      <c r="CH144" s="199"/>
      <c r="CI144" s="199"/>
      <c r="CJ144" s="199"/>
      <c r="CK144" s="199"/>
      <c r="CL144" s="199"/>
      <c r="CM144" s="199"/>
      <c r="CN144" s="199"/>
      <c r="CO144" s="199"/>
      <c r="CP144" s="199"/>
      <c r="CQ144" s="199"/>
      <c r="CR144" s="199"/>
      <c r="CS144" s="199"/>
      <c r="CT144" s="199"/>
      <c r="CU144" s="199"/>
      <c r="CV144" s="199"/>
      <c r="CW144" s="199"/>
      <c r="CX144" s="199"/>
      <c r="CY144" s="199"/>
      <c r="CZ144" s="199"/>
      <c r="DA144" s="199"/>
      <c r="DB144" s="199"/>
      <c r="DC144" s="199"/>
      <c r="DD144" s="199"/>
      <c r="DE144" s="199"/>
      <c r="DF144" s="199"/>
      <c r="DG144" s="199"/>
      <c r="DH144" s="199"/>
      <c r="DI144" s="199"/>
      <c r="DJ144" s="199"/>
      <c r="DK144" s="199"/>
      <c r="DL144" s="199"/>
      <c r="DM144" s="199"/>
      <c r="DN144" s="199"/>
      <c r="DO144" s="199"/>
      <c r="DP144" s="199"/>
      <c r="DQ144" s="199"/>
      <c r="DR144" s="199"/>
      <c r="DS144" s="199"/>
      <c r="DT144" s="199"/>
      <c r="DU144" s="199"/>
      <c r="DV144" s="199"/>
      <c r="DW144" s="199"/>
      <c r="DX144" s="199"/>
      <c r="DY144" s="199"/>
      <c r="DZ144" s="199"/>
      <c r="EA144" s="199"/>
      <c r="EB144" s="199"/>
      <c r="EC144" s="199"/>
      <c r="ED144" s="199"/>
      <c r="EE144" s="199"/>
      <c r="EF144" s="199"/>
      <c r="EG144" s="199"/>
      <c r="EH144" s="199"/>
      <c r="EI144" s="199"/>
      <c r="EJ144" s="199"/>
      <c r="EK144" s="199"/>
      <c r="EL144" s="199"/>
      <c r="EM144" s="199"/>
      <c r="EN144" s="199"/>
      <c r="EO144" s="199"/>
      <c r="EP144" s="199"/>
      <c r="EQ144" s="199"/>
      <c r="ER144" s="199"/>
      <c r="ES144" s="199"/>
      <c r="ET144" s="199"/>
      <c r="EU144" s="199"/>
      <c r="EV144" s="199"/>
      <c r="EW144" s="199"/>
      <c r="EX144" s="199"/>
      <c r="EY144" s="199"/>
      <c r="EZ144" s="199"/>
      <c r="FA144" s="199"/>
      <c r="FB144" s="199"/>
      <c r="FC144" s="199"/>
      <c r="FD144" s="199"/>
      <c r="FE144" s="199"/>
      <c r="FF144" s="199"/>
      <c r="FG144" s="199"/>
      <c r="FH144" s="199"/>
      <c r="FI144" s="199"/>
      <c r="FJ144" s="199"/>
      <c r="FK144" s="199"/>
      <c r="FL144" s="199"/>
      <c r="FM144" s="199"/>
      <c r="FN144" s="199"/>
      <c r="FO144" s="199"/>
      <c r="FP144" s="199"/>
      <c r="FQ144" s="199"/>
      <c r="FR144" s="199"/>
      <c r="FS144" s="199"/>
      <c r="FT144" s="199"/>
      <c r="FU144" s="199"/>
      <c r="FV144" s="199"/>
      <c r="FW144" s="199"/>
      <c r="FX144" s="199"/>
      <c r="FY144" s="199"/>
      <c r="FZ144" s="199"/>
      <c r="GA144" s="199"/>
      <c r="GB144" s="199"/>
      <c r="GC144" s="199"/>
      <c r="GD144" s="199"/>
      <c r="GE144" s="199"/>
      <c r="GF144" s="199"/>
      <c r="GG144" s="199"/>
      <c r="GH144" s="199"/>
      <c r="GI144" s="199"/>
      <c r="GJ144" s="199"/>
      <c r="GK144" s="199"/>
      <c r="GL144" s="199"/>
      <c r="GM144" s="199"/>
      <c r="GN144" s="199"/>
      <c r="GO144" s="199"/>
      <c r="GP144" s="199"/>
      <c r="GQ144" s="199"/>
      <c r="GR144" s="199"/>
      <c r="GS144" s="199"/>
      <c r="GT144" s="199"/>
      <c r="GU144" s="199"/>
      <c r="GV144" s="199"/>
      <c r="GW144" s="199"/>
      <c r="GX144" s="199"/>
      <c r="GY144" s="199"/>
      <c r="GZ144" s="199"/>
      <c r="HA144" s="199"/>
      <c r="HB144" s="199"/>
      <c r="HC144" s="199"/>
      <c r="HD144" s="199"/>
      <c r="HE144" s="199"/>
      <c r="HF144" s="199"/>
      <c r="HG144" s="199"/>
      <c r="HH144" s="199"/>
      <c r="HI144" s="199"/>
      <c r="HJ144" s="199"/>
      <c r="HK144" s="199"/>
      <c r="HL144" s="199"/>
      <c r="HM144" s="199"/>
      <c r="HN144" s="199"/>
      <c r="HO144" s="199"/>
      <c r="HP144" s="199"/>
      <c r="HQ144" s="199"/>
      <c r="HR144" s="199"/>
      <c r="HS144" s="199"/>
      <c r="HT144" s="199"/>
      <c r="HU144" s="199"/>
      <c r="HV144" s="199"/>
      <c r="HW144" s="199"/>
      <c r="HX144" s="199"/>
      <c r="HY144" s="199"/>
      <c r="HZ144" s="199"/>
      <c r="IA144" s="199"/>
      <c r="IB144" s="199"/>
      <c r="IC144" s="199"/>
      <c r="ID144" s="199"/>
      <c r="IE144" s="199"/>
      <c r="IF144" s="199"/>
      <c r="IG144" s="199"/>
      <c r="IH144" s="199"/>
      <c r="II144" s="199"/>
    </row>
    <row r="145" spans="1:244" s="196" customFormat="1" ht="18.75" hidden="1">
      <c r="A145" s="89" t="s">
        <v>159</v>
      </c>
      <c r="B145" s="57" t="s">
        <v>0</v>
      </c>
      <c r="C145" s="175" t="s">
        <v>218</v>
      </c>
      <c r="D145" s="174" t="s">
        <v>217</v>
      </c>
      <c r="E145" s="173" t="s">
        <v>223</v>
      </c>
      <c r="F145" s="172" t="s">
        <v>225</v>
      </c>
      <c r="G145" s="168" t="s">
        <v>145</v>
      </c>
      <c r="H145" s="463"/>
      <c r="I145" s="463"/>
      <c r="J145" s="186"/>
      <c r="K145" s="186"/>
      <c r="L145" s="186"/>
      <c r="M145" s="186"/>
      <c r="N145" s="186"/>
      <c r="O145" s="186"/>
      <c r="P145" s="186"/>
      <c r="Q145" s="186"/>
      <c r="R145" s="186"/>
      <c r="S145" s="186"/>
      <c r="T145" s="186"/>
      <c r="U145" s="186"/>
      <c r="V145" s="186"/>
      <c r="W145" s="186"/>
      <c r="X145" s="186"/>
      <c r="Y145" s="186"/>
      <c r="Z145" s="186"/>
      <c r="AA145" s="186"/>
      <c r="AB145" s="186"/>
      <c r="AC145" s="186"/>
      <c r="AD145" s="186"/>
      <c r="AE145" s="186"/>
      <c r="AF145" s="186"/>
      <c r="AG145" s="186"/>
      <c r="AH145" s="186"/>
      <c r="AI145" s="186"/>
      <c r="AJ145" s="186"/>
      <c r="AK145" s="186"/>
      <c r="AL145" s="186"/>
      <c r="AM145" s="186"/>
      <c r="AN145" s="186"/>
      <c r="AO145" s="186"/>
      <c r="AP145" s="186"/>
      <c r="AQ145" s="186"/>
      <c r="AR145" s="186"/>
      <c r="AS145" s="186"/>
      <c r="AT145" s="186"/>
      <c r="AU145" s="186"/>
      <c r="AV145" s="186"/>
      <c r="AW145" s="186"/>
      <c r="AX145" s="186"/>
      <c r="AY145" s="186"/>
      <c r="AZ145" s="186"/>
      <c r="BA145" s="186"/>
      <c r="BB145" s="186"/>
      <c r="BC145" s="186"/>
      <c r="BD145" s="186"/>
      <c r="BE145" s="186"/>
      <c r="BF145" s="186"/>
      <c r="BG145" s="186"/>
      <c r="BH145" s="186"/>
      <c r="BI145" s="186"/>
      <c r="BJ145" s="186"/>
      <c r="BK145" s="186"/>
      <c r="BL145" s="186"/>
      <c r="BM145" s="186"/>
      <c r="BN145" s="186"/>
      <c r="BO145" s="186"/>
      <c r="BP145" s="186"/>
      <c r="BQ145" s="186"/>
      <c r="BR145" s="186"/>
      <c r="BS145" s="186"/>
      <c r="BT145" s="186"/>
      <c r="BU145" s="186"/>
      <c r="BV145" s="186"/>
      <c r="BW145" s="186"/>
      <c r="BX145" s="186"/>
      <c r="BY145" s="186"/>
      <c r="BZ145" s="186"/>
      <c r="CA145" s="186"/>
      <c r="CB145" s="186"/>
      <c r="CC145" s="186"/>
      <c r="CD145" s="186"/>
      <c r="CE145" s="186"/>
      <c r="CF145" s="186"/>
      <c r="CG145" s="186"/>
      <c r="CH145" s="186"/>
      <c r="CI145" s="186"/>
      <c r="CJ145" s="186"/>
      <c r="CK145" s="186"/>
      <c r="CL145" s="186"/>
      <c r="CM145" s="186"/>
      <c r="CN145" s="186"/>
      <c r="CO145" s="186"/>
      <c r="CP145" s="186"/>
      <c r="CQ145" s="186"/>
      <c r="CR145" s="186"/>
      <c r="CS145" s="186"/>
      <c r="CT145" s="186"/>
      <c r="CU145" s="186"/>
      <c r="CV145" s="186"/>
      <c r="CW145" s="186"/>
      <c r="CX145" s="186"/>
      <c r="CY145" s="186"/>
      <c r="CZ145" s="186"/>
      <c r="DA145" s="186"/>
      <c r="DB145" s="186"/>
      <c r="DC145" s="186"/>
      <c r="DD145" s="186"/>
      <c r="DE145" s="186"/>
      <c r="DF145" s="186"/>
      <c r="DG145" s="186"/>
      <c r="DH145" s="186"/>
      <c r="DI145" s="186"/>
      <c r="DJ145" s="186"/>
      <c r="DK145" s="186"/>
      <c r="DL145" s="186"/>
      <c r="DM145" s="186"/>
      <c r="DN145" s="186"/>
      <c r="DO145" s="186"/>
      <c r="DP145" s="186"/>
      <c r="DQ145" s="186"/>
      <c r="DR145" s="186"/>
      <c r="DS145" s="186"/>
      <c r="DT145" s="186"/>
      <c r="DU145" s="186"/>
      <c r="DV145" s="186"/>
      <c r="DW145" s="186"/>
      <c r="DX145" s="186"/>
      <c r="DY145" s="186"/>
      <c r="DZ145" s="186"/>
      <c r="EA145" s="186"/>
      <c r="EB145" s="186"/>
      <c r="EC145" s="186"/>
      <c r="ED145" s="186"/>
      <c r="EE145" s="186"/>
      <c r="EF145" s="186"/>
      <c r="EG145" s="186"/>
      <c r="EH145" s="186"/>
      <c r="EI145" s="186"/>
      <c r="EJ145" s="186"/>
      <c r="EK145" s="186"/>
      <c r="EL145" s="186"/>
      <c r="EM145" s="186"/>
      <c r="EN145" s="186"/>
      <c r="EO145" s="186"/>
      <c r="EP145" s="186"/>
      <c r="EQ145" s="186"/>
      <c r="ER145" s="186"/>
      <c r="ES145" s="186"/>
      <c r="ET145" s="186"/>
      <c r="EU145" s="186"/>
      <c r="EV145" s="186"/>
      <c r="EW145" s="186"/>
      <c r="EX145" s="186"/>
      <c r="EY145" s="186"/>
      <c r="EZ145" s="186"/>
      <c r="FA145" s="186"/>
      <c r="FB145" s="186"/>
      <c r="FC145" s="186"/>
      <c r="FD145" s="186"/>
      <c r="FE145" s="186"/>
      <c r="FF145" s="186"/>
      <c r="FG145" s="186"/>
      <c r="FH145" s="186"/>
      <c r="FI145" s="186"/>
      <c r="FJ145" s="186"/>
      <c r="FK145" s="186"/>
      <c r="FL145" s="186"/>
      <c r="FM145" s="186"/>
      <c r="FN145" s="186"/>
      <c r="FO145" s="186"/>
      <c r="FP145" s="186"/>
      <c r="FQ145" s="186"/>
      <c r="FR145" s="186"/>
      <c r="FS145" s="186"/>
      <c r="FT145" s="186"/>
      <c r="FU145" s="186"/>
      <c r="FV145" s="186"/>
      <c r="FW145" s="186"/>
      <c r="FX145" s="186"/>
      <c r="FY145" s="186"/>
      <c r="FZ145" s="186"/>
      <c r="GA145" s="186"/>
      <c r="GB145" s="186"/>
      <c r="GC145" s="186"/>
      <c r="GD145" s="186"/>
      <c r="GE145" s="186"/>
      <c r="GF145" s="186"/>
      <c r="GG145" s="186"/>
      <c r="GH145" s="186"/>
      <c r="GI145" s="186"/>
      <c r="GJ145" s="186"/>
      <c r="GK145" s="186"/>
      <c r="GL145" s="186"/>
      <c r="GM145" s="186"/>
      <c r="GN145" s="186"/>
      <c r="GO145" s="186"/>
      <c r="GP145" s="186"/>
      <c r="GQ145" s="186"/>
      <c r="GR145" s="186"/>
      <c r="GS145" s="186"/>
      <c r="GT145" s="186"/>
      <c r="GU145" s="186"/>
      <c r="GV145" s="186"/>
      <c r="GW145" s="186"/>
      <c r="GX145" s="186"/>
      <c r="GY145" s="186"/>
      <c r="GZ145" s="186"/>
      <c r="HA145" s="186"/>
      <c r="HB145" s="186"/>
      <c r="HC145" s="186"/>
      <c r="HD145" s="186"/>
      <c r="HE145" s="186"/>
      <c r="HF145" s="186"/>
      <c r="HG145" s="186"/>
      <c r="HH145" s="186"/>
      <c r="HI145" s="186"/>
      <c r="HJ145" s="186"/>
      <c r="HK145" s="186"/>
      <c r="HL145" s="186"/>
      <c r="HM145" s="186"/>
      <c r="HN145" s="186"/>
      <c r="HO145" s="186"/>
      <c r="HP145" s="186"/>
      <c r="HQ145" s="186"/>
      <c r="HR145" s="186"/>
      <c r="HS145" s="186"/>
      <c r="HT145" s="186"/>
      <c r="HU145" s="186"/>
      <c r="HV145" s="186"/>
      <c r="HW145" s="186"/>
      <c r="HX145" s="186"/>
      <c r="HY145" s="186"/>
      <c r="HZ145" s="186"/>
      <c r="IA145" s="186"/>
      <c r="IB145" s="186"/>
      <c r="IC145" s="186"/>
      <c r="ID145" s="186"/>
      <c r="IE145" s="186"/>
      <c r="IF145" s="186"/>
      <c r="IG145" s="186"/>
      <c r="IH145" s="186"/>
      <c r="II145" s="186"/>
      <c r="IJ145" s="186"/>
    </row>
    <row r="146" spans="1:33" s="195" customFormat="1" ht="37.5" hidden="1">
      <c r="A146" s="178" t="s">
        <v>224</v>
      </c>
      <c r="B146" s="88" t="s">
        <v>0</v>
      </c>
      <c r="C146" s="175" t="s">
        <v>218</v>
      </c>
      <c r="D146" s="174" t="s">
        <v>217</v>
      </c>
      <c r="E146" s="173" t="s">
        <v>223</v>
      </c>
      <c r="F146" s="172" t="s">
        <v>222</v>
      </c>
      <c r="G146" s="177"/>
      <c r="H146" s="446"/>
      <c r="I146" s="446"/>
      <c r="J146" s="196"/>
      <c r="K146" s="196"/>
      <c r="L146" s="196"/>
      <c r="M146" s="196"/>
      <c r="N146" s="196"/>
      <c r="O146" s="196"/>
      <c r="P146" s="196"/>
      <c r="Q146" s="196"/>
      <c r="R146" s="196"/>
      <c r="S146" s="196"/>
      <c r="T146" s="196"/>
      <c r="U146" s="196"/>
      <c r="V146" s="196"/>
      <c r="W146" s="196"/>
      <c r="X146" s="196"/>
      <c r="Y146" s="196"/>
      <c r="Z146" s="196"/>
      <c r="AA146" s="196"/>
      <c r="AB146" s="196"/>
      <c r="AC146" s="196"/>
      <c r="AD146" s="196"/>
      <c r="AE146" s="196"/>
      <c r="AF146" s="196"/>
      <c r="AG146" s="196"/>
    </row>
    <row r="147" spans="1:33" s="51" customFormat="1" ht="18.75" hidden="1">
      <c r="A147" s="89" t="s">
        <v>159</v>
      </c>
      <c r="B147" s="57" t="s">
        <v>0</v>
      </c>
      <c r="C147" s="175" t="s">
        <v>218</v>
      </c>
      <c r="D147" s="174" t="s">
        <v>217</v>
      </c>
      <c r="E147" s="173" t="s">
        <v>223</v>
      </c>
      <c r="F147" s="172" t="s">
        <v>222</v>
      </c>
      <c r="G147" s="168" t="s">
        <v>145</v>
      </c>
      <c r="H147" s="463"/>
      <c r="I147" s="463"/>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row>
    <row r="148" spans="1:33" s="51" customFormat="1" ht="69" customHeight="1">
      <c r="A148" s="116" t="s">
        <v>795</v>
      </c>
      <c r="B148" s="300" t="s">
        <v>0</v>
      </c>
      <c r="C148" s="70" t="s">
        <v>218</v>
      </c>
      <c r="D148" s="70" t="s">
        <v>217</v>
      </c>
      <c r="E148" s="72" t="s">
        <v>490</v>
      </c>
      <c r="F148" s="71" t="s">
        <v>155</v>
      </c>
      <c r="G148" s="155" t="s">
        <v>145</v>
      </c>
      <c r="H148" s="297">
        <f>H149</f>
        <v>243.75</v>
      </c>
      <c r="I148" s="297">
        <f>I149</f>
        <v>237.5</v>
      </c>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row>
    <row r="149" spans="1:33" s="51" customFormat="1" ht="47.25" customHeight="1">
      <c r="A149" s="311" t="s">
        <v>427</v>
      </c>
      <c r="B149" s="299" t="s">
        <v>0</v>
      </c>
      <c r="C149" s="120" t="s">
        <v>218</v>
      </c>
      <c r="D149" s="120" t="s">
        <v>217</v>
      </c>
      <c r="E149" s="59" t="s">
        <v>490</v>
      </c>
      <c r="F149" s="167" t="s">
        <v>155</v>
      </c>
      <c r="G149" s="155"/>
      <c r="H149" s="197">
        <f>H151+H153+H155</f>
        <v>243.75</v>
      </c>
      <c r="I149" s="197">
        <f>I151+I153+I155</f>
        <v>237.5</v>
      </c>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row>
    <row r="150" spans="1:33" s="51" customFormat="1" ht="42" customHeight="1">
      <c r="A150" s="109" t="s">
        <v>362</v>
      </c>
      <c r="B150" s="299" t="s">
        <v>0</v>
      </c>
      <c r="C150" s="120" t="s">
        <v>218</v>
      </c>
      <c r="D150" s="120" t="s">
        <v>217</v>
      </c>
      <c r="E150" s="59" t="s">
        <v>490</v>
      </c>
      <c r="F150" s="167" t="s">
        <v>220</v>
      </c>
      <c r="G150" s="166"/>
      <c r="H150" s="464">
        <f>H151</f>
        <v>48.75</v>
      </c>
      <c r="I150" s="464">
        <f>I151</f>
        <v>47.5</v>
      </c>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row>
    <row r="151" spans="1:33" s="51" customFormat="1" ht="24.75" customHeight="1">
      <c r="A151" s="569" t="s">
        <v>364</v>
      </c>
      <c r="B151" s="299" t="s">
        <v>0</v>
      </c>
      <c r="C151" s="120" t="s">
        <v>218</v>
      </c>
      <c r="D151" s="120" t="s">
        <v>217</v>
      </c>
      <c r="E151" s="59" t="s">
        <v>490</v>
      </c>
      <c r="F151" s="167" t="s">
        <v>220</v>
      </c>
      <c r="G151" s="166" t="s">
        <v>145</v>
      </c>
      <c r="H151" s="464">
        <v>48.75</v>
      </c>
      <c r="I151" s="464">
        <v>47.5</v>
      </c>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row>
    <row r="152" spans="1:33" s="51" customFormat="1" ht="18.75" customHeight="1">
      <c r="A152" s="439" t="s">
        <v>428</v>
      </c>
      <c r="B152" s="312" t="s">
        <v>0</v>
      </c>
      <c r="C152" s="312" t="s">
        <v>218</v>
      </c>
      <c r="D152" s="576" t="s">
        <v>217</v>
      </c>
      <c r="E152" s="747" t="s">
        <v>491</v>
      </c>
      <c r="F152" s="748"/>
      <c r="G152" s="577"/>
      <c r="H152" s="464">
        <f>H153</f>
        <v>97.5</v>
      </c>
      <c r="I152" s="464">
        <f>I153</f>
        <v>95</v>
      </c>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row>
    <row r="153" spans="1:33" s="51" customFormat="1" ht="18.75" customHeight="1">
      <c r="A153" s="440" t="s">
        <v>364</v>
      </c>
      <c r="B153" s="312" t="s">
        <v>0</v>
      </c>
      <c r="C153" s="312" t="s">
        <v>218</v>
      </c>
      <c r="D153" s="576" t="s">
        <v>217</v>
      </c>
      <c r="E153" s="747" t="s">
        <v>491</v>
      </c>
      <c r="F153" s="748"/>
      <c r="G153" s="577" t="s">
        <v>145</v>
      </c>
      <c r="H153" s="464">
        <v>97.5</v>
      </c>
      <c r="I153" s="464">
        <v>95</v>
      </c>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row>
    <row r="154" spans="1:33" s="51" customFormat="1" ht="39" customHeight="1">
      <c r="A154" s="89" t="s">
        <v>219</v>
      </c>
      <c r="B154" s="299" t="s">
        <v>0</v>
      </c>
      <c r="C154" s="120" t="s">
        <v>218</v>
      </c>
      <c r="D154" s="120" t="s">
        <v>217</v>
      </c>
      <c r="E154" s="59" t="s">
        <v>490</v>
      </c>
      <c r="F154" s="167" t="s">
        <v>216</v>
      </c>
      <c r="G154" s="166"/>
      <c r="H154" s="464">
        <f>H155</f>
        <v>97.5</v>
      </c>
      <c r="I154" s="464">
        <f>I155</f>
        <v>95</v>
      </c>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row>
    <row r="155" spans="1:33" s="51" customFormat="1" ht="24" customHeight="1">
      <c r="A155" s="569" t="s">
        <v>364</v>
      </c>
      <c r="B155" s="299" t="s">
        <v>0</v>
      </c>
      <c r="C155" s="120" t="s">
        <v>218</v>
      </c>
      <c r="D155" s="120" t="s">
        <v>217</v>
      </c>
      <c r="E155" s="59" t="s">
        <v>490</v>
      </c>
      <c r="F155" s="167" t="s">
        <v>216</v>
      </c>
      <c r="G155" s="166" t="s">
        <v>145</v>
      </c>
      <c r="H155" s="464">
        <v>97.5</v>
      </c>
      <c r="I155" s="464">
        <v>95</v>
      </c>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row>
    <row r="156" spans="1:33" s="51" customFormat="1" ht="56.25">
      <c r="A156" s="114" t="s">
        <v>820</v>
      </c>
      <c r="B156" s="57" t="s">
        <v>0</v>
      </c>
      <c r="C156" s="57" t="s">
        <v>218</v>
      </c>
      <c r="D156" s="65" t="s">
        <v>217</v>
      </c>
      <c r="E156" s="112">
        <v>21001</v>
      </c>
      <c r="F156" s="111" t="s">
        <v>155</v>
      </c>
      <c r="G156" s="64"/>
      <c r="H156" s="444">
        <f>H157</f>
        <v>9.75</v>
      </c>
      <c r="I156" s="444">
        <f>I157</f>
        <v>9.5</v>
      </c>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row>
    <row r="157" spans="1:33" s="51" customFormat="1" ht="56.25">
      <c r="A157" s="89" t="s">
        <v>626</v>
      </c>
      <c r="B157" s="57" t="s">
        <v>0</v>
      </c>
      <c r="C157" s="57" t="s">
        <v>218</v>
      </c>
      <c r="D157" s="65" t="s">
        <v>217</v>
      </c>
      <c r="E157" s="765" t="s">
        <v>628</v>
      </c>
      <c r="F157" s="766"/>
      <c r="G157" s="64"/>
      <c r="H157" s="448">
        <f>H158</f>
        <v>9.75</v>
      </c>
      <c r="I157" s="448">
        <f>I158</f>
        <v>9.5</v>
      </c>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row>
    <row r="158" spans="1:33" s="51" customFormat="1" ht="18.75">
      <c r="A158" s="89" t="s">
        <v>168</v>
      </c>
      <c r="B158" s="57" t="s">
        <v>0</v>
      </c>
      <c r="C158" s="57" t="s">
        <v>218</v>
      </c>
      <c r="D158" s="65" t="s">
        <v>217</v>
      </c>
      <c r="E158" s="765" t="s">
        <v>629</v>
      </c>
      <c r="F158" s="766"/>
      <c r="G158" s="64" t="s">
        <v>165</v>
      </c>
      <c r="H158" s="448">
        <v>9.75</v>
      </c>
      <c r="I158" s="448">
        <v>9.5</v>
      </c>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row>
    <row r="159" spans="1:9" s="186" customFormat="1" ht="18.75">
      <c r="A159" s="158" t="s">
        <v>215</v>
      </c>
      <c r="B159" s="293" t="s">
        <v>0</v>
      </c>
      <c r="C159" s="70" t="s">
        <v>193</v>
      </c>
      <c r="D159" s="70"/>
      <c r="E159" s="79"/>
      <c r="F159" s="78"/>
      <c r="G159" s="70"/>
      <c r="H159" s="297">
        <f>H160+H166+H181</f>
        <v>7208.101000000001</v>
      </c>
      <c r="I159" s="297">
        <f>I160+I166+I181</f>
        <v>7197.9220000000005</v>
      </c>
    </row>
    <row r="160" spans="1:9" s="186" customFormat="1" ht="18.75">
      <c r="A160" s="158" t="s">
        <v>214</v>
      </c>
      <c r="B160" s="300"/>
      <c r="C160" s="70" t="s">
        <v>193</v>
      </c>
      <c r="D160" s="70" t="s">
        <v>148</v>
      </c>
      <c r="E160" s="79"/>
      <c r="F160" s="78"/>
      <c r="G160" s="70"/>
      <c r="H160" s="297">
        <f>H161</f>
        <v>43.875</v>
      </c>
      <c r="I160" s="297">
        <f>I161</f>
        <v>45.6</v>
      </c>
    </row>
    <row r="161" spans="1:9" s="186" customFormat="1" ht="84" customHeight="1">
      <c r="A161" s="157" t="s">
        <v>809</v>
      </c>
      <c r="B161" s="300" t="s">
        <v>0</v>
      </c>
      <c r="C161" s="70" t="s">
        <v>193</v>
      </c>
      <c r="D161" s="70" t="s">
        <v>148</v>
      </c>
      <c r="E161" s="131" t="s">
        <v>182</v>
      </c>
      <c r="F161" s="130" t="s">
        <v>155</v>
      </c>
      <c r="G161" s="70"/>
      <c r="H161" s="297">
        <f>H162</f>
        <v>43.875</v>
      </c>
      <c r="I161" s="297">
        <f>I162</f>
        <v>45.6</v>
      </c>
    </row>
    <row r="162" spans="1:9" s="186" customFormat="1" ht="78" customHeight="1">
      <c r="A162" s="139" t="s">
        <v>810</v>
      </c>
      <c r="B162" s="299" t="s">
        <v>0</v>
      </c>
      <c r="C162" s="120" t="s">
        <v>193</v>
      </c>
      <c r="D162" s="120" t="s">
        <v>148</v>
      </c>
      <c r="E162" s="147" t="s">
        <v>194</v>
      </c>
      <c r="F162" s="146" t="s">
        <v>155</v>
      </c>
      <c r="G162" s="120"/>
      <c r="H162" s="200">
        <f>H164</f>
        <v>43.875</v>
      </c>
      <c r="I162" s="200">
        <f>I164</f>
        <v>45.6</v>
      </c>
    </row>
    <row r="163" spans="1:9" s="186" customFormat="1" ht="27.75" customHeight="1">
      <c r="A163" s="437" t="s">
        <v>213</v>
      </c>
      <c r="B163" s="619" t="s">
        <v>0</v>
      </c>
      <c r="C163" s="620" t="s">
        <v>193</v>
      </c>
      <c r="D163" s="620" t="s">
        <v>148</v>
      </c>
      <c r="E163" s="618" t="s">
        <v>212</v>
      </c>
      <c r="F163" s="578" t="s">
        <v>155</v>
      </c>
      <c r="G163" s="120"/>
      <c r="H163" s="200">
        <f>H164</f>
        <v>43.875</v>
      </c>
      <c r="I163" s="200">
        <f>I164</f>
        <v>45.6</v>
      </c>
    </row>
    <row r="164" spans="1:9" s="186" customFormat="1" ht="18.75">
      <c r="A164" s="164" t="s">
        <v>361</v>
      </c>
      <c r="B164" s="299" t="s">
        <v>0</v>
      </c>
      <c r="C164" s="120" t="s">
        <v>193</v>
      </c>
      <c r="D164" s="120" t="s">
        <v>148</v>
      </c>
      <c r="E164" s="147" t="s">
        <v>212</v>
      </c>
      <c r="F164" s="146" t="s">
        <v>211</v>
      </c>
      <c r="G164" s="70"/>
      <c r="H164" s="200">
        <f>H165</f>
        <v>43.875</v>
      </c>
      <c r="I164" s="200">
        <f>I165</f>
        <v>45.6</v>
      </c>
    </row>
    <row r="165" spans="1:9" s="186" customFormat="1" ht="27" customHeight="1">
      <c r="A165" s="569" t="s">
        <v>364</v>
      </c>
      <c r="B165" s="299" t="s">
        <v>0</v>
      </c>
      <c r="C165" s="120" t="s">
        <v>193</v>
      </c>
      <c r="D165" s="120" t="s">
        <v>148</v>
      </c>
      <c r="E165" s="147" t="s">
        <v>212</v>
      </c>
      <c r="F165" s="146" t="s">
        <v>211</v>
      </c>
      <c r="G165" s="120" t="s">
        <v>145</v>
      </c>
      <c r="H165" s="200">
        <v>43.875</v>
      </c>
      <c r="I165" s="200">
        <v>45.6</v>
      </c>
    </row>
    <row r="166" spans="1:9" s="83" customFormat="1" ht="18.75">
      <c r="A166" s="158" t="s">
        <v>209</v>
      </c>
      <c r="B166" s="73" t="s">
        <v>0</v>
      </c>
      <c r="C166" s="70" t="s">
        <v>193</v>
      </c>
      <c r="D166" s="70" t="s">
        <v>206</v>
      </c>
      <c r="E166" s="76"/>
      <c r="F166" s="75"/>
      <c r="G166" s="70"/>
      <c r="H166" s="297">
        <f>H167+H176</f>
        <v>48.75</v>
      </c>
      <c r="I166" s="297">
        <f>I167+I176</f>
        <v>47.5</v>
      </c>
    </row>
    <row r="167" spans="1:9" s="83" customFormat="1" ht="76.5" customHeight="1" hidden="1">
      <c r="A167" s="162" t="s">
        <v>630</v>
      </c>
      <c r="B167" s="190" t="s">
        <v>0</v>
      </c>
      <c r="C167" s="443" t="s">
        <v>193</v>
      </c>
      <c r="D167" s="443" t="s">
        <v>206</v>
      </c>
      <c r="E167" s="688" t="s">
        <v>631</v>
      </c>
      <c r="F167" s="689" t="s">
        <v>155</v>
      </c>
      <c r="G167" s="73"/>
      <c r="H167" s="460">
        <f>H171</f>
        <v>0</v>
      </c>
      <c r="I167" s="460">
        <f>I171</f>
        <v>0</v>
      </c>
    </row>
    <row r="168" spans="1:9" s="83" customFormat="1" ht="39.75" customHeight="1" hidden="1">
      <c r="A168" s="504" t="s">
        <v>632</v>
      </c>
      <c r="B168" s="190" t="s">
        <v>0</v>
      </c>
      <c r="C168" s="443" t="s">
        <v>193</v>
      </c>
      <c r="D168" s="443" t="s">
        <v>206</v>
      </c>
      <c r="E168" s="688" t="s">
        <v>633</v>
      </c>
      <c r="F168" s="689" t="s">
        <v>155</v>
      </c>
      <c r="G168" s="469"/>
      <c r="H168" s="298">
        <f>H171</f>
        <v>0</v>
      </c>
      <c r="I168" s="298">
        <f>I171</f>
        <v>0</v>
      </c>
    </row>
    <row r="169" spans="1:9" s="83" customFormat="1" ht="18.75" hidden="1">
      <c r="A169" s="504" t="s">
        <v>634</v>
      </c>
      <c r="B169" s="190"/>
      <c r="C169" s="443" t="s">
        <v>193</v>
      </c>
      <c r="D169" s="443" t="s">
        <v>206</v>
      </c>
      <c r="E169" s="688" t="s">
        <v>635</v>
      </c>
      <c r="F169" s="689" t="s">
        <v>155</v>
      </c>
      <c r="G169" s="469"/>
      <c r="H169" s="298">
        <f>H170</f>
        <v>0</v>
      </c>
      <c r="I169" s="298">
        <f>I170</f>
        <v>0</v>
      </c>
    </row>
    <row r="170" spans="1:9" s="83" customFormat="1" ht="37.5" hidden="1">
      <c r="A170" s="504" t="s">
        <v>636</v>
      </c>
      <c r="B170" s="161" t="s">
        <v>0</v>
      </c>
      <c r="C170" s="443" t="s">
        <v>193</v>
      </c>
      <c r="D170" s="443" t="s">
        <v>206</v>
      </c>
      <c r="E170" s="688" t="s">
        <v>635</v>
      </c>
      <c r="F170" s="689" t="s">
        <v>637</v>
      </c>
      <c r="G170" s="469"/>
      <c r="H170" s="298">
        <f>H171</f>
        <v>0</v>
      </c>
      <c r="I170" s="298">
        <f>I171</f>
        <v>0</v>
      </c>
    </row>
    <row r="171" spans="1:9" s="83" customFormat="1" ht="18.75" hidden="1">
      <c r="A171" s="690" t="s">
        <v>431</v>
      </c>
      <c r="B171" s="161" t="s">
        <v>0</v>
      </c>
      <c r="C171" s="443" t="s">
        <v>193</v>
      </c>
      <c r="D171" s="443" t="s">
        <v>206</v>
      </c>
      <c r="E171" s="688" t="s">
        <v>635</v>
      </c>
      <c r="F171" s="689" t="s">
        <v>637</v>
      </c>
      <c r="G171" s="469" t="s">
        <v>210</v>
      </c>
      <c r="H171" s="298">
        <v>0</v>
      </c>
      <c r="I171" s="298">
        <v>0</v>
      </c>
    </row>
    <row r="172" spans="1:9" s="83" customFormat="1" ht="82.5" customHeight="1" hidden="1">
      <c r="A172" s="162" t="s">
        <v>608</v>
      </c>
      <c r="B172" s="190" t="s">
        <v>0</v>
      </c>
      <c r="C172" s="102" t="s">
        <v>193</v>
      </c>
      <c r="D172" s="102" t="s">
        <v>177</v>
      </c>
      <c r="E172" s="131" t="s">
        <v>443</v>
      </c>
      <c r="F172" s="130" t="s">
        <v>155</v>
      </c>
      <c r="G172" s="73"/>
      <c r="H172" s="297">
        <f>H173</f>
        <v>0</v>
      </c>
      <c r="I172" s="297">
        <f>I173</f>
        <v>0</v>
      </c>
    </row>
    <row r="173" spans="1:9" s="83" customFormat="1" ht="43.5" customHeight="1" hidden="1">
      <c r="A173" s="473" t="s">
        <v>433</v>
      </c>
      <c r="B173" s="161" t="s">
        <v>0</v>
      </c>
      <c r="C173" s="159" t="s">
        <v>193</v>
      </c>
      <c r="D173" s="159" t="s">
        <v>177</v>
      </c>
      <c r="E173" s="147" t="s">
        <v>414</v>
      </c>
      <c r="F173" s="146" t="s">
        <v>155</v>
      </c>
      <c r="G173" s="57"/>
      <c r="H173" s="298">
        <f>H174</f>
        <v>0</v>
      </c>
      <c r="I173" s="298">
        <v>0</v>
      </c>
    </row>
    <row r="174" spans="1:9" s="83" customFormat="1" ht="24" customHeight="1" hidden="1">
      <c r="A174" s="474" t="s">
        <v>434</v>
      </c>
      <c r="B174" s="161" t="s">
        <v>0</v>
      </c>
      <c r="C174" s="159" t="s">
        <v>193</v>
      </c>
      <c r="D174" s="159" t="s">
        <v>177</v>
      </c>
      <c r="E174" s="147" t="s">
        <v>414</v>
      </c>
      <c r="F174" s="146" t="s">
        <v>415</v>
      </c>
      <c r="G174" s="57"/>
      <c r="H174" s="298">
        <f>H175</f>
        <v>0</v>
      </c>
      <c r="I174" s="298">
        <v>0</v>
      </c>
    </row>
    <row r="175" spans="1:9" s="83" customFormat="1" ht="21" customHeight="1" hidden="1">
      <c r="A175" s="160" t="s">
        <v>159</v>
      </c>
      <c r="B175" s="161" t="s">
        <v>0</v>
      </c>
      <c r="C175" s="159" t="s">
        <v>193</v>
      </c>
      <c r="D175" s="159" t="s">
        <v>177</v>
      </c>
      <c r="E175" s="147" t="s">
        <v>414</v>
      </c>
      <c r="F175" s="146" t="s">
        <v>415</v>
      </c>
      <c r="G175" s="57" t="s">
        <v>145</v>
      </c>
      <c r="H175" s="298">
        <v>0</v>
      </c>
      <c r="I175" s="298">
        <v>0</v>
      </c>
    </row>
    <row r="176" spans="1:9" s="83" customFormat="1" ht="78" customHeight="1">
      <c r="A176" s="157" t="s">
        <v>796</v>
      </c>
      <c r="B176" s="190" t="s">
        <v>0</v>
      </c>
      <c r="C176" s="102" t="s">
        <v>193</v>
      </c>
      <c r="D176" s="102" t="s">
        <v>206</v>
      </c>
      <c r="E176" s="131" t="s">
        <v>182</v>
      </c>
      <c r="F176" s="130" t="s">
        <v>155</v>
      </c>
      <c r="G176" s="57"/>
      <c r="H176" s="460">
        <f aca="true" t="shared" si="2" ref="H176:I179">H177</f>
        <v>48.75</v>
      </c>
      <c r="I176" s="460">
        <f t="shared" si="2"/>
        <v>47.5</v>
      </c>
    </row>
    <row r="177" spans="1:9" s="83" customFormat="1" ht="86.25" customHeight="1">
      <c r="A177" s="139" t="s">
        <v>797</v>
      </c>
      <c r="B177" s="161" t="s">
        <v>0</v>
      </c>
      <c r="C177" s="159" t="s">
        <v>193</v>
      </c>
      <c r="D177" s="159" t="s">
        <v>206</v>
      </c>
      <c r="E177" s="147" t="s">
        <v>194</v>
      </c>
      <c r="F177" s="146" t="s">
        <v>155</v>
      </c>
      <c r="G177" s="57"/>
      <c r="H177" s="298">
        <f t="shared" si="2"/>
        <v>48.75</v>
      </c>
      <c r="I177" s="298">
        <f t="shared" si="2"/>
        <v>47.5</v>
      </c>
    </row>
    <row r="178" spans="1:9" s="83" customFormat="1" ht="40.5" customHeight="1">
      <c r="A178" s="89" t="s">
        <v>450</v>
      </c>
      <c r="B178" s="161" t="s">
        <v>0</v>
      </c>
      <c r="C178" s="159" t="s">
        <v>193</v>
      </c>
      <c r="D178" s="159" t="s">
        <v>206</v>
      </c>
      <c r="E178" s="147" t="s">
        <v>449</v>
      </c>
      <c r="F178" s="146" t="s">
        <v>155</v>
      </c>
      <c r="G178" s="57"/>
      <c r="H178" s="298">
        <f t="shared" si="2"/>
        <v>48.75</v>
      </c>
      <c r="I178" s="298">
        <f t="shared" si="2"/>
        <v>47.5</v>
      </c>
    </row>
    <row r="179" spans="1:9" s="83" customFormat="1" ht="21" customHeight="1">
      <c r="A179" s="89" t="s">
        <v>432</v>
      </c>
      <c r="B179" s="161" t="s">
        <v>0</v>
      </c>
      <c r="C179" s="159" t="s">
        <v>193</v>
      </c>
      <c r="D179" s="159" t="s">
        <v>206</v>
      </c>
      <c r="E179" s="147" t="s">
        <v>449</v>
      </c>
      <c r="F179" s="67" t="s">
        <v>208</v>
      </c>
      <c r="G179" s="57"/>
      <c r="H179" s="298">
        <f t="shared" si="2"/>
        <v>48.75</v>
      </c>
      <c r="I179" s="298">
        <f t="shared" si="2"/>
        <v>47.5</v>
      </c>
    </row>
    <row r="180" spans="1:9" s="83" customFormat="1" ht="21" customHeight="1">
      <c r="A180" s="569" t="s">
        <v>364</v>
      </c>
      <c r="B180" s="161" t="s">
        <v>0</v>
      </c>
      <c r="C180" s="159" t="s">
        <v>193</v>
      </c>
      <c r="D180" s="159" t="s">
        <v>206</v>
      </c>
      <c r="E180" s="147" t="s">
        <v>449</v>
      </c>
      <c r="F180" s="67" t="s">
        <v>208</v>
      </c>
      <c r="G180" s="57" t="s">
        <v>145</v>
      </c>
      <c r="H180" s="298">
        <v>48.75</v>
      </c>
      <c r="I180" s="298">
        <v>47.5</v>
      </c>
    </row>
    <row r="181" spans="1:9" s="83" customFormat="1" ht="18.75">
      <c r="A181" s="296" t="s">
        <v>203</v>
      </c>
      <c r="B181" s="73" t="s">
        <v>0</v>
      </c>
      <c r="C181" s="70" t="s">
        <v>193</v>
      </c>
      <c r="D181" s="70" t="s">
        <v>177</v>
      </c>
      <c r="E181" s="79"/>
      <c r="F181" s="78"/>
      <c r="G181" s="70"/>
      <c r="H181" s="297">
        <f>+H182+H198+H172</f>
        <v>7115.476000000001</v>
      </c>
      <c r="I181" s="297">
        <f>+I182+I198+I172</f>
        <v>7104.822</v>
      </c>
    </row>
    <row r="182" spans="1:33" s="294" customFormat="1" ht="63.75" customHeight="1">
      <c r="A182" s="157" t="s">
        <v>821</v>
      </c>
      <c r="B182" s="100" t="s">
        <v>0</v>
      </c>
      <c r="C182" s="70" t="s">
        <v>193</v>
      </c>
      <c r="D182" s="156" t="s">
        <v>177</v>
      </c>
      <c r="E182" s="131" t="s">
        <v>182</v>
      </c>
      <c r="F182" s="130" t="s">
        <v>155</v>
      </c>
      <c r="G182" s="155"/>
      <c r="H182" s="297">
        <f>H183</f>
        <v>5652.976000000001</v>
      </c>
      <c r="I182" s="297">
        <f>I183</f>
        <v>5679.822</v>
      </c>
      <c r="J182" s="295"/>
      <c r="K182" s="295"/>
      <c r="L182" s="295"/>
      <c r="M182" s="295"/>
      <c r="N182" s="295"/>
      <c r="O182" s="295"/>
      <c r="P182" s="295"/>
      <c r="Q182" s="295"/>
      <c r="R182" s="295"/>
      <c r="S182" s="295"/>
      <c r="T182" s="295"/>
      <c r="U182" s="295"/>
      <c r="V182" s="295"/>
      <c r="W182" s="295"/>
      <c r="X182" s="295"/>
      <c r="Y182" s="295"/>
      <c r="Z182" s="295"/>
      <c r="AA182" s="295"/>
      <c r="AB182" s="295"/>
      <c r="AC182" s="295"/>
      <c r="AD182" s="295"/>
      <c r="AE182" s="295"/>
      <c r="AF182" s="295"/>
      <c r="AG182" s="295"/>
    </row>
    <row r="183" spans="1:33" s="105" customFormat="1" ht="80.25" customHeight="1">
      <c r="A183" s="151" t="s">
        <v>822</v>
      </c>
      <c r="B183" s="88" t="s">
        <v>0</v>
      </c>
      <c r="C183" s="88" t="s">
        <v>193</v>
      </c>
      <c r="D183" s="148" t="s">
        <v>177</v>
      </c>
      <c r="E183" s="147" t="s">
        <v>194</v>
      </c>
      <c r="F183" s="146" t="s">
        <v>155</v>
      </c>
      <c r="G183" s="145"/>
      <c r="H183" s="321">
        <f>H184+H187+H190+H193+H195</f>
        <v>5652.976000000001</v>
      </c>
      <c r="I183" s="321">
        <f>I184+I187+I190+I193+I195</f>
        <v>5679.822</v>
      </c>
      <c r="J183" s="106"/>
      <c r="K183" s="106"/>
      <c r="L183" s="106"/>
      <c r="M183" s="106"/>
      <c r="N183" s="106"/>
      <c r="O183" s="106"/>
      <c r="P183" s="106"/>
      <c r="Q183" s="106"/>
      <c r="R183" s="106"/>
      <c r="S183" s="106"/>
      <c r="T183" s="106"/>
      <c r="U183" s="106"/>
      <c r="V183" s="106"/>
      <c r="W183" s="106"/>
      <c r="X183" s="106"/>
      <c r="Y183" s="106"/>
      <c r="Z183" s="106"/>
      <c r="AA183" s="106"/>
      <c r="AB183" s="106"/>
      <c r="AC183" s="106"/>
      <c r="AD183" s="106"/>
      <c r="AE183" s="106"/>
      <c r="AF183" s="106"/>
      <c r="AG183" s="106"/>
    </row>
    <row r="184" spans="1:9" s="106" customFormat="1" ht="19.5">
      <c r="A184" s="152" t="s">
        <v>202</v>
      </c>
      <c r="B184" s="88" t="s">
        <v>0</v>
      </c>
      <c r="C184" s="88" t="s">
        <v>193</v>
      </c>
      <c r="D184" s="148" t="s">
        <v>177</v>
      </c>
      <c r="E184" s="147" t="s">
        <v>698</v>
      </c>
      <c r="F184" s="146" t="s">
        <v>191</v>
      </c>
      <c r="G184" s="145"/>
      <c r="H184" s="321">
        <f>H185</f>
        <v>3961.351</v>
      </c>
      <c r="I184" s="321">
        <f>I185</f>
        <v>4022.072</v>
      </c>
    </row>
    <row r="185" spans="1:9" s="106" customFormat="1" ht="26.25" customHeight="1">
      <c r="A185" s="569" t="s">
        <v>364</v>
      </c>
      <c r="B185" s="88" t="s">
        <v>0</v>
      </c>
      <c r="C185" s="88" t="s">
        <v>193</v>
      </c>
      <c r="D185" s="148" t="s">
        <v>177</v>
      </c>
      <c r="E185" s="147" t="s">
        <v>698</v>
      </c>
      <c r="F185" s="146" t="s">
        <v>191</v>
      </c>
      <c r="G185" s="145" t="s">
        <v>145</v>
      </c>
      <c r="H185" s="320">
        <v>3961.351</v>
      </c>
      <c r="I185" s="320">
        <v>4022.072</v>
      </c>
    </row>
    <row r="186" spans="1:9" s="106" customFormat="1" ht="19.5">
      <c r="A186" s="438" t="s">
        <v>438</v>
      </c>
      <c r="B186" s="486" t="s">
        <v>0</v>
      </c>
      <c r="C186" s="486" t="s">
        <v>193</v>
      </c>
      <c r="D186" s="487" t="s">
        <v>177</v>
      </c>
      <c r="E186" s="513" t="s">
        <v>200</v>
      </c>
      <c r="F186" s="515" t="s">
        <v>155</v>
      </c>
      <c r="G186" s="275"/>
      <c r="H186" s="483">
        <f>H188</f>
        <v>195</v>
      </c>
      <c r="I186" s="483">
        <f>I188</f>
        <v>190</v>
      </c>
    </row>
    <row r="187" spans="1:33" s="105" customFormat="1" ht="19.5">
      <c r="A187" s="478" t="s">
        <v>202</v>
      </c>
      <c r="B187" s="88" t="s">
        <v>0</v>
      </c>
      <c r="C187" s="88" t="s">
        <v>193</v>
      </c>
      <c r="D187" s="148" t="s">
        <v>177</v>
      </c>
      <c r="E187" s="118" t="s">
        <v>200</v>
      </c>
      <c r="F187" s="146" t="s">
        <v>191</v>
      </c>
      <c r="G187" s="145"/>
      <c r="H187" s="321">
        <f>H188</f>
        <v>195</v>
      </c>
      <c r="I187" s="321">
        <f>I188</f>
        <v>190</v>
      </c>
      <c r="J187" s="106"/>
      <c r="K187" s="106"/>
      <c r="L187" s="106"/>
      <c r="M187" s="106"/>
      <c r="N187" s="106"/>
      <c r="O187" s="106"/>
      <c r="P187" s="106"/>
      <c r="Q187" s="106"/>
      <c r="R187" s="106"/>
      <c r="S187" s="106"/>
      <c r="T187" s="106"/>
      <c r="U187" s="106"/>
      <c r="V187" s="106"/>
      <c r="W187" s="106"/>
      <c r="X187" s="106"/>
      <c r="Y187" s="106"/>
      <c r="Z187" s="106"/>
      <c r="AA187" s="106"/>
      <c r="AB187" s="106"/>
      <c r="AC187" s="106"/>
      <c r="AD187" s="106"/>
      <c r="AE187" s="106"/>
      <c r="AF187" s="106"/>
      <c r="AG187" s="106"/>
    </row>
    <row r="188" spans="1:9" s="106" customFormat="1" ht="24.75" customHeight="1">
      <c r="A188" s="480" t="s">
        <v>364</v>
      </c>
      <c r="B188" s="88" t="s">
        <v>0</v>
      </c>
      <c r="C188" s="88" t="s">
        <v>193</v>
      </c>
      <c r="D188" s="148" t="s">
        <v>177</v>
      </c>
      <c r="E188" s="118" t="s">
        <v>200</v>
      </c>
      <c r="F188" s="146" t="s">
        <v>191</v>
      </c>
      <c r="G188" s="145" t="s">
        <v>145</v>
      </c>
      <c r="H188" s="321">
        <v>195</v>
      </c>
      <c r="I188" s="321">
        <v>190</v>
      </c>
    </row>
    <row r="189" spans="1:9" s="106" customFormat="1" ht="19.5">
      <c r="A189" s="438" t="s">
        <v>439</v>
      </c>
      <c r="B189" s="486" t="s">
        <v>0</v>
      </c>
      <c r="C189" s="486" t="s">
        <v>193</v>
      </c>
      <c r="D189" s="487" t="s">
        <v>177</v>
      </c>
      <c r="E189" s="513" t="s">
        <v>357</v>
      </c>
      <c r="F189" s="514" t="s">
        <v>155</v>
      </c>
      <c r="G189" s="275"/>
      <c r="H189" s="483">
        <f>H191</f>
        <v>53.625</v>
      </c>
      <c r="I189" s="483">
        <f>I191</f>
        <v>52.25</v>
      </c>
    </row>
    <row r="190" spans="1:9" s="106" customFormat="1" ht="19.5">
      <c r="A190" s="481" t="s">
        <v>199</v>
      </c>
      <c r="B190" s="88" t="s">
        <v>0</v>
      </c>
      <c r="C190" s="88" t="s">
        <v>193</v>
      </c>
      <c r="D190" s="148" t="s">
        <v>177</v>
      </c>
      <c r="E190" s="147" t="s">
        <v>357</v>
      </c>
      <c r="F190" s="146" t="s">
        <v>198</v>
      </c>
      <c r="G190" s="145"/>
      <c r="H190" s="321">
        <f>H191</f>
        <v>53.625</v>
      </c>
      <c r="I190" s="321">
        <f>I191</f>
        <v>52.25</v>
      </c>
    </row>
    <row r="191" spans="1:9" s="106" customFormat="1" ht="21" customHeight="1">
      <c r="A191" s="482" t="s">
        <v>364</v>
      </c>
      <c r="B191" s="88" t="s">
        <v>0</v>
      </c>
      <c r="C191" s="88" t="s">
        <v>193</v>
      </c>
      <c r="D191" s="148" t="s">
        <v>177</v>
      </c>
      <c r="E191" s="147" t="s">
        <v>357</v>
      </c>
      <c r="F191" s="146" t="s">
        <v>198</v>
      </c>
      <c r="G191" s="145" t="s">
        <v>145</v>
      </c>
      <c r="H191" s="320">
        <v>53.625</v>
      </c>
      <c r="I191" s="320">
        <v>52.25</v>
      </c>
    </row>
    <row r="192" spans="1:9" s="106" customFormat="1" ht="36" customHeight="1">
      <c r="A192" s="302" t="s">
        <v>435</v>
      </c>
      <c r="B192" s="486" t="s">
        <v>0</v>
      </c>
      <c r="C192" s="486" t="s">
        <v>193</v>
      </c>
      <c r="D192" s="487" t="s">
        <v>177</v>
      </c>
      <c r="E192" s="513" t="s">
        <v>196</v>
      </c>
      <c r="F192" s="511" t="s">
        <v>155</v>
      </c>
      <c r="G192" s="493"/>
      <c r="H192" s="483">
        <f>H194</f>
        <v>48.75</v>
      </c>
      <c r="I192" s="483">
        <f>I194</f>
        <v>47.5</v>
      </c>
    </row>
    <row r="193" spans="1:9" s="106" customFormat="1" ht="19.5">
      <c r="A193" s="474" t="s">
        <v>434</v>
      </c>
      <c r="B193" s="88" t="s">
        <v>0</v>
      </c>
      <c r="C193" s="88" t="s">
        <v>193</v>
      </c>
      <c r="D193" s="148" t="s">
        <v>177</v>
      </c>
      <c r="E193" s="147" t="s">
        <v>196</v>
      </c>
      <c r="F193" s="146" t="s">
        <v>195</v>
      </c>
      <c r="G193" s="145"/>
      <c r="H193" s="321">
        <f>H194</f>
        <v>48.75</v>
      </c>
      <c r="I193" s="321">
        <f>I194</f>
        <v>47.5</v>
      </c>
    </row>
    <row r="194" spans="1:9" s="106" customFormat="1" ht="22.5" customHeight="1">
      <c r="A194" s="597" t="s">
        <v>364</v>
      </c>
      <c r="B194" s="88" t="s">
        <v>0</v>
      </c>
      <c r="C194" s="88" t="s">
        <v>193</v>
      </c>
      <c r="D194" s="148" t="s">
        <v>177</v>
      </c>
      <c r="E194" s="147" t="s">
        <v>196</v>
      </c>
      <c r="F194" s="146" t="s">
        <v>195</v>
      </c>
      <c r="G194" s="145" t="s">
        <v>145</v>
      </c>
      <c r="H194" s="320">
        <v>48.75</v>
      </c>
      <c r="I194" s="320">
        <v>47.5</v>
      </c>
    </row>
    <row r="195" spans="1:9" s="106" customFormat="1" ht="24.75" customHeight="1">
      <c r="A195" s="703" t="s">
        <v>436</v>
      </c>
      <c r="B195" s="486" t="s">
        <v>0</v>
      </c>
      <c r="C195" s="486" t="s">
        <v>193</v>
      </c>
      <c r="D195" s="487" t="s">
        <v>177</v>
      </c>
      <c r="E195" s="512" t="s">
        <v>437</v>
      </c>
      <c r="F195" s="511" t="s">
        <v>155</v>
      </c>
      <c r="G195" s="275"/>
      <c r="H195" s="322">
        <f>H197</f>
        <v>1394.25</v>
      </c>
      <c r="I195" s="322">
        <f>I197</f>
        <v>1368</v>
      </c>
    </row>
    <row r="196" spans="1:9" s="106" customFormat="1" ht="22.5" customHeight="1">
      <c r="A196" s="316" t="s">
        <v>202</v>
      </c>
      <c r="B196" s="88" t="s">
        <v>0</v>
      </c>
      <c r="C196" s="88" t="s">
        <v>193</v>
      </c>
      <c r="D196" s="148" t="s">
        <v>177</v>
      </c>
      <c r="E196" s="147" t="s">
        <v>192</v>
      </c>
      <c r="F196" s="146" t="s">
        <v>191</v>
      </c>
      <c r="G196" s="145"/>
      <c r="H196" s="321">
        <f>H197</f>
        <v>1394.25</v>
      </c>
      <c r="I196" s="321">
        <f>I197</f>
        <v>1368</v>
      </c>
    </row>
    <row r="197" spans="1:9" s="106" customFormat="1" ht="27" customHeight="1">
      <c r="A197" s="477" t="s">
        <v>364</v>
      </c>
      <c r="B197" s="88" t="s">
        <v>0</v>
      </c>
      <c r="C197" s="88" t="s">
        <v>193</v>
      </c>
      <c r="D197" s="148" t="s">
        <v>177</v>
      </c>
      <c r="E197" s="147" t="s">
        <v>192</v>
      </c>
      <c r="F197" s="146" t="s">
        <v>191</v>
      </c>
      <c r="G197" s="145" t="s">
        <v>145</v>
      </c>
      <c r="H197" s="320">
        <v>1394.25</v>
      </c>
      <c r="I197" s="320">
        <v>1368</v>
      </c>
    </row>
    <row r="198" spans="1:9" s="106" customFormat="1" ht="68.25" customHeight="1">
      <c r="A198" s="484" t="s">
        <v>609</v>
      </c>
      <c r="B198" s="275" t="s">
        <v>0</v>
      </c>
      <c r="C198" s="100" t="s">
        <v>193</v>
      </c>
      <c r="D198" s="150" t="s">
        <v>177</v>
      </c>
      <c r="E198" s="131" t="s">
        <v>554</v>
      </c>
      <c r="F198" s="130" t="s">
        <v>155</v>
      </c>
      <c r="G198" s="145"/>
      <c r="H198" s="322">
        <f>H199</f>
        <v>1462.5</v>
      </c>
      <c r="I198" s="322">
        <f>I199</f>
        <v>1425</v>
      </c>
    </row>
    <row r="199" spans="1:9" s="106" customFormat="1" ht="26.25" customHeight="1">
      <c r="A199" s="302" t="s">
        <v>519</v>
      </c>
      <c r="B199" s="310" t="s">
        <v>0</v>
      </c>
      <c r="C199" s="309" t="s">
        <v>193</v>
      </c>
      <c r="D199" s="308" t="s">
        <v>177</v>
      </c>
      <c r="E199" s="745" t="s">
        <v>735</v>
      </c>
      <c r="F199" s="746"/>
      <c r="G199" s="315"/>
      <c r="H199" s="483">
        <f>H201</f>
        <v>1462.5</v>
      </c>
      <c r="I199" s="483">
        <f>I201</f>
        <v>1425</v>
      </c>
    </row>
    <row r="200" spans="1:9" s="106" customFormat="1" ht="24" customHeight="1">
      <c r="A200" s="491" t="s">
        <v>441</v>
      </c>
      <c r="B200" s="310" t="s">
        <v>0</v>
      </c>
      <c r="C200" s="309" t="s">
        <v>193</v>
      </c>
      <c r="D200" s="308" t="s">
        <v>177</v>
      </c>
      <c r="E200" s="745" t="s">
        <v>524</v>
      </c>
      <c r="F200" s="746"/>
      <c r="G200" s="315"/>
      <c r="H200" s="320">
        <f>H201</f>
        <v>1462.5</v>
      </c>
      <c r="I200" s="320">
        <f>I201</f>
        <v>1425</v>
      </c>
    </row>
    <row r="201" spans="1:9" s="106" customFormat="1" ht="22.5" customHeight="1">
      <c r="A201" s="490" t="s">
        <v>364</v>
      </c>
      <c r="B201" s="310" t="s">
        <v>0</v>
      </c>
      <c r="C201" s="309" t="s">
        <v>193</v>
      </c>
      <c r="D201" s="308" t="s">
        <v>177</v>
      </c>
      <c r="E201" s="745" t="s">
        <v>524</v>
      </c>
      <c r="F201" s="746"/>
      <c r="G201" s="315" t="s">
        <v>145</v>
      </c>
      <c r="H201" s="320">
        <v>1462.5</v>
      </c>
      <c r="I201" s="320">
        <v>1425</v>
      </c>
    </row>
    <row r="202" spans="1:9" s="106" customFormat="1" ht="22.5" customHeight="1">
      <c r="A202" s="676" t="s">
        <v>616</v>
      </c>
      <c r="B202" s="486" t="s">
        <v>0</v>
      </c>
      <c r="C202" s="486" t="s">
        <v>312</v>
      </c>
      <c r="D202" s="674"/>
      <c r="E202" s="435"/>
      <c r="F202" s="436"/>
      <c r="G202" s="493"/>
      <c r="H202" s="494">
        <f>H203</f>
        <v>780</v>
      </c>
      <c r="I202" s="483">
        <f>I203</f>
        <v>950</v>
      </c>
    </row>
    <row r="203" spans="1:9" s="106" customFormat="1" ht="22.5" customHeight="1">
      <c r="A203" s="675" t="s">
        <v>615</v>
      </c>
      <c r="B203" s="88" t="s">
        <v>0</v>
      </c>
      <c r="C203" s="309" t="s">
        <v>312</v>
      </c>
      <c r="D203" s="673" t="s">
        <v>193</v>
      </c>
      <c r="E203" s="59"/>
      <c r="F203" s="167"/>
      <c r="G203" s="315"/>
      <c r="H203" s="153">
        <f>H204</f>
        <v>780</v>
      </c>
      <c r="I203" s="320">
        <f>I204</f>
        <v>950</v>
      </c>
    </row>
    <row r="204" spans="1:9" s="106" customFormat="1" ht="22.5" customHeight="1">
      <c r="A204" s="677" t="s">
        <v>276</v>
      </c>
      <c r="B204" s="310" t="s">
        <v>0</v>
      </c>
      <c r="C204" s="678" t="s">
        <v>312</v>
      </c>
      <c r="D204" s="678" t="s">
        <v>193</v>
      </c>
      <c r="E204" s="59" t="s">
        <v>275</v>
      </c>
      <c r="F204" s="167" t="s">
        <v>155</v>
      </c>
      <c r="G204" s="315"/>
      <c r="H204" s="320">
        <f aca="true" t="shared" si="3" ref="H204:I206">H205</f>
        <v>780</v>
      </c>
      <c r="I204" s="320">
        <f t="shared" si="3"/>
        <v>950</v>
      </c>
    </row>
    <row r="205" spans="1:9" s="106" customFormat="1" ht="22.5" customHeight="1">
      <c r="A205" s="109" t="s">
        <v>274</v>
      </c>
      <c r="B205" s="310" t="s">
        <v>0</v>
      </c>
      <c r="C205" s="120" t="s">
        <v>312</v>
      </c>
      <c r="D205" s="120" t="s">
        <v>193</v>
      </c>
      <c r="E205" s="59" t="s">
        <v>270</v>
      </c>
      <c r="F205" s="167" t="s">
        <v>155</v>
      </c>
      <c r="G205" s="315"/>
      <c r="H205" s="320">
        <f t="shared" si="3"/>
        <v>780</v>
      </c>
      <c r="I205" s="320">
        <f t="shared" si="3"/>
        <v>950</v>
      </c>
    </row>
    <row r="206" spans="1:9" s="106" customFormat="1" ht="22.5" customHeight="1">
      <c r="A206" s="439" t="s">
        <v>504</v>
      </c>
      <c r="B206" s="310" t="s">
        <v>0</v>
      </c>
      <c r="C206" s="120" t="s">
        <v>312</v>
      </c>
      <c r="D206" s="120" t="s">
        <v>193</v>
      </c>
      <c r="E206" s="59" t="s">
        <v>270</v>
      </c>
      <c r="F206" s="167" t="s">
        <v>505</v>
      </c>
      <c r="G206" s="315"/>
      <c r="H206" s="320">
        <f t="shared" si="3"/>
        <v>780</v>
      </c>
      <c r="I206" s="320">
        <f t="shared" si="3"/>
        <v>950</v>
      </c>
    </row>
    <row r="207" spans="1:9" s="106" customFormat="1" ht="22.5" customHeight="1">
      <c r="A207" s="492" t="s">
        <v>364</v>
      </c>
      <c r="B207" s="310" t="s">
        <v>0</v>
      </c>
      <c r="C207" s="120" t="s">
        <v>312</v>
      </c>
      <c r="D207" s="120" t="s">
        <v>193</v>
      </c>
      <c r="E207" s="59" t="s">
        <v>270</v>
      </c>
      <c r="F207" s="167" t="s">
        <v>505</v>
      </c>
      <c r="G207" s="315" t="s">
        <v>145</v>
      </c>
      <c r="H207" s="320">
        <v>780</v>
      </c>
      <c r="I207" s="320">
        <v>950</v>
      </c>
    </row>
    <row r="208" spans="1:9" s="106" customFormat="1" ht="19.5">
      <c r="A208" s="114" t="s">
        <v>190</v>
      </c>
      <c r="B208" s="73" t="s">
        <v>0</v>
      </c>
      <c r="C208" s="73" t="s">
        <v>164</v>
      </c>
      <c r="D208" s="113"/>
      <c r="E208" s="143"/>
      <c r="F208" s="142"/>
      <c r="G208" s="64"/>
      <c r="H208" s="460">
        <f aca="true" t="shared" si="4" ref="H208:I211">+H209</f>
        <v>9.75</v>
      </c>
      <c r="I208" s="460">
        <f t="shared" si="4"/>
        <v>9.5</v>
      </c>
    </row>
    <row r="209" spans="1:9" s="106" customFormat="1" ht="19.5">
      <c r="A209" s="114" t="s">
        <v>189</v>
      </c>
      <c r="B209" s="282" t="s">
        <v>0</v>
      </c>
      <c r="C209" s="73" t="s">
        <v>164</v>
      </c>
      <c r="D209" s="113" t="s">
        <v>164</v>
      </c>
      <c r="E209" s="143"/>
      <c r="F209" s="142"/>
      <c r="G209" s="64"/>
      <c r="H209" s="460">
        <f t="shared" si="4"/>
        <v>9.75</v>
      </c>
      <c r="I209" s="460">
        <f t="shared" si="4"/>
        <v>9.5</v>
      </c>
    </row>
    <row r="210" spans="1:9" s="106" customFormat="1" ht="64.5" customHeight="1">
      <c r="A210" s="114" t="s">
        <v>814</v>
      </c>
      <c r="B210" s="73" t="s">
        <v>0</v>
      </c>
      <c r="C210" s="73" t="s">
        <v>164</v>
      </c>
      <c r="D210" s="113" t="s">
        <v>164</v>
      </c>
      <c r="E210" s="141" t="s">
        <v>175</v>
      </c>
      <c r="F210" s="111" t="s">
        <v>155</v>
      </c>
      <c r="G210" s="140"/>
      <c r="H210" s="460">
        <f>H211</f>
        <v>9.75</v>
      </c>
      <c r="I210" s="460">
        <f>I211</f>
        <v>9.5</v>
      </c>
    </row>
    <row r="211" spans="1:9" s="106" customFormat="1" ht="19.5">
      <c r="A211" s="139" t="s">
        <v>478</v>
      </c>
      <c r="B211" s="57" t="s">
        <v>0</v>
      </c>
      <c r="C211" s="57" t="s">
        <v>164</v>
      </c>
      <c r="D211" s="65" t="s">
        <v>164</v>
      </c>
      <c r="E211" s="82" t="s">
        <v>493</v>
      </c>
      <c r="F211" s="81" t="s">
        <v>162</v>
      </c>
      <c r="G211" s="64"/>
      <c r="H211" s="298">
        <f t="shared" si="4"/>
        <v>9.75</v>
      </c>
      <c r="I211" s="298">
        <f t="shared" si="4"/>
        <v>9.5</v>
      </c>
    </row>
    <row r="212" spans="1:9" s="106" customFormat="1" ht="19.5">
      <c r="A212" s="138" t="s">
        <v>159</v>
      </c>
      <c r="B212" s="57" t="s">
        <v>0</v>
      </c>
      <c r="C212" s="57" t="s">
        <v>164</v>
      </c>
      <c r="D212" s="65" t="s">
        <v>164</v>
      </c>
      <c r="E212" s="82" t="s">
        <v>493</v>
      </c>
      <c r="F212" s="81" t="s">
        <v>162</v>
      </c>
      <c r="G212" s="64" t="s">
        <v>145</v>
      </c>
      <c r="H212" s="448">
        <v>9.75</v>
      </c>
      <c r="I212" s="448">
        <v>9.5</v>
      </c>
    </row>
    <row r="213" spans="1:33" s="105" customFormat="1" ht="37.5" hidden="1">
      <c r="A213" s="77" t="s">
        <v>185</v>
      </c>
      <c r="B213" s="88" t="s">
        <v>0</v>
      </c>
      <c r="C213" s="57" t="s">
        <v>149</v>
      </c>
      <c r="D213" s="65" t="s">
        <v>148</v>
      </c>
      <c r="E213" s="273" t="s">
        <v>355</v>
      </c>
      <c r="F213" s="81" t="s">
        <v>356</v>
      </c>
      <c r="G213" s="175"/>
      <c r="H213" s="465"/>
      <c r="I213" s="465"/>
      <c r="J213" s="106"/>
      <c r="K213" s="106"/>
      <c r="L213" s="106"/>
      <c r="M213" s="106"/>
      <c r="N213" s="106"/>
      <c r="O213" s="106"/>
      <c r="P213" s="106"/>
      <c r="Q213" s="106"/>
      <c r="R213" s="106"/>
      <c r="S213" s="106"/>
      <c r="T213" s="106"/>
      <c r="U213" s="106"/>
      <c r="V213" s="106"/>
      <c r="W213" s="106"/>
      <c r="X213" s="106"/>
      <c r="Y213" s="106"/>
      <c r="Z213" s="106"/>
      <c r="AA213" s="106"/>
      <c r="AB213" s="106"/>
      <c r="AC213" s="106"/>
      <c r="AD213" s="106"/>
      <c r="AE213" s="106"/>
      <c r="AF213" s="106"/>
      <c r="AG213" s="106"/>
    </row>
    <row r="214" spans="1:33" s="105" customFormat="1" ht="19.5" hidden="1">
      <c r="A214" s="74" t="s">
        <v>159</v>
      </c>
      <c r="B214" s="88" t="s">
        <v>0</v>
      </c>
      <c r="C214" s="57" t="s">
        <v>149</v>
      </c>
      <c r="D214" s="57" t="s">
        <v>148</v>
      </c>
      <c r="E214" s="59" t="s">
        <v>355</v>
      </c>
      <c r="F214" s="81" t="s">
        <v>356</v>
      </c>
      <c r="G214" s="57" t="s">
        <v>145</v>
      </c>
      <c r="H214" s="298"/>
      <c r="I214" s="298"/>
      <c r="J214" s="106"/>
      <c r="K214" s="106"/>
      <c r="L214" s="106"/>
      <c r="M214" s="106"/>
      <c r="N214" s="106"/>
      <c r="O214" s="106"/>
      <c r="P214" s="106"/>
      <c r="Q214" s="106"/>
      <c r="R214" s="106"/>
      <c r="S214" s="106"/>
      <c r="T214" s="106"/>
      <c r="U214" s="106"/>
      <c r="V214" s="106"/>
      <c r="W214" s="106"/>
      <c r="X214" s="106"/>
      <c r="Y214" s="106"/>
      <c r="Z214" s="106"/>
      <c r="AA214" s="106"/>
      <c r="AB214" s="106"/>
      <c r="AC214" s="106"/>
      <c r="AD214" s="106"/>
      <c r="AE214" s="106"/>
      <c r="AF214" s="106"/>
      <c r="AG214" s="106"/>
    </row>
    <row r="215" spans="1:33" s="105" customFormat="1" ht="37.5" hidden="1">
      <c r="A215" s="77" t="s">
        <v>160</v>
      </c>
      <c r="B215" s="88" t="s">
        <v>0</v>
      </c>
      <c r="C215" s="57" t="s">
        <v>149</v>
      </c>
      <c r="D215" s="65" t="s">
        <v>148</v>
      </c>
      <c r="E215" s="273" t="s">
        <v>355</v>
      </c>
      <c r="F215" s="81" t="s">
        <v>354</v>
      </c>
      <c r="G215" s="175"/>
      <c r="H215" s="465"/>
      <c r="I215" s="465"/>
      <c r="J215" s="106"/>
      <c r="K215" s="106"/>
      <c r="L215" s="106"/>
      <c r="M215" s="106"/>
      <c r="N215" s="106"/>
      <c r="O215" s="106"/>
      <c r="P215" s="106"/>
      <c r="Q215" s="106"/>
      <c r="R215" s="106"/>
      <c r="S215" s="106"/>
      <c r="T215" s="106"/>
      <c r="U215" s="106"/>
      <c r="V215" s="106"/>
      <c r="W215" s="106"/>
      <c r="X215" s="106"/>
      <c r="Y215" s="106"/>
      <c r="Z215" s="106"/>
      <c r="AA215" s="106"/>
      <c r="AB215" s="106"/>
      <c r="AC215" s="106"/>
      <c r="AD215" s="106"/>
      <c r="AE215" s="106"/>
      <c r="AF215" s="106"/>
      <c r="AG215" s="106"/>
    </row>
    <row r="216" spans="1:33" s="105" customFormat="1" ht="19.5" hidden="1">
      <c r="A216" s="74" t="s">
        <v>159</v>
      </c>
      <c r="B216" s="88" t="s">
        <v>0</v>
      </c>
      <c r="C216" s="57" t="s">
        <v>149</v>
      </c>
      <c r="D216" s="57" t="s">
        <v>148</v>
      </c>
      <c r="E216" s="59" t="s">
        <v>355</v>
      </c>
      <c r="F216" s="81" t="s">
        <v>354</v>
      </c>
      <c r="G216" s="57" t="s">
        <v>145</v>
      </c>
      <c r="H216" s="298"/>
      <c r="I216" s="298"/>
      <c r="J216" s="106"/>
      <c r="K216" s="106"/>
      <c r="L216" s="106"/>
      <c r="M216" s="106"/>
      <c r="N216" s="106"/>
      <c r="O216" s="106"/>
      <c r="P216" s="106"/>
      <c r="Q216" s="106"/>
      <c r="R216" s="106"/>
      <c r="S216" s="106"/>
      <c r="T216" s="106"/>
      <c r="U216" s="106"/>
      <c r="V216" s="106"/>
      <c r="W216" s="106"/>
      <c r="X216" s="106"/>
      <c r="Y216" s="106"/>
      <c r="Z216" s="106"/>
      <c r="AA216" s="106"/>
      <c r="AB216" s="106"/>
      <c r="AC216" s="106"/>
      <c r="AD216" s="106"/>
      <c r="AE216" s="106"/>
      <c r="AF216" s="106"/>
      <c r="AG216" s="106"/>
    </row>
    <row r="217" spans="1:9" s="83" customFormat="1" ht="25.5" customHeight="1">
      <c r="A217" s="66" t="s">
        <v>157</v>
      </c>
      <c r="B217" s="293" t="s">
        <v>0</v>
      </c>
      <c r="C217" s="134">
        <v>10</v>
      </c>
      <c r="D217" s="134"/>
      <c r="E217" s="79"/>
      <c r="F217" s="78"/>
      <c r="G217" s="70"/>
      <c r="H217" s="297">
        <f>H227+H224</f>
        <v>302.25</v>
      </c>
      <c r="I217" s="297">
        <f>I227+I224</f>
        <v>294.5</v>
      </c>
    </row>
    <row r="218" spans="1:9" s="83" customFormat="1" ht="18.75" hidden="1">
      <c r="A218" s="66" t="s">
        <v>154</v>
      </c>
      <c r="B218" s="73" t="s">
        <v>0</v>
      </c>
      <c r="C218" s="103">
        <v>10</v>
      </c>
      <c r="D218" s="102" t="s">
        <v>148</v>
      </c>
      <c r="E218" s="76"/>
      <c r="F218" s="75"/>
      <c r="G218" s="102"/>
      <c r="H218" s="457"/>
      <c r="I218" s="457"/>
    </row>
    <row r="219" spans="1:9" s="83" customFormat="1" ht="54" customHeight="1" hidden="1">
      <c r="A219" s="62" t="s">
        <v>152</v>
      </c>
      <c r="B219" s="100" t="s">
        <v>0</v>
      </c>
      <c r="C219" s="99">
        <v>10</v>
      </c>
      <c r="D219" s="98" t="s">
        <v>148</v>
      </c>
      <c r="E219" s="72" t="s">
        <v>171</v>
      </c>
      <c r="F219" s="71" t="s">
        <v>170</v>
      </c>
      <c r="G219" s="97"/>
      <c r="H219" s="297"/>
      <c r="I219" s="297"/>
    </row>
    <row r="220" spans="1:9" s="83" customFormat="1" ht="68.25" customHeight="1" hidden="1">
      <c r="A220" s="61" t="s">
        <v>150</v>
      </c>
      <c r="B220" s="88" t="s">
        <v>0</v>
      </c>
      <c r="C220" s="87">
        <v>10</v>
      </c>
      <c r="D220" s="86" t="s">
        <v>148</v>
      </c>
      <c r="E220" s="68" t="s">
        <v>167</v>
      </c>
      <c r="F220" s="67" t="s">
        <v>170</v>
      </c>
      <c r="G220" s="94"/>
      <c r="H220" s="460"/>
      <c r="I220" s="460"/>
    </row>
    <row r="221" spans="1:9" s="83" customFormat="1" ht="20.25" customHeight="1" hidden="1">
      <c r="A221" s="91" t="s">
        <v>169</v>
      </c>
      <c r="B221" s="88" t="s">
        <v>0</v>
      </c>
      <c r="C221" s="90">
        <v>10</v>
      </c>
      <c r="D221" s="86" t="s">
        <v>148</v>
      </c>
      <c r="E221" s="68" t="s">
        <v>167</v>
      </c>
      <c r="F221" s="67" t="s">
        <v>166</v>
      </c>
      <c r="G221" s="85"/>
      <c r="H221" s="298"/>
      <c r="I221" s="298"/>
    </row>
    <row r="222" spans="1:9" s="83" customFormat="1" ht="20.25" customHeight="1" hidden="1">
      <c r="A222" s="89" t="s">
        <v>168</v>
      </c>
      <c r="B222" s="88" t="s">
        <v>0</v>
      </c>
      <c r="C222" s="623">
        <v>10</v>
      </c>
      <c r="D222" s="86" t="s">
        <v>148</v>
      </c>
      <c r="E222" s="68" t="s">
        <v>167</v>
      </c>
      <c r="F222" s="67" t="s">
        <v>166</v>
      </c>
      <c r="G222" s="506" t="s">
        <v>165</v>
      </c>
      <c r="H222" s="298"/>
      <c r="I222" s="298"/>
    </row>
    <row r="223" spans="1:9" s="83" customFormat="1" ht="20.25" customHeight="1">
      <c r="A223" s="624" t="s">
        <v>154</v>
      </c>
      <c r="B223" s="100" t="s">
        <v>0</v>
      </c>
      <c r="C223" s="505" t="s">
        <v>178</v>
      </c>
      <c r="D223" s="505" t="s">
        <v>148</v>
      </c>
      <c r="E223" s="270"/>
      <c r="F223" s="269"/>
      <c r="G223" s="93"/>
      <c r="H223" s="460" t="str">
        <f aca="true" t="shared" si="5" ref="H223:I225">H224</f>
        <v>39,000</v>
      </c>
      <c r="I223" s="460" t="str">
        <f t="shared" si="5"/>
        <v>38,000</v>
      </c>
    </row>
    <row r="224" spans="1:9" s="83" customFormat="1" ht="20.25" customHeight="1">
      <c r="A224" s="116" t="s">
        <v>274</v>
      </c>
      <c r="B224" s="100" t="s">
        <v>0</v>
      </c>
      <c r="C224" s="505" t="s">
        <v>178</v>
      </c>
      <c r="D224" s="505" t="s">
        <v>148</v>
      </c>
      <c r="E224" s="741" t="s">
        <v>448</v>
      </c>
      <c r="F224" s="742"/>
      <c r="G224" s="70"/>
      <c r="H224" s="297" t="str">
        <f t="shared" si="5"/>
        <v>39,000</v>
      </c>
      <c r="I224" s="297" t="str">
        <f t="shared" si="5"/>
        <v>38,000</v>
      </c>
    </row>
    <row r="225" spans="1:9" s="83" customFormat="1" ht="20.25" customHeight="1">
      <c r="A225" s="504" t="s">
        <v>169</v>
      </c>
      <c r="B225" s="88" t="s">
        <v>0</v>
      </c>
      <c r="C225" s="503" t="s">
        <v>178</v>
      </c>
      <c r="D225" s="503" t="s">
        <v>148</v>
      </c>
      <c r="E225" s="743" t="s">
        <v>447</v>
      </c>
      <c r="F225" s="744"/>
      <c r="G225" s="120"/>
      <c r="H225" s="200" t="str">
        <f t="shared" si="5"/>
        <v>39,000</v>
      </c>
      <c r="I225" s="200" t="str">
        <f t="shared" si="5"/>
        <v>38,000</v>
      </c>
    </row>
    <row r="226" spans="1:9" s="83" customFormat="1" ht="20.25" customHeight="1">
      <c r="A226" s="437" t="s">
        <v>168</v>
      </c>
      <c r="B226" s="88" t="s">
        <v>0</v>
      </c>
      <c r="C226" s="503" t="s">
        <v>178</v>
      </c>
      <c r="D226" s="503" t="s">
        <v>148</v>
      </c>
      <c r="E226" s="743" t="s">
        <v>447</v>
      </c>
      <c r="F226" s="744"/>
      <c r="G226" s="120" t="s">
        <v>165</v>
      </c>
      <c r="H226" s="119" t="s">
        <v>701</v>
      </c>
      <c r="I226" s="119" t="s">
        <v>702</v>
      </c>
    </row>
    <row r="227" spans="1:33" s="105" customFormat="1" ht="19.5">
      <c r="A227" s="132" t="s">
        <v>183</v>
      </c>
      <c r="B227" s="73" t="s">
        <v>0</v>
      </c>
      <c r="C227" s="99">
        <v>10</v>
      </c>
      <c r="D227" s="98" t="s">
        <v>218</v>
      </c>
      <c r="E227" s="131"/>
      <c r="F227" s="130"/>
      <c r="G227" s="128"/>
      <c r="H227" s="297">
        <f aca="true" t="shared" si="6" ref="H227:I230">H228</f>
        <v>263.25</v>
      </c>
      <c r="I227" s="297">
        <f t="shared" si="6"/>
        <v>256.5</v>
      </c>
      <c r="J227" s="106"/>
      <c r="K227" s="106"/>
      <c r="L227" s="106"/>
      <c r="M227" s="106"/>
      <c r="N227" s="106"/>
      <c r="O227" s="106"/>
      <c r="P227" s="106"/>
      <c r="Q227" s="106"/>
      <c r="R227" s="106"/>
      <c r="S227" s="106"/>
      <c r="T227" s="106"/>
      <c r="U227" s="106"/>
      <c r="V227" s="106"/>
      <c r="W227" s="106"/>
      <c r="X227" s="106"/>
      <c r="Y227" s="106"/>
      <c r="Z227" s="106"/>
      <c r="AA227" s="106"/>
      <c r="AB227" s="106"/>
      <c r="AC227" s="106"/>
      <c r="AD227" s="106"/>
      <c r="AE227" s="106"/>
      <c r="AF227" s="106"/>
      <c r="AG227" s="106"/>
    </row>
    <row r="228" spans="1:33" s="105" customFormat="1" ht="77.25" customHeight="1">
      <c r="A228" s="157" t="s">
        <v>809</v>
      </c>
      <c r="B228" s="100" t="s">
        <v>0</v>
      </c>
      <c r="C228" s="129">
        <v>10</v>
      </c>
      <c r="D228" s="129" t="s">
        <v>218</v>
      </c>
      <c r="E228" s="72" t="s">
        <v>182</v>
      </c>
      <c r="F228" s="71" t="s">
        <v>155</v>
      </c>
      <c r="G228" s="128"/>
      <c r="H228" s="297">
        <f t="shared" si="6"/>
        <v>263.25</v>
      </c>
      <c r="I228" s="297">
        <f t="shared" si="6"/>
        <v>256.5</v>
      </c>
      <c r="J228" s="106"/>
      <c r="K228" s="106"/>
      <c r="L228" s="106"/>
      <c r="M228" s="106"/>
      <c r="N228" s="106"/>
      <c r="O228" s="106"/>
      <c r="P228" s="106"/>
      <c r="Q228" s="106"/>
      <c r="R228" s="106"/>
      <c r="S228" s="106"/>
      <c r="T228" s="106"/>
      <c r="U228" s="106"/>
      <c r="V228" s="106"/>
      <c r="W228" s="106"/>
      <c r="X228" s="106"/>
      <c r="Y228" s="106"/>
      <c r="Z228" s="106"/>
      <c r="AA228" s="106"/>
      <c r="AB228" s="106"/>
      <c r="AC228" s="106"/>
      <c r="AD228" s="106"/>
      <c r="AE228" s="106"/>
      <c r="AF228" s="106"/>
      <c r="AG228" s="106"/>
    </row>
    <row r="229" spans="1:33" s="51" customFormat="1" ht="100.5" customHeight="1">
      <c r="A229" s="127" t="s">
        <v>823</v>
      </c>
      <c r="B229" s="88" t="s">
        <v>0</v>
      </c>
      <c r="C229" s="126" t="s">
        <v>178</v>
      </c>
      <c r="D229" s="125" t="s">
        <v>218</v>
      </c>
      <c r="E229" s="68" t="s">
        <v>180</v>
      </c>
      <c r="F229" s="67" t="s">
        <v>155</v>
      </c>
      <c r="G229" s="70"/>
      <c r="H229" s="200">
        <f t="shared" si="6"/>
        <v>263.25</v>
      </c>
      <c r="I229" s="200">
        <f t="shared" si="6"/>
        <v>256.5</v>
      </c>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row>
    <row r="230" spans="1:33" s="51" customFormat="1" ht="18.75">
      <c r="A230" s="123" t="s">
        <v>581</v>
      </c>
      <c r="B230" s="88" t="s">
        <v>0</v>
      </c>
      <c r="C230" s="122" t="s">
        <v>178</v>
      </c>
      <c r="D230" s="121" t="s">
        <v>218</v>
      </c>
      <c r="E230" s="68" t="s">
        <v>494</v>
      </c>
      <c r="F230" s="67" t="s">
        <v>501</v>
      </c>
      <c r="G230" s="70"/>
      <c r="H230" s="200">
        <f t="shared" si="6"/>
        <v>263.25</v>
      </c>
      <c r="I230" s="200">
        <f t="shared" si="6"/>
        <v>256.5</v>
      </c>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row>
    <row r="231" spans="1:33" s="51" customFormat="1" ht="18.75">
      <c r="A231" s="89" t="s">
        <v>168</v>
      </c>
      <c r="B231" s="88" t="s">
        <v>0</v>
      </c>
      <c r="C231" s="122" t="s">
        <v>178</v>
      </c>
      <c r="D231" s="121" t="s">
        <v>218</v>
      </c>
      <c r="E231" s="68" t="s">
        <v>494</v>
      </c>
      <c r="F231" s="67" t="s">
        <v>501</v>
      </c>
      <c r="G231" s="120" t="s">
        <v>165</v>
      </c>
      <c r="H231" s="200">
        <v>263.25</v>
      </c>
      <c r="I231" s="200">
        <v>256.5</v>
      </c>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row>
    <row r="232" spans="1:33" s="51" customFormat="1" ht="18.75">
      <c r="A232" s="116" t="s">
        <v>176</v>
      </c>
      <c r="B232" s="73" t="s">
        <v>0</v>
      </c>
      <c r="C232" s="115">
        <v>11</v>
      </c>
      <c r="D232" s="113"/>
      <c r="E232" s="118"/>
      <c r="F232" s="117"/>
      <c r="G232" s="292"/>
      <c r="H232" s="460">
        <f aca="true" t="shared" si="7" ref="H232:I234">+H233</f>
        <v>146.25</v>
      </c>
      <c r="I232" s="460">
        <f t="shared" si="7"/>
        <v>142.5</v>
      </c>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row>
    <row r="233" spans="1:33" s="51" customFormat="1" ht="18.75">
      <c r="A233" s="627" t="s">
        <v>580</v>
      </c>
      <c r="B233" s="282" t="s">
        <v>0</v>
      </c>
      <c r="C233" s="115">
        <v>11</v>
      </c>
      <c r="D233" s="113" t="s">
        <v>148</v>
      </c>
      <c r="E233" s="112"/>
      <c r="F233" s="111"/>
      <c r="G233" s="292"/>
      <c r="H233" s="460">
        <f t="shared" si="7"/>
        <v>146.25</v>
      </c>
      <c r="I233" s="460">
        <f t="shared" si="7"/>
        <v>142.5</v>
      </c>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row>
    <row r="234" spans="1:33" s="290" customFormat="1" ht="66" customHeight="1">
      <c r="A234" s="114" t="s">
        <v>799</v>
      </c>
      <c r="B234" s="73" t="s">
        <v>0</v>
      </c>
      <c r="C234" s="73" t="s">
        <v>173</v>
      </c>
      <c r="D234" s="113" t="s">
        <v>148</v>
      </c>
      <c r="E234" s="112" t="s">
        <v>175</v>
      </c>
      <c r="F234" s="111" t="s">
        <v>155</v>
      </c>
      <c r="G234" s="292"/>
      <c r="H234" s="460">
        <f t="shared" si="7"/>
        <v>146.25</v>
      </c>
      <c r="I234" s="460">
        <f t="shared" si="7"/>
        <v>142.5</v>
      </c>
      <c r="J234" s="291"/>
      <c r="K234" s="291"/>
      <c r="L234" s="291"/>
      <c r="M234" s="291"/>
      <c r="N234" s="291"/>
      <c r="O234" s="291"/>
      <c r="P234" s="291"/>
      <c r="Q234" s="291"/>
      <c r="R234" s="291"/>
      <c r="S234" s="291"/>
      <c r="T234" s="291"/>
      <c r="U234" s="291"/>
      <c r="V234" s="291"/>
      <c r="W234" s="291"/>
      <c r="X234" s="291"/>
      <c r="Y234" s="291"/>
      <c r="Z234" s="291"/>
      <c r="AA234" s="291"/>
      <c r="AB234" s="291"/>
      <c r="AC234" s="291"/>
      <c r="AD234" s="291"/>
      <c r="AE234" s="291"/>
      <c r="AF234" s="291"/>
      <c r="AG234" s="291"/>
    </row>
    <row r="235" spans="1:33" s="51" customFormat="1" ht="65.25" customHeight="1">
      <c r="A235" s="89" t="s">
        <v>479</v>
      </c>
      <c r="B235" s="57" t="s">
        <v>0</v>
      </c>
      <c r="C235" s="57" t="s">
        <v>173</v>
      </c>
      <c r="D235" s="65" t="s">
        <v>148</v>
      </c>
      <c r="E235" s="82" t="s">
        <v>495</v>
      </c>
      <c r="F235" s="81" t="s">
        <v>172</v>
      </c>
      <c r="G235" s="289"/>
      <c r="H235" s="298">
        <f>+H236+H239</f>
        <v>146.25</v>
      </c>
      <c r="I235" s="298">
        <f>+I236+I239</f>
        <v>142.5</v>
      </c>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row>
    <row r="236" spans="1:33" s="51" customFormat="1" ht="61.5" customHeight="1">
      <c r="A236" s="549" t="s">
        <v>496</v>
      </c>
      <c r="B236" s="57" t="s">
        <v>0</v>
      </c>
      <c r="C236" s="312" t="s">
        <v>173</v>
      </c>
      <c r="D236" s="576" t="s">
        <v>148</v>
      </c>
      <c r="E236" s="547" t="s">
        <v>495</v>
      </c>
      <c r="F236" s="548" t="s">
        <v>497</v>
      </c>
      <c r="G236" s="64"/>
      <c r="H236" s="298">
        <f>H237</f>
        <v>146.25</v>
      </c>
      <c r="I236" s="298">
        <f>I237</f>
        <v>142.5</v>
      </c>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row>
    <row r="237" spans="1:33" s="51" customFormat="1" ht="30" customHeight="1">
      <c r="A237" s="569" t="s">
        <v>364</v>
      </c>
      <c r="B237" s="57" t="s">
        <v>0</v>
      </c>
      <c r="C237" s="57" t="s">
        <v>173</v>
      </c>
      <c r="D237" s="65" t="s">
        <v>148</v>
      </c>
      <c r="E237" s="82" t="s">
        <v>495</v>
      </c>
      <c r="F237" s="81" t="s">
        <v>172</v>
      </c>
      <c r="G237" s="64" t="s">
        <v>145</v>
      </c>
      <c r="H237" s="448">
        <v>146.25</v>
      </c>
      <c r="I237" s="448">
        <v>142.5</v>
      </c>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row>
    <row r="238" spans="1:33" s="51" customFormat="1" ht="7.5" customHeight="1">
      <c r="A238" s="89"/>
      <c r="B238" s="57"/>
      <c r="C238" s="57"/>
      <c r="D238" s="65"/>
      <c r="E238" s="82"/>
      <c r="F238" s="81"/>
      <c r="G238" s="64"/>
      <c r="H238" s="448"/>
      <c r="I238" s="448"/>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row>
    <row r="239" spans="1:33" s="51" customFormat="1" ht="56.25" hidden="1">
      <c r="A239" s="89" t="s">
        <v>353</v>
      </c>
      <c r="B239" s="57" t="s">
        <v>0</v>
      </c>
      <c r="C239" s="57" t="s">
        <v>173</v>
      </c>
      <c r="D239" s="65" t="s">
        <v>206</v>
      </c>
      <c r="E239" s="82" t="s">
        <v>352</v>
      </c>
      <c r="F239" s="81" t="s">
        <v>351</v>
      </c>
      <c r="G239" s="64"/>
      <c r="H239" s="64"/>
      <c r="I239" s="64"/>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row>
    <row r="240" spans="1:33" s="51" customFormat="1" ht="18.75" hidden="1">
      <c r="A240" s="288" t="s">
        <v>159</v>
      </c>
      <c r="B240" s="60" t="s">
        <v>0</v>
      </c>
      <c r="C240" s="286" t="s">
        <v>173</v>
      </c>
      <c r="D240" s="286" t="s">
        <v>206</v>
      </c>
      <c r="E240" s="82" t="s">
        <v>352</v>
      </c>
      <c r="F240" s="81" t="s">
        <v>351</v>
      </c>
      <c r="G240" s="285" t="s">
        <v>145</v>
      </c>
      <c r="H240" s="285"/>
      <c r="I240" s="285"/>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row>
    <row r="241" spans="1:33" s="51" customFormat="1" ht="18.75" hidden="1">
      <c r="A241" s="287" t="s">
        <v>346</v>
      </c>
      <c r="B241" s="60" t="s">
        <v>0</v>
      </c>
      <c r="C241" s="60" t="s">
        <v>273</v>
      </c>
      <c r="D241" s="286"/>
      <c r="E241" s="770"/>
      <c r="F241" s="771"/>
      <c r="G241" s="60"/>
      <c r="H241" s="60"/>
      <c r="I241" s="60"/>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row>
    <row r="242" spans="1:33" s="51" customFormat="1" ht="18.75" hidden="1">
      <c r="A242" s="287" t="s">
        <v>346</v>
      </c>
      <c r="B242" s="60" t="s">
        <v>0</v>
      </c>
      <c r="C242" s="60" t="s">
        <v>273</v>
      </c>
      <c r="D242" s="286" t="s">
        <v>148</v>
      </c>
      <c r="E242" s="770"/>
      <c r="F242" s="771"/>
      <c r="G242" s="60"/>
      <c r="H242" s="60"/>
      <c r="I242" s="60"/>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row>
    <row r="243" spans="1:33" s="51" customFormat="1" ht="75" hidden="1">
      <c r="A243" s="114" t="s">
        <v>350</v>
      </c>
      <c r="B243" s="60" t="s">
        <v>0</v>
      </c>
      <c r="C243" s="60" t="s">
        <v>273</v>
      </c>
      <c r="D243" s="286" t="s">
        <v>148</v>
      </c>
      <c r="E243" s="770" t="s">
        <v>349</v>
      </c>
      <c r="F243" s="771"/>
      <c r="G243" s="60"/>
      <c r="H243" s="60"/>
      <c r="I243" s="60"/>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row>
    <row r="244" spans="1:33" s="51" customFormat="1" ht="93.75" hidden="1">
      <c r="A244" s="109" t="s">
        <v>348</v>
      </c>
      <c r="B244" s="60" t="s">
        <v>0</v>
      </c>
      <c r="C244" s="60" t="s">
        <v>273</v>
      </c>
      <c r="D244" s="286" t="s">
        <v>148</v>
      </c>
      <c r="E244" s="770" t="s">
        <v>347</v>
      </c>
      <c r="F244" s="771"/>
      <c r="G244" s="60"/>
      <c r="H244" s="60"/>
      <c r="I244" s="60"/>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row>
    <row r="245" spans="1:33" s="51" customFormat="1" ht="18.75" hidden="1">
      <c r="A245" s="287" t="s">
        <v>346</v>
      </c>
      <c r="B245" s="60" t="s">
        <v>0</v>
      </c>
      <c r="C245" s="60" t="s">
        <v>273</v>
      </c>
      <c r="D245" s="286" t="s">
        <v>148</v>
      </c>
      <c r="E245" s="770" t="s">
        <v>344</v>
      </c>
      <c r="F245" s="771"/>
      <c r="G245" s="60"/>
      <c r="H245" s="60"/>
      <c r="I245" s="60"/>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row>
    <row r="246" spans="1:33" s="51" customFormat="1" ht="18.75" hidden="1">
      <c r="A246" s="287" t="s">
        <v>345</v>
      </c>
      <c r="B246" s="60" t="s">
        <v>0</v>
      </c>
      <c r="C246" s="60" t="s">
        <v>273</v>
      </c>
      <c r="D246" s="286" t="s">
        <v>148</v>
      </c>
      <c r="E246" s="770" t="s">
        <v>344</v>
      </c>
      <c r="F246" s="771"/>
      <c r="G246" s="60" t="s">
        <v>343</v>
      </c>
      <c r="H246" s="60"/>
      <c r="I246" s="60"/>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row>
    <row r="247" spans="1:33" s="51" customFormat="1" ht="18.75" hidden="1">
      <c r="A247" s="287"/>
      <c r="B247" s="60"/>
      <c r="C247" s="60"/>
      <c r="D247" s="286"/>
      <c r="E247" s="770"/>
      <c r="F247" s="771"/>
      <c r="G247" s="60"/>
      <c r="H247" s="60"/>
      <c r="I247" s="60"/>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row>
    <row r="248" spans="1:33" s="51" customFormat="1" ht="18.75">
      <c r="A248" s="50"/>
      <c r="B248" s="49"/>
      <c r="C248" s="49"/>
      <c r="D248" s="55"/>
      <c r="E248" s="54"/>
      <c r="F248" s="53"/>
      <c r="G248" s="49"/>
      <c r="H248" s="49"/>
      <c r="I248" s="49"/>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row>
    <row r="249" spans="1:33" s="51" customFormat="1" ht="18.75">
      <c r="A249" s="50"/>
      <c r="B249" s="49"/>
      <c r="C249" s="49"/>
      <c r="D249" s="55"/>
      <c r="E249" s="54"/>
      <c r="F249" s="53"/>
      <c r="G249" s="49"/>
      <c r="H249" s="49"/>
      <c r="I249" s="49"/>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row>
    <row r="250" spans="1:33" s="51" customFormat="1" ht="18.75">
      <c r="A250" s="50"/>
      <c r="B250" s="49"/>
      <c r="C250" s="49"/>
      <c r="D250" s="55"/>
      <c r="E250" s="54"/>
      <c r="F250" s="53"/>
      <c r="G250" s="49"/>
      <c r="H250" s="49"/>
      <c r="I250" s="49"/>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row>
    <row r="251" spans="1:33" s="51" customFormat="1" ht="18.75">
      <c r="A251" s="50"/>
      <c r="B251" s="49"/>
      <c r="C251" s="49"/>
      <c r="D251" s="55"/>
      <c r="E251" s="54"/>
      <c r="F251" s="53"/>
      <c r="G251" s="49"/>
      <c r="H251" s="49"/>
      <c r="I251" s="49"/>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row>
    <row r="252" spans="1:33" s="51" customFormat="1" ht="18.75">
      <c r="A252" s="50"/>
      <c r="B252" s="49"/>
      <c r="C252" s="49"/>
      <c r="D252" s="55"/>
      <c r="E252" s="54"/>
      <c r="F252" s="53"/>
      <c r="G252" s="49"/>
      <c r="H252" s="49"/>
      <c r="I252" s="49"/>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row>
    <row r="253" spans="1:33" s="51" customFormat="1" ht="18.75">
      <c r="A253" s="50"/>
      <c r="B253" s="49"/>
      <c r="C253" s="49"/>
      <c r="D253" s="55"/>
      <c r="E253" s="54"/>
      <c r="F253" s="53"/>
      <c r="G253" s="49"/>
      <c r="H253" s="49"/>
      <c r="I253" s="49"/>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row>
    <row r="254" spans="1:33" s="51" customFormat="1" ht="18.75">
      <c r="A254" s="50"/>
      <c r="B254" s="49"/>
      <c r="C254" s="49"/>
      <c r="D254" s="55"/>
      <c r="E254" s="54"/>
      <c r="F254" s="53"/>
      <c r="G254" s="49"/>
      <c r="H254" s="49"/>
      <c r="I254" s="49"/>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row>
    <row r="255" spans="1:33" s="51" customFormat="1" ht="18.75">
      <c r="A255" s="50"/>
      <c r="B255" s="49"/>
      <c r="C255" s="49"/>
      <c r="D255" s="55"/>
      <c r="E255" s="54"/>
      <c r="F255" s="53"/>
      <c r="G255" s="49"/>
      <c r="H255" s="49"/>
      <c r="I255" s="49"/>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row>
    <row r="256" spans="1:33" s="51" customFormat="1" ht="18.75">
      <c r="A256" s="50"/>
      <c r="B256" s="49"/>
      <c r="C256" s="49"/>
      <c r="D256" s="55"/>
      <c r="E256" s="54"/>
      <c r="F256" s="53"/>
      <c r="G256" s="49"/>
      <c r="H256" s="49"/>
      <c r="I256" s="49"/>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row>
    <row r="257" spans="1:33" s="51" customFormat="1" ht="18.75">
      <c r="A257" s="50"/>
      <c r="B257" s="49"/>
      <c r="C257" s="49"/>
      <c r="D257" s="55"/>
      <c r="E257" s="54"/>
      <c r="F257" s="53"/>
      <c r="G257" s="49"/>
      <c r="H257" s="49"/>
      <c r="I257" s="49"/>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row>
    <row r="258" spans="1:33" s="51" customFormat="1" ht="18.75">
      <c r="A258" s="50"/>
      <c r="B258" s="49"/>
      <c r="C258" s="49"/>
      <c r="D258" s="55"/>
      <c r="E258" s="54"/>
      <c r="F258" s="53"/>
      <c r="G258" s="49"/>
      <c r="H258" s="49"/>
      <c r="I258" s="49"/>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row>
    <row r="259" spans="1:33" s="51" customFormat="1" ht="18.75">
      <c r="A259" s="50"/>
      <c r="B259" s="49"/>
      <c r="C259" s="49"/>
      <c r="D259" s="55"/>
      <c r="E259" s="54"/>
      <c r="F259" s="53"/>
      <c r="G259" s="49"/>
      <c r="H259" s="49"/>
      <c r="I259" s="49"/>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row>
    <row r="260" spans="1:33" s="51" customFormat="1" ht="18.75">
      <c r="A260" s="50"/>
      <c r="B260" s="49"/>
      <c r="C260" s="49"/>
      <c r="D260" s="55"/>
      <c r="E260" s="54"/>
      <c r="F260" s="53"/>
      <c r="G260" s="49"/>
      <c r="H260" s="49"/>
      <c r="I260" s="49"/>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row>
    <row r="261" spans="1:33" s="51" customFormat="1" ht="18.75">
      <c r="A261" s="50"/>
      <c r="B261" s="49"/>
      <c r="C261" s="49"/>
      <c r="D261" s="55"/>
      <c r="E261" s="54"/>
      <c r="F261" s="53"/>
      <c r="G261" s="49"/>
      <c r="H261" s="49"/>
      <c r="I261" s="49"/>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row>
    <row r="262" spans="1:33" s="51" customFormat="1" ht="18.75">
      <c r="A262" s="50"/>
      <c r="B262" s="49"/>
      <c r="C262" s="49"/>
      <c r="D262" s="55"/>
      <c r="E262" s="54"/>
      <c r="F262" s="53"/>
      <c r="G262" s="49"/>
      <c r="H262" s="49"/>
      <c r="I262" s="49"/>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row>
    <row r="263" spans="1:33" s="51" customFormat="1" ht="18.75">
      <c r="A263" s="50"/>
      <c r="B263" s="49"/>
      <c r="C263" s="49"/>
      <c r="D263" s="55"/>
      <c r="E263" s="54"/>
      <c r="F263" s="53"/>
      <c r="G263" s="49"/>
      <c r="H263" s="49"/>
      <c r="I263" s="49"/>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row>
    <row r="264" spans="1:33" s="51" customFormat="1" ht="18.75">
      <c r="A264" s="50"/>
      <c r="B264" s="49"/>
      <c r="C264" s="49"/>
      <c r="D264" s="55"/>
      <c r="E264" s="54"/>
      <c r="F264" s="53"/>
      <c r="G264" s="49"/>
      <c r="H264" s="49"/>
      <c r="I264" s="49"/>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row>
    <row r="265" spans="1:33" s="51" customFormat="1" ht="18.75">
      <c r="A265" s="50"/>
      <c r="B265" s="49"/>
      <c r="C265" s="49"/>
      <c r="D265" s="55"/>
      <c r="E265" s="54"/>
      <c r="F265" s="53"/>
      <c r="G265" s="49"/>
      <c r="H265" s="49"/>
      <c r="I265" s="49"/>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row>
    <row r="266" spans="1:33" s="51" customFormat="1" ht="18.75">
      <c r="A266" s="50"/>
      <c r="B266" s="49"/>
      <c r="C266" s="49"/>
      <c r="D266" s="55"/>
      <c r="E266" s="54"/>
      <c r="F266" s="53"/>
      <c r="G266" s="49"/>
      <c r="H266" s="49"/>
      <c r="I266" s="49"/>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row>
    <row r="267" spans="1:33" s="51" customFormat="1" ht="18.75">
      <c r="A267" s="50"/>
      <c r="B267" s="49"/>
      <c r="C267" s="49"/>
      <c r="D267" s="55"/>
      <c r="E267" s="54"/>
      <c r="F267" s="53"/>
      <c r="G267" s="49"/>
      <c r="H267" s="49"/>
      <c r="I267" s="49"/>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row>
    <row r="268" spans="1:33" s="51" customFormat="1" ht="18.75">
      <c r="A268" s="50"/>
      <c r="B268" s="49"/>
      <c r="C268" s="49"/>
      <c r="D268" s="55"/>
      <c r="E268" s="54"/>
      <c r="F268" s="53"/>
      <c r="G268" s="49"/>
      <c r="H268" s="49"/>
      <c r="I268" s="49"/>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row>
    <row r="269" spans="1:33" s="51" customFormat="1" ht="18.75">
      <c r="A269" s="50"/>
      <c r="B269" s="49"/>
      <c r="C269" s="49"/>
      <c r="D269" s="55"/>
      <c r="E269" s="54"/>
      <c r="F269" s="53"/>
      <c r="G269" s="49"/>
      <c r="H269" s="49"/>
      <c r="I269" s="49"/>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row>
    <row r="270" spans="1:33" s="51" customFormat="1" ht="18.75">
      <c r="A270" s="50"/>
      <c r="B270" s="49"/>
      <c r="C270" s="49"/>
      <c r="D270" s="55"/>
      <c r="E270" s="54"/>
      <c r="F270" s="53"/>
      <c r="G270" s="49"/>
      <c r="H270" s="49"/>
      <c r="I270" s="49"/>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row>
    <row r="271" spans="1:33" s="51" customFormat="1" ht="18.75">
      <c r="A271" s="50"/>
      <c r="B271" s="49"/>
      <c r="C271" s="49"/>
      <c r="D271" s="55"/>
      <c r="E271" s="54"/>
      <c r="F271" s="53"/>
      <c r="G271" s="49"/>
      <c r="H271" s="49"/>
      <c r="I271" s="49"/>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row>
    <row r="272" spans="1:33" s="51" customFormat="1" ht="18.75">
      <c r="A272" s="50"/>
      <c r="B272" s="49"/>
      <c r="C272" s="49"/>
      <c r="D272" s="55"/>
      <c r="E272" s="54"/>
      <c r="F272" s="53"/>
      <c r="G272" s="49"/>
      <c r="H272" s="49"/>
      <c r="I272" s="49"/>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row>
    <row r="273" spans="1:33" s="51" customFormat="1" ht="18.75">
      <c r="A273" s="50"/>
      <c r="B273" s="49"/>
      <c r="C273" s="49"/>
      <c r="D273" s="55"/>
      <c r="E273" s="54"/>
      <c r="F273" s="53"/>
      <c r="G273" s="49"/>
      <c r="H273" s="49"/>
      <c r="I273" s="49"/>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row>
    <row r="274" spans="1:33" s="51" customFormat="1" ht="18.75">
      <c r="A274" s="50"/>
      <c r="B274" s="49"/>
      <c r="C274" s="49"/>
      <c r="D274" s="55"/>
      <c r="E274" s="54"/>
      <c r="F274" s="53"/>
      <c r="G274" s="49"/>
      <c r="H274" s="49"/>
      <c r="I274" s="49"/>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row>
    <row r="275" spans="1:33" s="51" customFormat="1" ht="18.75">
      <c r="A275" s="50"/>
      <c r="B275" s="49"/>
      <c r="C275" s="49"/>
      <c r="D275" s="55"/>
      <c r="E275" s="54"/>
      <c r="F275" s="53"/>
      <c r="G275" s="49"/>
      <c r="H275" s="49"/>
      <c r="I275" s="49"/>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row>
  </sheetData>
  <sheetProtection/>
  <mergeCells count="40">
    <mergeCell ref="E131:F131"/>
    <mergeCell ref="E130:F130"/>
    <mergeCell ref="E129:F129"/>
    <mergeCell ref="E127:F127"/>
    <mergeCell ref="E128:F128"/>
    <mergeCell ref="E201:F201"/>
    <mergeCell ref="E200:F200"/>
    <mergeCell ref="E199:F199"/>
    <mergeCell ref="E132:F132"/>
    <mergeCell ref="E133:F133"/>
    <mergeCell ref="A7:I7"/>
    <mergeCell ref="A8:G8"/>
    <mergeCell ref="A1:I1"/>
    <mergeCell ref="A2:I2"/>
    <mergeCell ref="A3:I3"/>
    <mergeCell ref="A4:I4"/>
    <mergeCell ref="A5:I5"/>
    <mergeCell ref="A6:I6"/>
    <mergeCell ref="A9:I9"/>
    <mergeCell ref="E69:F69"/>
    <mergeCell ref="E75:F75"/>
    <mergeCell ref="E89:F89"/>
    <mergeCell ref="E107:F107"/>
    <mergeCell ref="E108:F108"/>
    <mergeCell ref="E99:F99"/>
    <mergeCell ref="E100:F100"/>
    <mergeCell ref="E152:F152"/>
    <mergeCell ref="E153:F153"/>
    <mergeCell ref="E244:F244"/>
    <mergeCell ref="E245:F245"/>
    <mergeCell ref="E157:F157"/>
    <mergeCell ref="E158:F158"/>
    <mergeCell ref="E246:F246"/>
    <mergeCell ref="E247:F247"/>
    <mergeCell ref="E224:F224"/>
    <mergeCell ref="E225:F225"/>
    <mergeCell ref="E226:F226"/>
    <mergeCell ref="E241:F241"/>
    <mergeCell ref="E242:F242"/>
    <mergeCell ref="E243:F243"/>
  </mergeCells>
  <printOptions/>
  <pageMargins left="0.7086614173228347" right="0.1968503937007874" top="0.3937007874015748" bottom="0.31496062992125984" header="0.31496062992125984" footer="0.2362204724409449"/>
  <pageSetup blackAndWhite="1" fitToHeight="6" fitToWidth="1" horizontalDpi="600" verticalDpi="600" orientation="portrait" paperSize="9" scale="47" r:id="rId1"/>
</worksheet>
</file>

<file path=xl/worksheets/sheet9.xml><?xml version="1.0" encoding="utf-8"?>
<worksheet xmlns="http://schemas.openxmlformats.org/spreadsheetml/2006/main" xmlns:r="http://schemas.openxmlformats.org/officeDocument/2006/relationships">
  <dimension ref="A1:L111"/>
  <sheetViews>
    <sheetView zoomScale="130" zoomScaleNormal="130" zoomScalePageLayoutView="0" workbookViewId="0" topLeftCell="A1">
      <selection activeCell="I7" sqref="I7"/>
    </sheetView>
  </sheetViews>
  <sheetFormatPr defaultColWidth="9.140625" defaultRowHeight="15"/>
  <cols>
    <col min="1" max="1" width="55.421875" style="330" customWidth="1"/>
    <col min="2" max="2" width="7.421875" style="330" customWidth="1"/>
    <col min="3" max="3" width="12.7109375" style="330" customWidth="1"/>
    <col min="4" max="4" width="8.00390625" style="330" customWidth="1"/>
    <col min="5" max="5" width="18.7109375" style="330" customWidth="1"/>
    <col min="6" max="6" width="8.57421875" style="329" hidden="1" customWidth="1"/>
    <col min="7" max="7" width="9.140625" style="329" hidden="1" customWidth="1"/>
    <col min="8" max="8" width="18.00390625" style="329" hidden="1" customWidth="1"/>
    <col min="9" max="9" width="10.140625" style="329" customWidth="1"/>
    <col min="10" max="16384" width="9.140625" style="329" customWidth="1"/>
  </cols>
  <sheetData>
    <row r="1" spans="2:8" ht="14.25" customHeight="1">
      <c r="B1" s="795" t="s">
        <v>790</v>
      </c>
      <c r="C1" s="795"/>
      <c r="D1" s="795"/>
      <c r="E1" s="795"/>
      <c r="F1" s="795"/>
      <c r="G1" s="795"/>
      <c r="H1" s="795"/>
    </row>
    <row r="2" spans="1:8" ht="15.75" customHeight="1">
      <c r="A2" s="796" t="s">
        <v>791</v>
      </c>
      <c r="B2" s="796"/>
      <c r="C2" s="796"/>
      <c r="D2" s="796"/>
      <c r="E2" s="796"/>
      <c r="F2" s="796"/>
      <c r="G2" s="796"/>
      <c r="H2" s="796"/>
    </row>
    <row r="3" spans="1:8" ht="15" customHeight="1">
      <c r="A3" s="796" t="s">
        <v>841</v>
      </c>
      <c r="B3" s="796"/>
      <c r="C3" s="796"/>
      <c r="D3" s="796"/>
      <c r="E3" s="796"/>
      <c r="F3" s="796"/>
      <c r="G3" s="796"/>
      <c r="H3" s="796"/>
    </row>
    <row r="4" spans="1:8" ht="16.5" customHeight="1">
      <c r="A4" s="797" t="s">
        <v>840</v>
      </c>
      <c r="B4" s="797"/>
      <c r="C4" s="797"/>
      <c r="D4" s="797"/>
      <c r="E4" s="797"/>
      <c r="F4" s="797"/>
      <c r="G4" s="797"/>
      <c r="H4" s="797"/>
    </row>
    <row r="5" spans="1:8" ht="17.25" customHeight="1">
      <c r="A5" s="797" t="s">
        <v>3</v>
      </c>
      <c r="B5" s="797"/>
      <c r="C5" s="797"/>
      <c r="D5" s="797"/>
      <c r="E5" s="797"/>
      <c r="F5" s="797"/>
      <c r="G5" s="797"/>
      <c r="H5" s="797"/>
    </row>
    <row r="6" spans="2:8" ht="18.75" customHeight="1">
      <c r="B6" s="797" t="s">
        <v>645</v>
      </c>
      <c r="C6" s="797"/>
      <c r="D6" s="797"/>
      <c r="E6" s="797"/>
      <c r="F6" s="797"/>
      <c r="G6" s="797"/>
      <c r="H6" s="797"/>
    </row>
    <row r="7" spans="2:8" ht="15.75" customHeight="1">
      <c r="B7" s="740"/>
      <c r="C7" s="740"/>
      <c r="D7" s="740"/>
      <c r="E7" s="740"/>
      <c r="F7" s="740"/>
      <c r="G7" s="740"/>
      <c r="H7" s="740"/>
    </row>
    <row r="8" spans="1:12" s="428" customFormat="1" ht="51" customHeight="1">
      <c r="A8" s="798" t="s">
        <v>736</v>
      </c>
      <c r="B8" s="798"/>
      <c r="C8" s="798"/>
      <c r="D8" s="798"/>
      <c r="E8" s="798"/>
      <c r="F8" s="798"/>
      <c r="G8" s="798"/>
      <c r="L8" s="722"/>
    </row>
    <row r="9" spans="1:7" s="428" customFormat="1" ht="14.25" customHeight="1">
      <c r="A9" s="615"/>
      <c r="B9" s="615"/>
      <c r="C9" s="615"/>
      <c r="D9" s="615"/>
      <c r="E9" s="622" t="s">
        <v>579</v>
      </c>
      <c r="F9" s="615"/>
      <c r="G9" s="615"/>
    </row>
    <row r="10" spans="1:7" s="426" customFormat="1" ht="46.5" customHeight="1">
      <c r="A10" s="427" t="s">
        <v>338</v>
      </c>
      <c r="B10" s="787"/>
      <c r="C10" s="788"/>
      <c r="D10" s="364"/>
      <c r="E10" s="387">
        <f>E11+E19+E22+E52+E57+E61+E70+E73+E78+E83+E89+E45+E49+E41+E95+E100+E102+E104+E107+E51+E109+E50</f>
        <v>78864.92900000002</v>
      </c>
      <c r="F10" s="387" t="e">
        <f>#REF!+F11+F19+#REF!+F22+F52+F57+F61+F70+F73+F78+F83+F89+F45+F49+F41+F95+F100+F102+#REF!+F104</f>
        <v>#REF!</v>
      </c>
      <c r="G10" s="387" t="e">
        <f>#REF!+G11+G19+#REF!+G22+G52+G57+G61+G70+G73+G78+G83+G89+G45+G49+G41+G95+G100+G102+#REF!+G104</f>
        <v>#REF!</v>
      </c>
    </row>
    <row r="11" spans="1:7" s="334" customFormat="1" ht="89.25" customHeight="1">
      <c r="A11" s="382" t="s">
        <v>807</v>
      </c>
      <c r="B11" s="395" t="s">
        <v>405</v>
      </c>
      <c r="C11" s="380" t="s">
        <v>367</v>
      </c>
      <c r="D11" s="371"/>
      <c r="E11" s="417">
        <f>E12</f>
        <v>430</v>
      </c>
      <c r="F11" s="417">
        <f>F12</f>
        <v>330</v>
      </c>
      <c r="G11" s="417">
        <f>G12</f>
        <v>330</v>
      </c>
    </row>
    <row r="12" spans="1:7" s="334" customFormat="1" ht="35.25" customHeight="1">
      <c r="A12" s="346" t="s">
        <v>404</v>
      </c>
      <c r="B12" s="420" t="s">
        <v>405</v>
      </c>
      <c r="C12" s="423" t="s">
        <v>367</v>
      </c>
      <c r="D12" s="371"/>
      <c r="E12" s="424">
        <f>E17+E13+E15</f>
        <v>430</v>
      </c>
      <c r="F12" s="424">
        <f>F17+F13+F15</f>
        <v>330</v>
      </c>
      <c r="G12" s="424">
        <f>G17+G13+G15</f>
        <v>330</v>
      </c>
    </row>
    <row r="13" spans="1:7" s="334" customFormat="1" ht="37.5" customHeight="1">
      <c r="A13" s="346" t="s">
        <v>221</v>
      </c>
      <c r="B13" s="421" t="s">
        <v>405</v>
      </c>
      <c r="C13" s="419" t="s">
        <v>403</v>
      </c>
      <c r="D13" s="371"/>
      <c r="E13" s="424">
        <v>50</v>
      </c>
      <c r="F13" s="424">
        <v>30</v>
      </c>
      <c r="G13" s="424">
        <v>30</v>
      </c>
    </row>
    <row r="14" spans="1:7" s="334" customFormat="1" ht="33" customHeight="1">
      <c r="A14" s="575" t="s">
        <v>364</v>
      </c>
      <c r="B14" s="421" t="s">
        <v>405</v>
      </c>
      <c r="C14" s="419" t="s">
        <v>403</v>
      </c>
      <c r="D14" s="371" t="s">
        <v>145</v>
      </c>
      <c r="E14" s="424">
        <v>50</v>
      </c>
      <c r="F14" s="424">
        <v>30</v>
      </c>
      <c r="G14" s="424">
        <v>30</v>
      </c>
    </row>
    <row r="15" spans="1:7" s="334" customFormat="1" ht="16.5" customHeight="1">
      <c r="A15" s="517" t="s">
        <v>428</v>
      </c>
      <c r="B15" s="421" t="s">
        <v>405</v>
      </c>
      <c r="C15" s="419" t="s">
        <v>460</v>
      </c>
      <c r="D15" s="371"/>
      <c r="E15" s="424">
        <f>E16</f>
        <v>230</v>
      </c>
      <c r="F15" s="424">
        <v>100</v>
      </c>
      <c r="G15" s="424">
        <v>100</v>
      </c>
    </row>
    <row r="16" spans="1:7" s="334" customFormat="1" ht="33" customHeight="1">
      <c r="A16" s="575" t="s">
        <v>364</v>
      </c>
      <c r="B16" s="421" t="s">
        <v>405</v>
      </c>
      <c r="C16" s="419" t="s">
        <v>460</v>
      </c>
      <c r="D16" s="371" t="s">
        <v>145</v>
      </c>
      <c r="E16" s="424">
        <v>230</v>
      </c>
      <c r="F16" s="424">
        <v>100</v>
      </c>
      <c r="G16" s="424">
        <v>100</v>
      </c>
    </row>
    <row r="17" spans="1:7" s="334" customFormat="1" ht="33.75" customHeight="1">
      <c r="A17" s="346" t="s">
        <v>461</v>
      </c>
      <c r="B17" s="421" t="s">
        <v>405</v>
      </c>
      <c r="C17" s="419" t="s">
        <v>402</v>
      </c>
      <c r="D17" s="371"/>
      <c r="E17" s="574" t="str">
        <f>E18</f>
        <v>150,000</v>
      </c>
      <c r="F17" s="373">
        <v>200</v>
      </c>
      <c r="G17" s="373">
        <v>200</v>
      </c>
    </row>
    <row r="18" spans="1:7" s="334" customFormat="1" ht="32.25" customHeight="1">
      <c r="A18" s="575" t="s">
        <v>364</v>
      </c>
      <c r="B18" s="421" t="s">
        <v>405</v>
      </c>
      <c r="C18" s="419" t="s">
        <v>402</v>
      </c>
      <c r="D18" s="371" t="s">
        <v>145</v>
      </c>
      <c r="E18" s="335" t="s">
        <v>658</v>
      </c>
      <c r="F18" s="335" t="s">
        <v>451</v>
      </c>
      <c r="G18" s="335" t="s">
        <v>451</v>
      </c>
    </row>
    <row r="19" spans="1:7" s="334" customFormat="1" ht="95.25" customHeight="1">
      <c r="A19" s="382" t="s">
        <v>794</v>
      </c>
      <c r="B19" s="395" t="s">
        <v>401</v>
      </c>
      <c r="C19" s="380" t="s">
        <v>367</v>
      </c>
      <c r="D19" s="394"/>
      <c r="E19" s="378" t="str">
        <f>E20</f>
        <v>250,000</v>
      </c>
      <c r="F19" s="378" t="e">
        <f>#REF!</f>
        <v>#REF!</v>
      </c>
      <c r="G19" s="378" t="e">
        <f>#REF!</f>
        <v>#REF!</v>
      </c>
    </row>
    <row r="20" spans="1:7" s="334" customFormat="1" ht="18.75" customHeight="1">
      <c r="A20" s="422" t="s">
        <v>235</v>
      </c>
      <c r="B20" s="779" t="s">
        <v>737</v>
      </c>
      <c r="C20" s="778"/>
      <c r="D20" s="394"/>
      <c r="E20" s="373" t="str">
        <f>E21</f>
        <v>250,000</v>
      </c>
      <c r="F20" s="373" t="str">
        <f>F21</f>
        <v>350</v>
      </c>
      <c r="G20" s="373" t="str">
        <f>G21</f>
        <v>350</v>
      </c>
    </row>
    <row r="21" spans="1:7" s="334" customFormat="1" ht="29.25" customHeight="1">
      <c r="A21" s="375" t="s">
        <v>159</v>
      </c>
      <c r="B21" s="779" t="s">
        <v>737</v>
      </c>
      <c r="C21" s="778"/>
      <c r="D21" s="393" t="s">
        <v>145</v>
      </c>
      <c r="E21" s="396" t="s">
        <v>657</v>
      </c>
      <c r="F21" s="396" t="s">
        <v>467</v>
      </c>
      <c r="G21" s="396" t="s">
        <v>467</v>
      </c>
    </row>
    <row r="22" spans="1:7" s="353" customFormat="1" ht="96" customHeight="1">
      <c r="A22" s="550" t="s">
        <v>809</v>
      </c>
      <c r="B22" s="560" t="s">
        <v>400</v>
      </c>
      <c r="C22" s="369" t="s">
        <v>367</v>
      </c>
      <c r="D22" s="418"/>
      <c r="E22" s="417">
        <f>E23+E37</f>
        <v>6656.072</v>
      </c>
      <c r="F22" s="417" t="e">
        <f>F23+F37</f>
        <v>#REF!</v>
      </c>
      <c r="G22" s="417" t="e">
        <f>G23+G37</f>
        <v>#REF!</v>
      </c>
    </row>
    <row r="23" spans="1:7" s="353" customFormat="1" ht="102" customHeight="1">
      <c r="A23" s="405" t="s">
        <v>810</v>
      </c>
      <c r="B23" s="409" t="s">
        <v>396</v>
      </c>
      <c r="C23" s="408" t="s">
        <v>367</v>
      </c>
      <c r="D23" s="416"/>
      <c r="E23" s="411">
        <f>E24+E28+E30+E32+E34+E35+E40+E26</f>
        <v>6656.072</v>
      </c>
      <c r="F23" s="411" t="e">
        <f>F24+F28+F30+F32+F34+F35+#REF!+F40</f>
        <v>#REF!</v>
      </c>
      <c r="G23" s="411" t="e">
        <f>G24+G28+G30+G32+G34+G35+#REF!+G40</f>
        <v>#REF!</v>
      </c>
    </row>
    <row r="24" spans="1:7" s="353" customFormat="1" ht="15">
      <c r="A24" s="414" t="s">
        <v>202</v>
      </c>
      <c r="B24" s="409" t="s">
        <v>396</v>
      </c>
      <c r="C24" s="408" t="s">
        <v>738</v>
      </c>
      <c r="D24" s="416"/>
      <c r="E24" s="411">
        <f>E25</f>
        <v>4088.735</v>
      </c>
      <c r="F24" s="411">
        <f>F25</f>
        <v>4818.304</v>
      </c>
      <c r="G24" s="411">
        <f>G25</f>
        <v>4818.304</v>
      </c>
    </row>
    <row r="25" spans="1:7" s="353" customFormat="1" ht="34.5" customHeight="1">
      <c r="A25" s="575" t="s">
        <v>364</v>
      </c>
      <c r="B25" s="409" t="s">
        <v>396</v>
      </c>
      <c r="C25" s="408" t="s">
        <v>738</v>
      </c>
      <c r="D25" s="355" t="s">
        <v>145</v>
      </c>
      <c r="E25" s="415">
        <v>4088.735</v>
      </c>
      <c r="F25" s="415">
        <v>4818.304</v>
      </c>
      <c r="G25" s="415">
        <v>4818.304</v>
      </c>
    </row>
    <row r="26" spans="1:7" s="353" customFormat="1" ht="24" customHeight="1">
      <c r="A26" s="414" t="s">
        <v>202</v>
      </c>
      <c r="B26" s="783" t="s">
        <v>660</v>
      </c>
      <c r="C26" s="784"/>
      <c r="D26" s="355"/>
      <c r="E26" s="415">
        <f>E27</f>
        <v>1620</v>
      </c>
      <c r="F26" s="415"/>
      <c r="G26" s="415"/>
    </row>
    <row r="27" spans="1:7" s="353" customFormat="1" ht="34.5" customHeight="1">
      <c r="A27" s="575" t="s">
        <v>364</v>
      </c>
      <c r="B27" s="783" t="s">
        <v>660</v>
      </c>
      <c r="C27" s="784"/>
      <c r="D27" s="355" t="s">
        <v>145</v>
      </c>
      <c r="E27" s="415">
        <v>1620</v>
      </c>
      <c r="F27" s="415"/>
      <c r="G27" s="415"/>
    </row>
    <row r="28" spans="1:7" s="353" customFormat="1" ht="15">
      <c r="A28" s="414" t="s">
        <v>201</v>
      </c>
      <c r="B28" s="389" t="s">
        <v>396</v>
      </c>
      <c r="C28" s="388" t="s">
        <v>399</v>
      </c>
      <c r="D28" s="355"/>
      <c r="E28" s="413" t="str">
        <f>E29</f>
        <v>200,000</v>
      </c>
      <c r="F28" s="413">
        <v>99</v>
      </c>
      <c r="G28" s="413">
        <v>99</v>
      </c>
    </row>
    <row r="29" spans="1:7" s="353" customFormat="1" ht="33.75" customHeight="1">
      <c r="A29" s="575" t="s">
        <v>364</v>
      </c>
      <c r="B29" s="409" t="s">
        <v>396</v>
      </c>
      <c r="C29" s="388" t="s">
        <v>399</v>
      </c>
      <c r="D29" s="355" t="s">
        <v>145</v>
      </c>
      <c r="E29" s="354" t="s">
        <v>655</v>
      </c>
      <c r="F29" s="354" t="s">
        <v>468</v>
      </c>
      <c r="G29" s="354" t="s">
        <v>468</v>
      </c>
    </row>
    <row r="30" spans="1:7" s="353" customFormat="1" ht="30">
      <c r="A30" s="412" t="s">
        <v>398</v>
      </c>
      <c r="B30" s="409" t="s">
        <v>396</v>
      </c>
      <c r="C30" s="408" t="s">
        <v>397</v>
      </c>
      <c r="D30" s="355"/>
      <c r="E30" s="668">
        <f>E31</f>
        <v>55</v>
      </c>
      <c r="F30" s="413">
        <v>50.6</v>
      </c>
      <c r="G30" s="413">
        <v>50.6</v>
      </c>
    </row>
    <row r="31" spans="1:7" s="353" customFormat="1" ht="30">
      <c r="A31" s="575" t="s">
        <v>364</v>
      </c>
      <c r="B31" s="409" t="s">
        <v>392</v>
      </c>
      <c r="C31" s="408" t="s">
        <v>397</v>
      </c>
      <c r="D31" s="355" t="s">
        <v>145</v>
      </c>
      <c r="E31" s="669">
        <v>55</v>
      </c>
      <c r="F31" s="354" t="s">
        <v>462</v>
      </c>
      <c r="G31" s="354" t="s">
        <v>462</v>
      </c>
    </row>
    <row r="32" spans="1:7" s="353" customFormat="1" ht="30">
      <c r="A32" s="412" t="s">
        <v>197</v>
      </c>
      <c r="B32" s="409" t="s">
        <v>396</v>
      </c>
      <c r="C32" s="408" t="s">
        <v>395</v>
      </c>
      <c r="D32" s="355"/>
      <c r="E32" s="411">
        <f>E33</f>
        <v>50</v>
      </c>
      <c r="F32" s="411">
        <v>15</v>
      </c>
      <c r="G32" s="411">
        <v>15</v>
      </c>
    </row>
    <row r="33" spans="1:7" s="353" customFormat="1" ht="42" customHeight="1">
      <c r="A33" s="575" t="s">
        <v>364</v>
      </c>
      <c r="B33" s="409" t="s">
        <v>396</v>
      </c>
      <c r="C33" s="408" t="s">
        <v>395</v>
      </c>
      <c r="D33" s="355" t="s">
        <v>145</v>
      </c>
      <c r="E33" s="669">
        <v>50</v>
      </c>
      <c r="F33" s="518" t="s">
        <v>469</v>
      </c>
      <c r="G33" s="518" t="s">
        <v>469</v>
      </c>
    </row>
    <row r="34" spans="1:7" s="353" customFormat="1" ht="30">
      <c r="A34" s="410" t="s">
        <v>361</v>
      </c>
      <c r="B34" s="409" t="s">
        <v>396</v>
      </c>
      <c r="C34" s="408" t="s">
        <v>394</v>
      </c>
      <c r="D34" s="364"/>
      <c r="E34" s="608">
        <v>45</v>
      </c>
      <c r="F34" s="376">
        <v>40</v>
      </c>
      <c r="G34" s="376">
        <v>40</v>
      </c>
    </row>
    <row r="35" spans="1:7" s="353" customFormat="1" ht="33.75" customHeight="1">
      <c r="A35" s="339" t="s">
        <v>393</v>
      </c>
      <c r="B35" s="389" t="s">
        <v>396</v>
      </c>
      <c r="C35" s="388" t="s">
        <v>391</v>
      </c>
      <c r="D35" s="406"/>
      <c r="E35" s="608" t="s">
        <v>455</v>
      </c>
      <c r="F35" s="404" t="s">
        <v>470</v>
      </c>
      <c r="G35" s="404" t="s">
        <v>470</v>
      </c>
    </row>
    <row r="36" spans="1:7" s="353" customFormat="1" ht="32.25" customHeight="1">
      <c r="A36" s="575" t="s">
        <v>364</v>
      </c>
      <c r="B36" s="389" t="s">
        <v>396</v>
      </c>
      <c r="C36" s="388" t="s">
        <v>391</v>
      </c>
      <c r="D36" s="406" t="s">
        <v>145</v>
      </c>
      <c r="E36" s="608" t="s">
        <v>455</v>
      </c>
      <c r="F36" s="404" t="s">
        <v>470</v>
      </c>
      <c r="G36" s="404" t="s">
        <v>470</v>
      </c>
    </row>
    <row r="37" spans="1:7" s="347" customFormat="1" ht="138" customHeight="1" hidden="1">
      <c r="A37" s="519" t="s">
        <v>181</v>
      </c>
      <c r="B37" s="520" t="s">
        <v>390</v>
      </c>
      <c r="C37" s="521" t="s">
        <v>367</v>
      </c>
      <c r="D37" s="522"/>
      <c r="E37" s="348">
        <f>E38+E43</f>
        <v>0</v>
      </c>
      <c r="F37" s="348">
        <f>F38+F43</f>
        <v>0</v>
      </c>
      <c r="G37" s="348">
        <f>G38+G43</f>
        <v>0</v>
      </c>
    </row>
    <row r="38" spans="1:7" s="347" customFormat="1" ht="30" customHeight="1" hidden="1">
      <c r="A38" s="407" t="s">
        <v>179</v>
      </c>
      <c r="B38" s="383" t="s">
        <v>390</v>
      </c>
      <c r="C38" s="340" t="s">
        <v>388</v>
      </c>
      <c r="D38" s="364"/>
      <c r="E38" s="376" t="str">
        <f>E39</f>
        <v>0</v>
      </c>
      <c r="F38" s="376" t="str">
        <f>F39</f>
        <v>0</v>
      </c>
      <c r="G38" s="376" t="str">
        <f>G39</f>
        <v>0</v>
      </c>
    </row>
    <row r="39" spans="1:7" s="347" customFormat="1" ht="21" customHeight="1" hidden="1">
      <c r="A39" s="343" t="s">
        <v>168</v>
      </c>
      <c r="B39" s="383" t="s">
        <v>389</v>
      </c>
      <c r="C39" s="340" t="s">
        <v>388</v>
      </c>
      <c r="D39" s="523" t="s">
        <v>165</v>
      </c>
      <c r="E39" s="524" t="s">
        <v>325</v>
      </c>
      <c r="F39" s="524" t="s">
        <v>325</v>
      </c>
      <c r="G39" s="524" t="s">
        <v>325</v>
      </c>
    </row>
    <row r="40" spans="1:7" s="347" customFormat="1" ht="33.75" customHeight="1">
      <c r="A40" s="339" t="s">
        <v>463</v>
      </c>
      <c r="B40" s="775" t="s">
        <v>502</v>
      </c>
      <c r="C40" s="776"/>
      <c r="D40" s="406" t="s">
        <v>165</v>
      </c>
      <c r="E40" s="404" t="s">
        <v>670</v>
      </c>
      <c r="F40" s="404" t="s">
        <v>471</v>
      </c>
      <c r="G40" s="404" t="s">
        <v>471</v>
      </c>
    </row>
    <row r="41" spans="1:7" s="347" customFormat="1" ht="105.75" customHeight="1" hidden="1">
      <c r="A41" s="552" t="s">
        <v>499</v>
      </c>
      <c r="B41" s="775" t="s">
        <v>417</v>
      </c>
      <c r="C41" s="776"/>
      <c r="D41" s="385" t="s">
        <v>145</v>
      </c>
      <c r="E41" s="429" t="s">
        <v>325</v>
      </c>
      <c r="F41" s="429" t="s">
        <v>358</v>
      </c>
      <c r="G41" s="429" t="s">
        <v>358</v>
      </c>
    </row>
    <row r="42" spans="1:7" s="347" customFormat="1" ht="33" customHeight="1" hidden="1">
      <c r="A42" s="405" t="s">
        <v>359</v>
      </c>
      <c r="B42" s="775" t="s">
        <v>418</v>
      </c>
      <c r="C42" s="776"/>
      <c r="D42" s="385" t="s">
        <v>210</v>
      </c>
      <c r="E42" s="404" t="s">
        <v>325</v>
      </c>
      <c r="F42" s="404" t="s">
        <v>358</v>
      </c>
      <c r="G42" s="404" t="s">
        <v>358</v>
      </c>
    </row>
    <row r="43" spans="1:7" s="347" customFormat="1" ht="28.5" hidden="1">
      <c r="A43" s="403" t="s">
        <v>207</v>
      </c>
      <c r="B43" s="787" t="s">
        <v>387</v>
      </c>
      <c r="C43" s="788"/>
      <c r="D43" s="365"/>
      <c r="E43" s="387">
        <v>0</v>
      </c>
      <c r="F43" s="387">
        <v>0</v>
      </c>
      <c r="G43" s="387">
        <v>0</v>
      </c>
    </row>
    <row r="44" spans="1:7" s="347" customFormat="1" ht="36.75" customHeight="1" hidden="1">
      <c r="A44" s="402" t="s">
        <v>159</v>
      </c>
      <c r="B44" s="401" t="s">
        <v>205</v>
      </c>
      <c r="C44" s="400" t="s">
        <v>204</v>
      </c>
      <c r="D44" s="365" t="s">
        <v>145</v>
      </c>
      <c r="E44" s="387">
        <v>0</v>
      </c>
      <c r="F44" s="387">
        <v>0</v>
      </c>
      <c r="G44" s="387">
        <v>0</v>
      </c>
    </row>
    <row r="45" spans="1:7" s="347" customFormat="1" ht="28.5">
      <c r="A45" s="333" t="s">
        <v>276</v>
      </c>
      <c r="B45" s="370" t="s">
        <v>279</v>
      </c>
      <c r="C45" s="369" t="s">
        <v>367</v>
      </c>
      <c r="D45" s="394"/>
      <c r="E45" s="704">
        <f>E46+E47+E48</f>
        <v>3380</v>
      </c>
      <c r="F45" s="398" t="s">
        <v>472</v>
      </c>
      <c r="G45" s="398" t="s">
        <v>472</v>
      </c>
    </row>
    <row r="46" spans="1:7" s="347" customFormat="1" ht="19.5" customHeight="1">
      <c r="A46" s="339" t="s">
        <v>386</v>
      </c>
      <c r="B46" s="370" t="s">
        <v>279</v>
      </c>
      <c r="C46" s="369" t="s">
        <v>383</v>
      </c>
      <c r="D46" s="393" t="s">
        <v>151</v>
      </c>
      <c r="E46" s="335" t="s">
        <v>709</v>
      </c>
      <c r="F46" s="335" t="s">
        <v>406</v>
      </c>
      <c r="G46" s="335" t="s">
        <v>406</v>
      </c>
    </row>
    <row r="47" spans="1:7" s="347" customFormat="1" ht="22.5" customHeight="1">
      <c r="A47" s="339" t="s">
        <v>385</v>
      </c>
      <c r="B47" s="370" t="s">
        <v>279</v>
      </c>
      <c r="C47" s="369" t="s">
        <v>383</v>
      </c>
      <c r="D47" s="393" t="s">
        <v>145</v>
      </c>
      <c r="E47" s="335" t="s">
        <v>710</v>
      </c>
      <c r="F47" s="335" t="s">
        <v>473</v>
      </c>
      <c r="G47" s="335" t="s">
        <v>473</v>
      </c>
    </row>
    <row r="48" spans="1:7" s="347" customFormat="1" ht="18.75" customHeight="1">
      <c r="A48" s="339" t="s">
        <v>384</v>
      </c>
      <c r="B48" s="370" t="s">
        <v>279</v>
      </c>
      <c r="C48" s="369" t="s">
        <v>383</v>
      </c>
      <c r="D48" s="393" t="s">
        <v>186</v>
      </c>
      <c r="E48" s="425">
        <v>6</v>
      </c>
      <c r="F48" s="425" t="s">
        <v>474</v>
      </c>
      <c r="G48" s="425" t="s">
        <v>474</v>
      </c>
    </row>
    <row r="49" spans="1:7" s="347" customFormat="1" ht="28.5">
      <c r="A49" s="399" t="s">
        <v>382</v>
      </c>
      <c r="B49" s="370" t="s">
        <v>279</v>
      </c>
      <c r="C49" s="369" t="s">
        <v>381</v>
      </c>
      <c r="D49" s="394" t="s">
        <v>145</v>
      </c>
      <c r="E49" s="398" t="s">
        <v>739</v>
      </c>
      <c r="F49" s="398" t="s">
        <v>464</v>
      </c>
      <c r="G49" s="398" t="s">
        <v>464</v>
      </c>
    </row>
    <row r="50" spans="1:7" s="347" customFormat="1" ht="62.25" customHeight="1">
      <c r="A50" s="705" t="s">
        <v>717</v>
      </c>
      <c r="B50" s="793" t="s">
        <v>740</v>
      </c>
      <c r="C50" s="794"/>
      <c r="D50" s="394" t="s">
        <v>309</v>
      </c>
      <c r="E50" s="398" t="s">
        <v>652</v>
      </c>
      <c r="F50" s="398"/>
      <c r="G50" s="398"/>
    </row>
    <row r="51" spans="1:7" s="347" customFormat="1" ht="45" customHeight="1">
      <c r="A51" s="566" t="s">
        <v>518</v>
      </c>
      <c r="B51" s="370" t="s">
        <v>370</v>
      </c>
      <c r="C51" s="369" t="s">
        <v>523</v>
      </c>
      <c r="D51" s="394" t="s">
        <v>309</v>
      </c>
      <c r="E51" s="398" t="s">
        <v>625</v>
      </c>
      <c r="F51" s="398"/>
      <c r="G51" s="398"/>
    </row>
    <row r="52" spans="1:7" s="390" customFormat="1" ht="72.75" customHeight="1">
      <c r="A52" s="382" t="s">
        <v>799</v>
      </c>
      <c r="B52" s="370" t="s">
        <v>380</v>
      </c>
      <c r="C52" s="369" t="s">
        <v>374</v>
      </c>
      <c r="D52" s="394"/>
      <c r="E52" s="378">
        <f>E55+E53</f>
        <v>160</v>
      </c>
      <c r="F52" s="378" t="e">
        <f>#REF!+#REF!</f>
        <v>#REF!</v>
      </c>
      <c r="G52" s="378" t="e">
        <f>#REF!+#REF!</f>
        <v>#REF!</v>
      </c>
    </row>
    <row r="53" spans="1:7" s="390" customFormat="1" ht="25.5" customHeight="1">
      <c r="A53" s="339" t="s">
        <v>188</v>
      </c>
      <c r="B53" s="779" t="s">
        <v>830</v>
      </c>
      <c r="C53" s="778"/>
      <c r="D53" s="393"/>
      <c r="E53" s="373" t="str">
        <f>+E54</f>
        <v>10,000</v>
      </c>
      <c r="F53" s="373" t="str">
        <f>+F54</f>
        <v>0,00</v>
      </c>
      <c r="G53" s="373" t="str">
        <f>+G54</f>
        <v>0,00</v>
      </c>
    </row>
    <row r="54" spans="1:7" s="353" customFormat="1" ht="30" customHeight="1">
      <c r="A54" s="575" t="s">
        <v>364</v>
      </c>
      <c r="B54" s="777" t="s">
        <v>830</v>
      </c>
      <c r="C54" s="778"/>
      <c r="D54" s="393" t="s">
        <v>145</v>
      </c>
      <c r="E54" s="396" t="s">
        <v>668</v>
      </c>
      <c r="F54" s="396" t="s">
        <v>456</v>
      </c>
      <c r="G54" s="396" t="s">
        <v>456</v>
      </c>
    </row>
    <row r="55" spans="1:7" s="353" customFormat="1" ht="64.5" customHeight="1">
      <c r="A55" s="339" t="s">
        <v>174</v>
      </c>
      <c r="B55" s="779" t="s">
        <v>831</v>
      </c>
      <c r="C55" s="780"/>
      <c r="D55" s="393"/>
      <c r="E55" s="373" t="str">
        <f>+E56</f>
        <v>150,000</v>
      </c>
      <c r="F55" s="373" t="str">
        <f>+F56</f>
        <v>300,00</v>
      </c>
      <c r="G55" s="373" t="str">
        <f>+G56</f>
        <v>300,00</v>
      </c>
    </row>
    <row r="56" spans="1:7" s="353" customFormat="1" ht="30" customHeight="1">
      <c r="A56" s="575" t="s">
        <v>364</v>
      </c>
      <c r="B56" s="777" t="s">
        <v>831</v>
      </c>
      <c r="C56" s="778"/>
      <c r="D56" s="393" t="s">
        <v>145</v>
      </c>
      <c r="E56" s="396" t="s">
        <v>658</v>
      </c>
      <c r="F56" s="396" t="s">
        <v>457</v>
      </c>
      <c r="G56" s="396" t="s">
        <v>457</v>
      </c>
    </row>
    <row r="57" spans="1:7" s="390" customFormat="1" ht="71.25" customHeight="1">
      <c r="A57" s="382" t="s">
        <v>815</v>
      </c>
      <c r="B57" s="781" t="s">
        <v>832</v>
      </c>
      <c r="C57" s="782"/>
      <c r="D57" s="394"/>
      <c r="E57" s="387">
        <f>E58</f>
        <v>70</v>
      </c>
      <c r="F57" s="363" t="e">
        <f>+#REF!</f>
        <v>#REF!</v>
      </c>
      <c r="G57" s="363" t="e">
        <f>+#REF!</f>
        <v>#REF!</v>
      </c>
    </row>
    <row r="58" spans="1:7" s="390" customFormat="1" ht="31.5" customHeight="1">
      <c r="A58" s="358" t="s">
        <v>293</v>
      </c>
      <c r="B58" s="783" t="s">
        <v>833</v>
      </c>
      <c r="C58" s="784"/>
      <c r="D58" s="392"/>
      <c r="E58" s="706">
        <f>E59+E60</f>
        <v>70</v>
      </c>
      <c r="F58" s="391" t="e">
        <f>+#REF!+F59</f>
        <v>#REF!</v>
      </c>
      <c r="G58" s="391" t="e">
        <f>+#REF!+G59</f>
        <v>#REF!</v>
      </c>
    </row>
    <row r="59" spans="1:7" s="390" customFormat="1" ht="69.75" customHeight="1">
      <c r="A59" s="525" t="s">
        <v>184</v>
      </c>
      <c r="B59" s="783" t="s">
        <v>484</v>
      </c>
      <c r="C59" s="784"/>
      <c r="D59" s="371" t="s">
        <v>151</v>
      </c>
      <c r="E59" s="706">
        <v>0</v>
      </c>
      <c r="F59" s="391">
        <v>20</v>
      </c>
      <c r="G59" s="391">
        <v>20</v>
      </c>
    </row>
    <row r="60" spans="1:7" s="390" customFormat="1" ht="35.25" customHeight="1">
      <c r="A60" s="575" t="s">
        <v>364</v>
      </c>
      <c r="B60" s="783" t="s">
        <v>484</v>
      </c>
      <c r="C60" s="784"/>
      <c r="D60" s="371" t="s">
        <v>145</v>
      </c>
      <c r="E60" s="706">
        <v>70</v>
      </c>
      <c r="F60" s="391"/>
      <c r="G60" s="391"/>
    </row>
    <row r="61" spans="1:7" s="334" customFormat="1" ht="85.5" customHeight="1">
      <c r="A61" s="551" t="s">
        <v>805</v>
      </c>
      <c r="B61" s="381" t="s">
        <v>419</v>
      </c>
      <c r="C61" s="380" t="s">
        <v>367</v>
      </c>
      <c r="D61" s="385"/>
      <c r="E61" s="387">
        <f>E65+E69+E63+E67</f>
        <v>59457.224</v>
      </c>
      <c r="F61" s="387" t="e">
        <f>#REF!+F65+#REF!+F69</f>
        <v>#REF!</v>
      </c>
      <c r="G61" s="387" t="e">
        <f>#REF!+G65+#REF!+G69</f>
        <v>#REF!</v>
      </c>
    </row>
    <row r="62" spans="1:7" s="334" customFormat="1" ht="33.75" customHeight="1">
      <c r="A62" s="374" t="s">
        <v>247</v>
      </c>
      <c r="B62" s="372" t="s">
        <v>419</v>
      </c>
      <c r="C62" s="345" t="s">
        <v>378</v>
      </c>
      <c r="D62" s="385"/>
      <c r="E62" s="608">
        <f>E63</f>
        <v>600</v>
      </c>
      <c r="F62" s="387"/>
      <c r="G62" s="387"/>
    </row>
    <row r="63" spans="1:7" s="334" customFormat="1" ht="38.25" customHeight="1">
      <c r="A63" s="575" t="s">
        <v>364</v>
      </c>
      <c r="B63" s="372" t="s">
        <v>419</v>
      </c>
      <c r="C63" s="345" t="s">
        <v>378</v>
      </c>
      <c r="D63" s="385" t="s">
        <v>145</v>
      </c>
      <c r="E63" s="608">
        <v>600</v>
      </c>
      <c r="F63" s="387"/>
      <c r="G63" s="387"/>
    </row>
    <row r="64" spans="1:7" s="334" customFormat="1" ht="30.75" customHeight="1">
      <c r="A64" s="374" t="s">
        <v>247</v>
      </c>
      <c r="B64" s="372" t="s">
        <v>419</v>
      </c>
      <c r="C64" s="345" t="s">
        <v>741</v>
      </c>
      <c r="D64" s="385"/>
      <c r="E64" s="608">
        <f>E65</f>
        <v>600</v>
      </c>
      <c r="F64" s="526" t="str">
        <f>F65</f>
        <v>1000</v>
      </c>
      <c r="G64" s="526" t="str">
        <f>G65</f>
        <v>1000</v>
      </c>
    </row>
    <row r="65" spans="1:7" s="334" customFormat="1" ht="33" customHeight="1">
      <c r="A65" s="339" t="s">
        <v>159</v>
      </c>
      <c r="B65" s="372" t="s">
        <v>419</v>
      </c>
      <c r="C65" s="345" t="s">
        <v>741</v>
      </c>
      <c r="D65" s="385" t="s">
        <v>145</v>
      </c>
      <c r="E65" s="609">
        <v>600</v>
      </c>
      <c r="F65" s="527" t="s">
        <v>475</v>
      </c>
      <c r="G65" s="527" t="s">
        <v>475</v>
      </c>
    </row>
    <row r="66" spans="1:7" s="334" customFormat="1" ht="41.25" customHeight="1">
      <c r="A66" s="731" t="s">
        <v>828</v>
      </c>
      <c r="B66" s="775" t="s">
        <v>829</v>
      </c>
      <c r="C66" s="776"/>
      <c r="D66" s="385"/>
      <c r="E66" s="609">
        <f>E67</f>
        <v>57407.224</v>
      </c>
      <c r="F66" s="527"/>
      <c r="G66" s="527"/>
    </row>
    <row r="67" spans="1:7" s="334" customFormat="1" ht="33" customHeight="1">
      <c r="A67" s="339" t="s">
        <v>159</v>
      </c>
      <c r="B67" s="775" t="s">
        <v>829</v>
      </c>
      <c r="C67" s="776"/>
      <c r="D67" s="385" t="s">
        <v>145</v>
      </c>
      <c r="E67" s="609">
        <v>57407.224</v>
      </c>
      <c r="F67" s="527"/>
      <c r="G67" s="527"/>
    </row>
    <row r="68" spans="1:7" s="334" customFormat="1" ht="30" customHeight="1">
      <c r="A68" s="386" t="s">
        <v>239</v>
      </c>
      <c r="B68" s="372" t="s">
        <v>419</v>
      </c>
      <c r="C68" s="345" t="s">
        <v>377</v>
      </c>
      <c r="D68" s="385"/>
      <c r="E68" s="608">
        <f>E69</f>
        <v>850</v>
      </c>
      <c r="F68" s="376">
        <f>F69</f>
        <v>850</v>
      </c>
      <c r="G68" s="376">
        <f>G69</f>
        <v>850</v>
      </c>
    </row>
    <row r="69" spans="1:7" s="334" customFormat="1" ht="33.75" customHeight="1">
      <c r="A69" s="575" t="s">
        <v>364</v>
      </c>
      <c r="B69" s="372" t="s">
        <v>419</v>
      </c>
      <c r="C69" s="345" t="s">
        <v>377</v>
      </c>
      <c r="D69" s="385" t="s">
        <v>145</v>
      </c>
      <c r="E69" s="608">
        <v>850</v>
      </c>
      <c r="F69" s="376">
        <v>850</v>
      </c>
      <c r="G69" s="376">
        <v>850</v>
      </c>
    </row>
    <row r="70" spans="1:7" s="347" customFormat="1" ht="0.75" customHeight="1">
      <c r="A70" s="553" t="s">
        <v>459</v>
      </c>
      <c r="B70" s="381" t="s">
        <v>376</v>
      </c>
      <c r="C70" s="380" t="s">
        <v>367</v>
      </c>
      <c r="D70" s="384"/>
      <c r="E70" s="363" t="str">
        <f>E72</f>
        <v>0</v>
      </c>
      <c r="F70" s="363" t="str">
        <f>F72</f>
        <v>150</v>
      </c>
      <c r="G70" s="363" t="str">
        <f>G72</f>
        <v>150</v>
      </c>
    </row>
    <row r="71" spans="1:7" s="334" customFormat="1" ht="44.25" customHeight="1" hidden="1">
      <c r="A71" s="346" t="s">
        <v>259</v>
      </c>
      <c r="B71" s="775" t="s">
        <v>744</v>
      </c>
      <c r="C71" s="776"/>
      <c r="D71" s="371"/>
      <c r="E71" s="376" t="str">
        <f>E72</f>
        <v>0</v>
      </c>
      <c r="F71" s="376" t="str">
        <f>F72</f>
        <v>150</v>
      </c>
      <c r="G71" s="376" t="str">
        <f>G72</f>
        <v>150</v>
      </c>
    </row>
    <row r="72" spans="1:7" s="334" customFormat="1" ht="32.25" customHeight="1" hidden="1">
      <c r="A72" s="339" t="s">
        <v>159</v>
      </c>
      <c r="B72" s="775" t="s">
        <v>744</v>
      </c>
      <c r="C72" s="776"/>
      <c r="D72" s="371" t="s">
        <v>145</v>
      </c>
      <c r="E72" s="335" t="s">
        <v>325</v>
      </c>
      <c r="F72" s="335" t="s">
        <v>360</v>
      </c>
      <c r="G72" s="335" t="s">
        <v>360</v>
      </c>
    </row>
    <row r="73" spans="1:7" s="377" customFormat="1" ht="90.75" customHeight="1">
      <c r="A73" s="382" t="s">
        <v>816</v>
      </c>
      <c r="B73" s="381" t="s">
        <v>375</v>
      </c>
      <c r="C73" s="380" t="s">
        <v>374</v>
      </c>
      <c r="D73" s="379"/>
      <c r="E73" s="378">
        <f>E74+E76</f>
        <v>260</v>
      </c>
      <c r="F73" s="378" t="e">
        <f>#REF!+#REF!</f>
        <v>#REF!</v>
      </c>
      <c r="G73" s="378" t="e">
        <f>#REF!+#REF!</f>
        <v>#REF!</v>
      </c>
    </row>
    <row r="74" spans="1:7" s="334" customFormat="1" ht="49.5" customHeight="1">
      <c r="A74" s="528" t="s">
        <v>452</v>
      </c>
      <c r="B74" s="775" t="s">
        <v>743</v>
      </c>
      <c r="C74" s="776"/>
      <c r="D74" s="371"/>
      <c r="E74" s="376" t="str">
        <f>E75</f>
        <v>110,000</v>
      </c>
      <c r="F74" s="376">
        <v>30</v>
      </c>
      <c r="G74" s="376">
        <v>30</v>
      </c>
    </row>
    <row r="75" spans="1:7" s="334" customFormat="1" ht="35.25" customHeight="1">
      <c r="A75" s="575" t="s">
        <v>364</v>
      </c>
      <c r="B75" s="775" t="s">
        <v>743</v>
      </c>
      <c r="C75" s="776"/>
      <c r="D75" s="371" t="s">
        <v>145</v>
      </c>
      <c r="E75" s="335" t="s">
        <v>671</v>
      </c>
      <c r="F75" s="335" t="s">
        <v>444</v>
      </c>
      <c r="G75" s="335" t="s">
        <v>444</v>
      </c>
    </row>
    <row r="76" spans="1:7" s="334" customFormat="1" ht="48" customHeight="1">
      <c r="A76" s="374" t="s">
        <v>264</v>
      </c>
      <c r="B76" s="791" t="s">
        <v>486</v>
      </c>
      <c r="C76" s="792"/>
      <c r="D76" s="371"/>
      <c r="E76" s="373" t="str">
        <f>E77</f>
        <v>150,000</v>
      </c>
      <c r="F76" s="373">
        <v>170</v>
      </c>
      <c r="G76" s="373">
        <v>170</v>
      </c>
    </row>
    <row r="77" spans="1:7" s="334" customFormat="1" ht="33.75" customHeight="1">
      <c r="A77" s="575" t="s">
        <v>364</v>
      </c>
      <c r="B77" s="775" t="s">
        <v>486</v>
      </c>
      <c r="C77" s="776"/>
      <c r="D77" s="371" t="s">
        <v>145</v>
      </c>
      <c r="E77" s="335" t="s">
        <v>658</v>
      </c>
      <c r="F77" s="335" t="s">
        <v>476</v>
      </c>
      <c r="G77" s="335" t="s">
        <v>476</v>
      </c>
    </row>
    <row r="78" spans="1:7" s="368" customFormat="1" ht="32.25" customHeight="1">
      <c r="A78" s="362" t="s">
        <v>334</v>
      </c>
      <c r="B78" s="370" t="s">
        <v>373</v>
      </c>
      <c r="C78" s="369" t="s">
        <v>367</v>
      </c>
      <c r="D78" s="359"/>
      <c r="E78" s="431">
        <f aca="true" t="shared" si="0" ref="E78:G80">+E79</f>
        <v>655.96</v>
      </c>
      <c r="F78" s="431">
        <f t="shared" si="0"/>
        <v>585.9</v>
      </c>
      <c r="G78" s="431">
        <f t="shared" si="0"/>
        <v>585.9</v>
      </c>
    </row>
    <row r="79" spans="1:7" s="353" customFormat="1" ht="15.75" customHeight="1">
      <c r="A79" s="358" t="s">
        <v>332</v>
      </c>
      <c r="B79" s="357" t="s">
        <v>372</v>
      </c>
      <c r="C79" s="356" t="s">
        <v>367</v>
      </c>
      <c r="D79" s="355"/>
      <c r="E79" s="430">
        <f t="shared" si="0"/>
        <v>655.96</v>
      </c>
      <c r="F79" s="430">
        <f t="shared" si="0"/>
        <v>585.9</v>
      </c>
      <c r="G79" s="430">
        <f t="shared" si="0"/>
        <v>585.9</v>
      </c>
    </row>
    <row r="80" spans="1:7" s="353" customFormat="1" ht="33" customHeight="1">
      <c r="A80" s="358" t="s">
        <v>316</v>
      </c>
      <c r="B80" s="357" t="s">
        <v>372</v>
      </c>
      <c r="C80" s="356" t="s">
        <v>369</v>
      </c>
      <c r="D80" s="355"/>
      <c r="E80" s="430">
        <f t="shared" si="0"/>
        <v>655.96</v>
      </c>
      <c r="F80" s="430">
        <f t="shared" si="0"/>
        <v>585.9</v>
      </c>
      <c r="G80" s="430">
        <f t="shared" si="0"/>
        <v>585.9</v>
      </c>
    </row>
    <row r="81" spans="1:7" s="353" customFormat="1" ht="67.5" customHeight="1">
      <c r="A81" s="346" t="s">
        <v>184</v>
      </c>
      <c r="B81" s="357" t="s">
        <v>372</v>
      </c>
      <c r="C81" s="356" t="s">
        <v>369</v>
      </c>
      <c r="D81" s="355" t="s">
        <v>151</v>
      </c>
      <c r="E81" s="415">
        <v>655.96</v>
      </c>
      <c r="F81" s="415">
        <v>585.9</v>
      </c>
      <c r="G81" s="415">
        <v>585.9</v>
      </c>
    </row>
    <row r="82" spans="1:7" s="353" customFormat="1" ht="68.25" customHeight="1">
      <c r="A82" s="367" t="s">
        <v>330</v>
      </c>
      <c r="B82" s="366"/>
      <c r="C82" s="365"/>
      <c r="D82" s="364"/>
      <c r="E82" s="387">
        <f aca="true" t="shared" si="1" ref="E82:G84">+E83</f>
        <v>2686.051</v>
      </c>
      <c r="F82" s="387">
        <f t="shared" si="1"/>
        <v>2651.7</v>
      </c>
      <c r="G82" s="387">
        <f t="shared" si="1"/>
        <v>2651.7</v>
      </c>
    </row>
    <row r="83" spans="1:7" s="353" customFormat="1" ht="28.5">
      <c r="A83" s="362" t="s">
        <v>329</v>
      </c>
      <c r="B83" s="361" t="s">
        <v>371</v>
      </c>
      <c r="C83" s="360" t="s">
        <v>367</v>
      </c>
      <c r="D83" s="359"/>
      <c r="E83" s="431">
        <f t="shared" si="1"/>
        <v>2686.051</v>
      </c>
      <c r="F83" s="431">
        <f t="shared" si="1"/>
        <v>2651.7</v>
      </c>
      <c r="G83" s="431">
        <f t="shared" si="1"/>
        <v>2651.7</v>
      </c>
    </row>
    <row r="84" spans="1:7" s="353" customFormat="1" ht="30">
      <c r="A84" s="358" t="s">
        <v>327</v>
      </c>
      <c r="B84" s="357" t="s">
        <v>370</v>
      </c>
      <c r="C84" s="356" t="s">
        <v>367</v>
      </c>
      <c r="D84" s="355"/>
      <c r="E84" s="430">
        <f t="shared" si="1"/>
        <v>2686.051</v>
      </c>
      <c r="F84" s="430">
        <f t="shared" si="1"/>
        <v>2651.7</v>
      </c>
      <c r="G84" s="430">
        <f t="shared" si="1"/>
        <v>2651.7</v>
      </c>
    </row>
    <row r="85" spans="1:7" s="353" customFormat="1" ht="30">
      <c r="A85" s="358" t="s">
        <v>316</v>
      </c>
      <c r="B85" s="357" t="s">
        <v>370</v>
      </c>
      <c r="C85" s="356" t="s">
        <v>369</v>
      </c>
      <c r="D85" s="355"/>
      <c r="E85" s="430">
        <f>E86+E87+E88</f>
        <v>2686.051</v>
      </c>
      <c r="F85" s="430">
        <f>F86+F87+F88</f>
        <v>2651.7</v>
      </c>
      <c r="G85" s="430">
        <f>G86+G87+G88</f>
        <v>2651.7</v>
      </c>
    </row>
    <row r="86" spans="1:7" s="353" customFormat="1" ht="70.5" customHeight="1">
      <c r="A86" s="346" t="s">
        <v>184</v>
      </c>
      <c r="B86" s="357" t="s">
        <v>370</v>
      </c>
      <c r="C86" s="356" t="s">
        <v>369</v>
      </c>
      <c r="D86" s="355" t="s">
        <v>151</v>
      </c>
      <c r="E86" s="354" t="s">
        <v>650</v>
      </c>
      <c r="F86" s="354" t="s">
        <v>453</v>
      </c>
      <c r="G86" s="354" t="s">
        <v>453</v>
      </c>
    </row>
    <row r="87" spans="1:7" s="353" customFormat="1" ht="0.75" customHeight="1">
      <c r="A87" s="339" t="s">
        <v>159</v>
      </c>
      <c r="B87" s="357" t="s">
        <v>370</v>
      </c>
      <c r="C87" s="356" t="s">
        <v>369</v>
      </c>
      <c r="D87" s="355" t="s">
        <v>145</v>
      </c>
      <c r="E87" s="354" t="s">
        <v>325</v>
      </c>
      <c r="F87" s="354" t="s">
        <v>465</v>
      </c>
      <c r="G87" s="354" t="s">
        <v>465</v>
      </c>
    </row>
    <row r="88" spans="1:7" s="353" customFormat="1" ht="24" customHeight="1" hidden="1">
      <c r="A88" s="339" t="s">
        <v>187</v>
      </c>
      <c r="B88" s="357" t="s">
        <v>370</v>
      </c>
      <c r="C88" s="356" t="s">
        <v>369</v>
      </c>
      <c r="D88" s="355" t="s">
        <v>186</v>
      </c>
      <c r="E88" s="354" t="s">
        <v>325</v>
      </c>
      <c r="F88" s="354" t="s">
        <v>325</v>
      </c>
      <c r="G88" s="354" t="s">
        <v>325</v>
      </c>
    </row>
    <row r="89" spans="1:7" s="347" customFormat="1" ht="39" customHeight="1">
      <c r="A89" s="352" t="s">
        <v>291</v>
      </c>
      <c r="B89" s="351" t="s">
        <v>368</v>
      </c>
      <c r="C89" s="350" t="s">
        <v>367</v>
      </c>
      <c r="D89" s="349"/>
      <c r="E89" s="348">
        <f>+E90</f>
        <v>1522</v>
      </c>
      <c r="F89" s="348">
        <f>+F90</f>
        <v>2500</v>
      </c>
      <c r="G89" s="348">
        <f>+G90</f>
        <v>2500</v>
      </c>
    </row>
    <row r="90" spans="1:7" s="334" customFormat="1" ht="30" customHeight="1">
      <c r="A90" s="346" t="s">
        <v>289</v>
      </c>
      <c r="B90" s="338" t="s">
        <v>366</v>
      </c>
      <c r="C90" s="345" t="s">
        <v>367</v>
      </c>
      <c r="D90" s="344"/>
      <c r="E90" s="341">
        <f>E91</f>
        <v>1522</v>
      </c>
      <c r="F90" s="341">
        <f>F91</f>
        <v>2500</v>
      </c>
      <c r="G90" s="341">
        <f>G91</f>
        <v>2500</v>
      </c>
    </row>
    <row r="91" spans="1:7" s="334" customFormat="1" ht="30">
      <c r="A91" s="339" t="s">
        <v>288</v>
      </c>
      <c r="B91" s="338" t="s">
        <v>366</v>
      </c>
      <c r="C91" s="345" t="s">
        <v>365</v>
      </c>
      <c r="D91" s="342"/>
      <c r="E91" s="341">
        <f>E92+E94+E93</f>
        <v>1522</v>
      </c>
      <c r="F91" s="341">
        <f>F92+F94</f>
        <v>2500</v>
      </c>
      <c r="G91" s="341">
        <f>G92+G94</f>
        <v>2500</v>
      </c>
    </row>
    <row r="92" spans="1:7" s="334" customFormat="1" ht="39" customHeight="1">
      <c r="A92" s="575" t="s">
        <v>364</v>
      </c>
      <c r="B92" s="338" t="s">
        <v>366</v>
      </c>
      <c r="C92" s="340" t="s">
        <v>365</v>
      </c>
      <c r="D92" s="336" t="s">
        <v>145</v>
      </c>
      <c r="E92" s="335" t="s">
        <v>651</v>
      </c>
      <c r="F92" s="335" t="s">
        <v>343</v>
      </c>
      <c r="G92" s="335" t="s">
        <v>343</v>
      </c>
    </row>
    <row r="93" spans="1:7" s="334" customFormat="1" ht="24.75" customHeight="1">
      <c r="A93" s="339" t="s">
        <v>168</v>
      </c>
      <c r="B93" s="338" t="s">
        <v>366</v>
      </c>
      <c r="C93" s="340" t="s">
        <v>365</v>
      </c>
      <c r="D93" s="342" t="s">
        <v>165</v>
      </c>
      <c r="E93" s="425">
        <v>22</v>
      </c>
      <c r="F93" s="335"/>
      <c r="G93" s="335"/>
    </row>
    <row r="94" spans="1:7" s="334" customFormat="1" ht="21.75" customHeight="1">
      <c r="A94" s="339" t="s">
        <v>187</v>
      </c>
      <c r="B94" s="338" t="s">
        <v>366</v>
      </c>
      <c r="C94" s="337" t="s">
        <v>365</v>
      </c>
      <c r="D94" s="336" t="s">
        <v>186</v>
      </c>
      <c r="E94" s="335" t="s">
        <v>742</v>
      </c>
      <c r="F94" s="335" t="s">
        <v>407</v>
      </c>
      <c r="G94" s="335" t="s">
        <v>407</v>
      </c>
    </row>
    <row r="95" spans="1:7" ht="57.75">
      <c r="A95" s="432" t="s">
        <v>612</v>
      </c>
      <c r="B95" s="789" t="s">
        <v>466</v>
      </c>
      <c r="C95" s="790"/>
      <c r="D95" s="332"/>
      <c r="E95" s="529">
        <f>E96+E98</f>
        <v>2143.033</v>
      </c>
      <c r="F95" s="529" t="e">
        <f>#REF!+#REF!+#REF!+#REF!</f>
        <v>#REF!</v>
      </c>
      <c r="G95" s="529" t="e">
        <f>#REF!+#REF!+#REF!+#REF!</f>
        <v>#REF!</v>
      </c>
    </row>
    <row r="96" spans="1:7" ht="33" customHeight="1">
      <c r="A96" s="565" t="s">
        <v>441</v>
      </c>
      <c r="B96" s="785" t="s">
        <v>524</v>
      </c>
      <c r="C96" s="786"/>
      <c r="D96" s="331"/>
      <c r="E96" s="720">
        <f>E97</f>
        <v>1528.108</v>
      </c>
      <c r="F96" s="529"/>
      <c r="G96" s="529"/>
    </row>
    <row r="97" spans="1:7" ht="33" customHeight="1">
      <c r="A97" s="339" t="s">
        <v>159</v>
      </c>
      <c r="B97" s="785" t="s">
        <v>524</v>
      </c>
      <c r="C97" s="786"/>
      <c r="D97" s="331">
        <v>200</v>
      </c>
      <c r="E97" s="720">
        <v>1528.108</v>
      </c>
      <c r="F97" s="529"/>
      <c r="G97" s="529"/>
    </row>
    <row r="98" spans="1:7" ht="33" customHeight="1">
      <c r="A98" s="565" t="s">
        <v>441</v>
      </c>
      <c r="B98" s="785" t="s">
        <v>666</v>
      </c>
      <c r="C98" s="786"/>
      <c r="D98" s="331"/>
      <c r="E98" s="720">
        <f>E99</f>
        <v>614.925</v>
      </c>
      <c r="F98" s="529"/>
      <c r="G98" s="529"/>
    </row>
    <row r="99" spans="1:7" ht="33" customHeight="1">
      <c r="A99" s="575" t="s">
        <v>364</v>
      </c>
      <c r="B99" s="785" t="s">
        <v>666</v>
      </c>
      <c r="C99" s="786"/>
      <c r="D99" s="331">
        <v>200</v>
      </c>
      <c r="E99" s="720">
        <v>614.925</v>
      </c>
      <c r="F99" s="529"/>
      <c r="G99" s="529"/>
    </row>
    <row r="100" spans="1:7" ht="90" customHeight="1">
      <c r="A100" s="552" t="s">
        <v>608</v>
      </c>
      <c r="B100" s="789" t="s">
        <v>420</v>
      </c>
      <c r="C100" s="790"/>
      <c r="D100" s="332"/>
      <c r="E100" s="529">
        <f>+E101</f>
        <v>200</v>
      </c>
      <c r="F100" s="532" t="e">
        <f>#REF!+#REF!+#REF!+F101</f>
        <v>#REF!</v>
      </c>
      <c r="G100" s="532" t="e">
        <f>#REF!+#REF!+#REF!+G101</f>
        <v>#REF!</v>
      </c>
    </row>
    <row r="101" spans="1:7" ht="15">
      <c r="A101" s="419" t="s">
        <v>413</v>
      </c>
      <c r="B101" s="785" t="s">
        <v>421</v>
      </c>
      <c r="C101" s="786"/>
      <c r="D101" s="531">
        <v>200</v>
      </c>
      <c r="E101" s="530">
        <v>200</v>
      </c>
      <c r="F101" s="533">
        <v>3800</v>
      </c>
      <c r="G101" s="533">
        <v>3800</v>
      </c>
    </row>
    <row r="102" spans="1:7" ht="15">
      <c r="A102" s="332" t="s">
        <v>422</v>
      </c>
      <c r="B102" s="789" t="s">
        <v>423</v>
      </c>
      <c r="C102" s="790"/>
      <c r="D102" s="534">
        <v>800</v>
      </c>
      <c r="E102" s="529">
        <v>50</v>
      </c>
      <c r="F102" s="532">
        <v>50</v>
      </c>
      <c r="G102" s="532">
        <v>50</v>
      </c>
    </row>
    <row r="103" spans="1:7" ht="15.75">
      <c r="A103" s="496" t="s">
        <v>298</v>
      </c>
      <c r="B103" s="785" t="s">
        <v>423</v>
      </c>
      <c r="C103" s="786"/>
      <c r="D103" s="531">
        <v>800</v>
      </c>
      <c r="E103" s="530">
        <v>50</v>
      </c>
      <c r="F103" s="533">
        <v>50</v>
      </c>
      <c r="G103" s="533">
        <v>50</v>
      </c>
    </row>
    <row r="104" spans="1:7" ht="28.5">
      <c r="A104" s="382" t="s">
        <v>274</v>
      </c>
      <c r="B104" s="787" t="s">
        <v>448</v>
      </c>
      <c r="C104" s="788"/>
      <c r="D104" s="535"/>
      <c r="E104" s="529">
        <f>E105</f>
        <v>40</v>
      </c>
      <c r="F104" s="532">
        <v>15</v>
      </c>
      <c r="G104" s="532">
        <v>15</v>
      </c>
    </row>
    <row r="105" spans="1:7" ht="30">
      <c r="A105" s="536" t="s">
        <v>169</v>
      </c>
      <c r="B105" s="775" t="s">
        <v>447</v>
      </c>
      <c r="C105" s="776"/>
      <c r="D105" s="537"/>
      <c r="E105" s="530">
        <f>E106</f>
        <v>40</v>
      </c>
      <c r="F105" s="533">
        <v>15</v>
      </c>
      <c r="G105" s="533">
        <v>15</v>
      </c>
    </row>
    <row r="106" spans="1:7" ht="15">
      <c r="A106" s="538" t="s">
        <v>168</v>
      </c>
      <c r="B106" s="775" t="s">
        <v>447</v>
      </c>
      <c r="C106" s="776"/>
      <c r="D106" s="709">
        <v>300</v>
      </c>
      <c r="E106" s="530">
        <v>40</v>
      </c>
      <c r="F106" s="533">
        <v>15</v>
      </c>
      <c r="G106" s="533">
        <v>15</v>
      </c>
    </row>
    <row r="107" spans="1:5" ht="28.5">
      <c r="A107" s="382" t="s">
        <v>274</v>
      </c>
      <c r="B107" s="787" t="s">
        <v>448</v>
      </c>
      <c r="C107" s="788"/>
      <c r="D107" s="556"/>
      <c r="E107" s="707">
        <f>E108</f>
        <v>700</v>
      </c>
    </row>
    <row r="108" spans="1:5" ht="20.25" customHeight="1">
      <c r="A108" s="517" t="s">
        <v>504</v>
      </c>
      <c r="B108" s="775" t="s">
        <v>506</v>
      </c>
      <c r="C108" s="776"/>
      <c r="D108" s="557" t="s">
        <v>145</v>
      </c>
      <c r="E108" s="708">
        <v>700</v>
      </c>
    </row>
    <row r="109" spans="1:5" ht="71.25">
      <c r="A109" s="684" t="s">
        <v>820</v>
      </c>
      <c r="B109" s="787" t="s">
        <v>627</v>
      </c>
      <c r="C109" s="788"/>
      <c r="D109" s="557"/>
      <c r="E109" s="686">
        <f>E110</f>
        <v>10</v>
      </c>
    </row>
    <row r="110" spans="1:5" ht="64.5" customHeight="1">
      <c r="A110" s="339" t="s">
        <v>626</v>
      </c>
      <c r="B110" s="775" t="s">
        <v>627</v>
      </c>
      <c r="C110" s="776"/>
      <c r="D110" s="557"/>
      <c r="E110" s="687">
        <v>10</v>
      </c>
    </row>
    <row r="111" spans="1:5" ht="25.5" customHeight="1">
      <c r="A111" s="339" t="s">
        <v>168</v>
      </c>
      <c r="B111" s="775" t="s">
        <v>627</v>
      </c>
      <c r="C111" s="776"/>
      <c r="D111" s="557" t="s">
        <v>165</v>
      </c>
      <c r="E111" s="558">
        <v>10</v>
      </c>
    </row>
  </sheetData>
  <sheetProtection/>
  <mergeCells count="51">
    <mergeCell ref="B1:H1"/>
    <mergeCell ref="A2:H2"/>
    <mergeCell ref="A3:H3"/>
    <mergeCell ref="A4:H4"/>
    <mergeCell ref="A5:H5"/>
    <mergeCell ref="B20:C20"/>
    <mergeCell ref="B6:H6"/>
    <mergeCell ref="A8:G8"/>
    <mergeCell ref="B21:C21"/>
    <mergeCell ref="B50:C50"/>
    <mergeCell ref="B26:C26"/>
    <mergeCell ref="B41:C41"/>
    <mergeCell ref="B10:C10"/>
    <mergeCell ref="B42:C42"/>
    <mergeCell ref="B97:C97"/>
    <mergeCell ref="B75:C75"/>
    <mergeCell ref="B59:C59"/>
    <mergeCell ref="B40:C40"/>
    <mergeCell ref="B76:C76"/>
    <mergeCell ref="B43:C43"/>
    <mergeCell ref="B96:C96"/>
    <mergeCell ref="B77:C77"/>
    <mergeCell ref="B95:C95"/>
    <mergeCell ref="B53:C53"/>
    <mergeCell ref="B102:C102"/>
    <mergeCell ref="B98:C98"/>
    <mergeCell ref="B27:C27"/>
    <mergeCell ref="B7:H7"/>
    <mergeCell ref="B110:C110"/>
    <mergeCell ref="B108:C108"/>
    <mergeCell ref="B74:C74"/>
    <mergeCell ref="B71:C71"/>
    <mergeCell ref="B72:C72"/>
    <mergeCell ref="B60:C60"/>
    <mergeCell ref="B99:C99"/>
    <mergeCell ref="B107:C107"/>
    <mergeCell ref="B100:C100"/>
    <mergeCell ref="B111:C111"/>
    <mergeCell ref="B101:C101"/>
    <mergeCell ref="B104:C104"/>
    <mergeCell ref="B105:C105"/>
    <mergeCell ref="B106:C106"/>
    <mergeCell ref="B109:C109"/>
    <mergeCell ref="B103:C103"/>
    <mergeCell ref="B67:C67"/>
    <mergeCell ref="B54:C54"/>
    <mergeCell ref="B55:C55"/>
    <mergeCell ref="B56:C56"/>
    <mergeCell ref="B57:C57"/>
    <mergeCell ref="B58:C58"/>
    <mergeCell ref="B66:C66"/>
  </mergeCells>
  <printOptions/>
  <pageMargins left="0.3937007874015748" right="0.3937007874015748" top="0.3937007874015748" bottom="0.3937007874015748" header="0.5118110236220472" footer="0.5118110236220472"/>
  <pageSetup horizontalDpi="600" verticalDpi="600" orientation="portrait" paperSize="9"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buhgalter</cp:lastModifiedBy>
  <cp:lastPrinted>2021-12-24T13:06:17Z</cp:lastPrinted>
  <dcterms:created xsi:type="dcterms:W3CDTF">2014-10-25T07:35:49Z</dcterms:created>
  <dcterms:modified xsi:type="dcterms:W3CDTF">2021-12-24T13:10:30Z</dcterms:modified>
  <cp:category/>
  <cp:version/>
  <cp:contentType/>
  <cp:contentStatus/>
</cp:coreProperties>
</file>