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5480" windowHeight="9375" tabRatio="225" activeTab="3"/>
  </bookViews>
  <sheets>
    <sheet name="прил. 3" sheetId="1" r:id="rId1"/>
    <sheet name="прил.5 " sheetId="2" r:id="rId2"/>
    <sheet name="прил.7" sheetId="3" r:id="rId3"/>
    <sheet name="прил9" sheetId="4" r:id="rId4"/>
  </sheets>
  <definedNames>
    <definedName name="_xlnm.Print_Titles" localSheetId="2">'прил.7'!$11:$11</definedName>
    <definedName name="_xlnm.Print_Area" localSheetId="2">'прил.7'!$A$1:$H$246</definedName>
  </definedNames>
  <calcPr fullCalcOnLoad="1"/>
</workbook>
</file>

<file path=xl/sharedStrings.xml><?xml version="1.0" encoding="utf-8"?>
<sst xmlns="http://schemas.openxmlformats.org/spreadsheetml/2006/main" count="3221" uniqueCount="676">
  <si>
    <t>001</t>
  </si>
  <si>
    <t>Наименование</t>
  </si>
  <si>
    <t xml:space="preserve">к решению Собрания депутатов поселка Глушково </t>
  </si>
  <si>
    <t>"поселок Глушково" Глушковского района Курской области</t>
  </si>
  <si>
    <t>к решению Собрания депутатов поселка Глушково</t>
  </si>
  <si>
    <t>Администрация поселка Глушково Глушковского района Курской области</t>
  </si>
  <si>
    <t>ВСЕГО ДОХОДОВ</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</si>
  <si>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</si>
  <si>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 xml:space="preserve"> 2 02 04012 10 0000 151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</si>
  <si>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</si>
  <si>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2 02 04012 00 0000 151</t>
  </si>
  <si>
    <t>Иные межбюджетные трансферты</t>
  </si>
  <si>
    <t xml:space="preserve"> 2 02 04000 00 0000 151</t>
  </si>
  <si>
    <t>2 02 03999 10 0000 151</t>
  </si>
  <si>
    <t>Субвенция на содержание работников</t>
  </si>
  <si>
    <t>Субвенция на  предоставление  гражданам субсидий на оплату ЖКУ</t>
  </si>
  <si>
    <t>в том числе</t>
  </si>
  <si>
    <t>Прочие субвенции бюджетам поселений</t>
  </si>
  <si>
    <t>Прочие субвенции</t>
  </si>
  <si>
    <t xml:space="preserve"> 2 02 03999 00 0000 151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</si>
  <si>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</si>
  <si>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 2 02 03015 10 0000 151</t>
  </si>
  <si>
    <t>Субвенции бюджетам на осуществление первичного воинского учета на территориях, где отсутствуют военные комиссариаты</t>
  </si>
  <si>
    <t xml:space="preserve"> 2 02 03015 00 0000 151</t>
  </si>
  <si>
    <t xml:space="preserve">Субвенции бюджетам субъектов Российской Федерации и муниципальных образований </t>
  </si>
  <si>
    <t xml:space="preserve"> 2 02 03000 00 0000 151</t>
  </si>
  <si>
    <t xml:space="preserve"> 2 02 02999 10 0000 151</t>
  </si>
  <si>
    <t>Прочие субсидии бюджетам поселений</t>
  </si>
  <si>
    <t>Прочие субсидии</t>
  </si>
  <si>
    <t xml:space="preserve"> 2 02 02999 00 0000 151</t>
  </si>
  <si>
    <t>Субсидии бюджетам поселений на бюджетные инвестиции в объекты капитального строительства собственности муниципальных образований</t>
  </si>
  <si>
    <t xml:space="preserve"> 2 02 02077 10 0000 151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</si>
  <si>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</si>
  <si>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 xml:space="preserve"> 2 02 02077 00 0000 151</t>
  </si>
  <si>
    <t>Субсидии бюджетам поселений на реализацию федеральных целевых программ</t>
  </si>
  <si>
    <t xml:space="preserve"> 2 02 02051 10 0000 151</t>
  </si>
  <si>
    <t>Субсидии бюджетам на реализацию федеральных целевых программ</t>
  </si>
  <si>
    <t xml:space="preserve"> 2 02 02051 00 0000 151</t>
  </si>
  <si>
    <t>Субсидии бюджетам субъектов Российской Федерации и муниципальных образований (межбюджетные субсидии)</t>
  </si>
  <si>
    <t xml:space="preserve"> 2 02 02000 00 0000 151</t>
  </si>
  <si>
    <t>Дотации бюджетам городскких поселений на выравнивание бюджетной обеспеченности</t>
  </si>
  <si>
    <t xml:space="preserve"> 2 02 15001 13 0000 151</t>
  </si>
  <si>
    <t>Дотации на выравнивание бюджетной обеспеченности</t>
  </si>
  <si>
    <t xml:space="preserve"> 2 02 15001 00 0000 151</t>
  </si>
  <si>
    <t>Дотации бюджетам поселений на выравнивание бюджетной обеспеченности</t>
  </si>
  <si>
    <t xml:space="preserve"> 2 02 01001 10 0000 151</t>
  </si>
  <si>
    <t xml:space="preserve"> 2 02 01001 00 0000 151</t>
  </si>
  <si>
    <t>БЕЗВОЗМЕЗДНЫЕ ПОСТУПЛЕНИЯ ОТ ДРУГИХ БЮДЖЕТОВ БЮДЖЕТНОЙ СИСТЕМЫ РОССИЙСКОЙ ФЕДЕРАЦИИ</t>
  </si>
  <si>
    <t xml:space="preserve"> 2 02 00000 00 0000 000</t>
  </si>
  <si>
    <t>БЕЗВОЗМЕЗДНЫЕ ПОСТУПЛЕНИЯ</t>
  </si>
  <si>
    <t xml:space="preserve"> 2 00 00000 00 0000 000</t>
  </si>
  <si>
    <t>Невыясненные поступления, зачисляемые в бюджеты поселений</t>
  </si>
  <si>
    <t xml:space="preserve"> 1 17 01050 10 0000 180</t>
  </si>
  <si>
    <t>Невыясненные поступления</t>
  </si>
  <si>
    <t xml:space="preserve"> 1 17 01000 00 0000 180</t>
  </si>
  <si>
    <t>ПРОЧИЕ НЕНАЛОГОВЫЕ ДОХОДЫ</t>
  </si>
  <si>
    <t xml:space="preserve"> 1 17 00000 00 0000 000</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</si>
  <si>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</si>
  <si>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xml:space="preserve"> 1 14 06025 10 0000 430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</si>
  <si>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</si>
  <si>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1 14 06020 00 0000 430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</si>
  <si>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</si>
  <si>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1 14 06013 13 0000 430</t>
  </si>
  <si>
    <t xml:space="preserve"> Доходы     от    продажи    земельных    участков,                              государственная  собственность  на   которые   не                              разграничена</t>
  </si>
  <si>
    <t xml:space="preserve"> 1 14 06010 00 0000 430</t>
  </si>
  <si>
    <t xml:space="preserve"> Доходы    от    продажи    земельных    участков, находящихся в государственной и муниципальной собственности</t>
  </si>
  <si>
    <t xml:space="preserve"> 1 14 06000 00 0000 430</t>
  </si>
  <si>
    <t>ДОХОДЫ ОТ ПРОДАЖИ МАТЕРИАЛЬНЫХ И НЕМАТЕРИАЛЬНЫХ АКТИВОВ</t>
  </si>
  <si>
    <t xml:space="preserve"> 1 14 00000 00 0000 000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</si>
  <si>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</si>
  <si>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1 11 05035 13 0000 120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</si>
  <si>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</si>
  <si>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</si>
  <si>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</si>
  <si>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 1 11 05025 10 0000 120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</si>
  <si>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</si>
  <si>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1 11 05020 00 0000 120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</si>
  <si>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</si>
  <si>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1 11 05013 13 0000 120</t>
  </si>
  <si>
    <t xml:space="preserve"> 1 11 05010 00 0000 120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</si>
  <si>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</si>
  <si>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1 11 05000 00 0000 120</t>
  </si>
  <si>
    <t>ДОХОДЫ ОТ ИСПОЛЬЗОВАНИЯ ИМУЩЕСТВА, НАХОДЯЩЕГОСЯ В ГОСУДАРСТВЕННОЙ И МУНИЦИПАЛЬНОЙ СОБСТВЕННОСТИ</t>
  </si>
  <si>
    <t xml:space="preserve"> 1 11 00000 00 0000 000</t>
  </si>
  <si>
    <t>Земельный налог (по обязательствам, возникшим до        1 января 2006 года), мобилизуемый на территориях поселений</t>
  </si>
  <si>
    <t xml:space="preserve"> 1 09 04050 10 0000 110</t>
  </si>
  <si>
    <t>Земельный налог (по обязательствам, возникшим до        1 января 2006 года)</t>
  </si>
  <si>
    <t xml:space="preserve"> 1 09 04050 00 0000 110</t>
  </si>
  <si>
    <t>Налоги на имущество</t>
  </si>
  <si>
    <t xml:space="preserve"> 1 09 04000 00 0000 110</t>
  </si>
  <si>
    <t>ЗАДОЛЖЕННОСТЬ И ПЕРЕРАСЧЕТЫ ПО ОТМЕНЕННЫМ НАЛОГАМ, СБОРАМ И ИНЫМ ОБЯЗАТЕЛЬНЫМ ПЛАТЕЖАМ</t>
  </si>
  <si>
    <t xml:space="preserve"> 1 09 00000 00 0000 000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</si>
  <si>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</si>
  <si>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</si>
  <si>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</si>
  <si>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1 08 04000 01 0000 110</t>
  </si>
  <si>
    <t>ГОСУДАРСТВЕННАЯ ПОШЛИНА</t>
  </si>
  <si>
    <t>1 08 00000 00 0000 000</t>
  </si>
  <si>
    <t xml:space="preserve"> 1 06 06043 13 0000 110</t>
  </si>
  <si>
    <t>Земельный налог с физических лиц</t>
  </si>
  <si>
    <t xml:space="preserve"> 1 06 06040 00 0000 110</t>
  </si>
  <si>
    <t>Земельный налог с организаций, обладающих земельным участком, расположенным в границах городских  поселений</t>
  </si>
  <si>
    <t xml:space="preserve"> 1 06 06033 13 0000 110</t>
  </si>
  <si>
    <t xml:space="preserve">Земельный налог с организаций </t>
  </si>
  <si>
    <t xml:space="preserve"> 1 06 06030 00 0000 110</t>
  </si>
  <si>
    <t>Земельный налог</t>
  </si>
  <si>
    <t xml:space="preserve"> 1 06 06000 00 0000 110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</si>
  <si>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</si>
  <si>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 xml:space="preserve"> 1 06 01030 13 0000 110</t>
  </si>
  <si>
    <t>Налог на имущество физических лиц</t>
  </si>
  <si>
    <t xml:space="preserve"> 1 06 01000 00 0000 110</t>
  </si>
  <si>
    <t>НАЛОГИ НА ИМУЩЕСТВО</t>
  </si>
  <si>
    <t xml:space="preserve"> 1 06 00000 00 0000 000</t>
  </si>
  <si>
    <t>Единый сельскохозяйственный налог (за налоговые периоды, истекшие до 1 января 2011 года)</t>
  </si>
  <si>
    <t xml:space="preserve"> 1 05 03020 01 0000 110</t>
  </si>
  <si>
    <t>Единый сельскохозяйственный налог</t>
  </si>
  <si>
    <t xml:space="preserve"> 1 05 03000 00 0000 110</t>
  </si>
  <si>
    <t>НАЛОГИ НА СОВОКУПНЫЙ ДОХОД</t>
  </si>
  <si>
    <t xml:space="preserve"> 1 05 00000 00 0000 000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</si>
  <si>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</si>
  <si>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1 03 02260 01 0000 110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</si>
  <si>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</si>
  <si>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</si>
  <si>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</si>
  <si>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</si>
  <si>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</si>
  <si>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1 03 02230 01 0000 110</t>
  </si>
  <si>
    <t>Акцизы по подакцизным товарам (продукции), производимым на территории Российской Федерации</t>
  </si>
  <si>
    <t xml:space="preserve"> 1 03 02000 01 0000 110</t>
  </si>
  <si>
    <t>НАЛОГИ НА ТОВАРЫ (РАБОТЫ, УСЛУГИ) РЕАЛИЗУЕМЫЕ НА ТЕРРИТОРИИ РОССИЙСКОЙ ФЕДЕРАЦИИ</t>
  </si>
  <si>
    <t xml:space="preserve"> 1 03 00000 00 0000 000</t>
  </si>
  <si>
    <t xml:space="preserve"> 1 01 02030 01 0000 110</t>
  </si>
  <si>
    <t xml:space="preserve"> 1 01 02020 01 0000 110</t>
  </si>
  <si>
    <t xml:space="preserve"> 1 01 02010 01 0000 110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</si>
  <si>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</si>
  <si>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Налог на доходы физических лиц</t>
  </si>
  <si>
    <t xml:space="preserve"> 1 01 02000 01 0000 110</t>
  </si>
  <si>
    <t>НАЛОГИ НА ПРИБЫЛЬ, ДОХОДЫ</t>
  </si>
  <si>
    <t xml:space="preserve"> 1 01 00000 00 0000 000</t>
  </si>
  <si>
    <t xml:space="preserve"> НАЛОГОВЫЕ И НЕНАЛОГОВЫЕ ДОХОДЫ</t>
  </si>
  <si>
    <t xml:space="preserve"> 1 00 00000 00 0000 000</t>
  </si>
  <si>
    <t>Наименование доходов</t>
  </si>
  <si>
    <t>Код бюджетной классификации Российской Федероации</t>
  </si>
  <si>
    <t>200</t>
  </si>
  <si>
    <t>C1442</t>
  </si>
  <si>
    <t>01 2 02</t>
  </si>
  <si>
    <t>01</t>
  </si>
  <si>
    <t>08</t>
  </si>
  <si>
    <t>Подпрограмма «Социальная поддержка отдельных категорий граждан»  муниципальной программы _____________кого сельсовета «Социальная поддержка граждан в муниципальном образовании «_____________кий сельсовет» Глушковского района Курской области на 2014 – 2016 годы</t>
  </si>
  <si>
    <t>100</t>
  </si>
  <si>
    <t>Муниципальная программа _____________кого сельсовета  Глушковского района Курской области «Социальная поддержка граждан в _____________ком сельсовете  Глушковского района Курской области на 2014-2016 годы»</t>
  </si>
  <si>
    <t>C1401</t>
  </si>
  <si>
    <t>Пенсионное обеспечение</t>
  </si>
  <si>
    <t>00000</t>
  </si>
  <si>
    <t>01 2 00</t>
  </si>
  <si>
    <t>СОЦИАЛЬНАЯ ПОЛИТИКА</t>
  </si>
  <si>
    <t>01 0 00</t>
  </si>
  <si>
    <t>Закупка товаров, работ и услуг для государственных (муниципальных) нужд</t>
  </si>
  <si>
    <t xml:space="preserve">Создание условий для организации досуга и обеспечения жителей поселения услугами организаций культуры </t>
  </si>
  <si>
    <t>C1414</t>
  </si>
  <si>
    <t>08 1  01</t>
  </si>
  <si>
    <t>07</t>
  </si>
  <si>
    <t>300</t>
  </si>
  <si>
    <t>1445</t>
  </si>
  <si>
    <t>02 1</t>
  </si>
  <si>
    <t>Социальное обеспечение и иные выплаты населению</t>
  </si>
  <si>
    <t>Выплата пенсий за выслугу лет и доплат к пенсиям муниципальных служащих</t>
  </si>
  <si>
    <t>0000</t>
  </si>
  <si>
    <t>02 0</t>
  </si>
  <si>
    <t>C1406</t>
  </si>
  <si>
    <t>11</t>
  </si>
  <si>
    <t>Создание условий,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t>
  </si>
  <si>
    <t>08 0 00</t>
  </si>
  <si>
    <t>ФИЗИЧЕСКАЯ КУЛЬТУРА И СПОРТ</t>
  </si>
  <si>
    <t>03</t>
  </si>
  <si>
    <t>10</t>
  </si>
  <si>
    <t>Государственная поддержка молодых семей в улучшении жилищных условий</t>
  </si>
  <si>
    <t>07 2 00</t>
  </si>
  <si>
    <t>Подпрограмма "Создание условий для обеспечения доступным и комфортным жильем граждан в поселке Глушково Глушковского района Курской области"  муниципальной программы «Обеспечение доступным и комфортным жильем и коммунальными услугами граждан в поселке Глушково Глушковского района Курской области»</t>
  </si>
  <si>
    <t>07 0 00</t>
  </si>
  <si>
    <t>Социальное обеспечение населения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</si>
  <si>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</si>
  <si>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</si>
  <si>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800</t>
  </si>
  <si>
    <t>Иные бюджетные ассигнования</t>
  </si>
  <si>
    <t>Реализация мероприятий в сфере молодежной политики</t>
  </si>
  <si>
    <t>Молодежная политика и оздоровление детей</t>
  </si>
  <si>
    <t>ОБРАЗОВАНИЕ</t>
  </si>
  <si>
    <t>05</t>
  </si>
  <si>
    <t>07 1 00</t>
  </si>
  <si>
    <t>Мероприятия по сбору и удалению твердых и жидких бытовых отходов</t>
  </si>
  <si>
    <t>Мероприятия по содержанию мемориальных комплексов</t>
  </si>
  <si>
    <t>Озеленение</t>
  </si>
  <si>
    <t>Мероприятия по благоустройству</t>
  </si>
  <si>
    <t>Благоустройство</t>
  </si>
  <si>
    <t>С1417</t>
  </si>
  <si>
    <t>07 2 03</t>
  </si>
  <si>
    <t>02</t>
  </si>
  <si>
    <t>Проведение текущего ремонта объектов водоснабжения муниципальной собственности</t>
  </si>
  <si>
    <t>С1431</t>
  </si>
  <si>
    <t>Коммунальное хозяйство</t>
  </si>
  <si>
    <t>400</t>
  </si>
  <si>
    <t>Основное мероприятие "Капитальный ремонт многоквартирных домов поселка Глушково"</t>
  </si>
  <si>
    <t>Жилищное хозяйство</t>
  </si>
  <si>
    <t>ЖИЛИЩНО-КОММУНАЛЬНОЕ ХОЯЙСТВО</t>
  </si>
  <si>
    <t>12</t>
  </si>
  <si>
    <t>04</t>
  </si>
  <si>
    <t>Мероприятия в области земельных отношений (межевание земельных участков, проведение кадастровых работ)</t>
  </si>
  <si>
    <t>Мероприятия по разработке документов территориального планирования и градостроительного зонирования</t>
  </si>
  <si>
    <t>1405</t>
  </si>
  <si>
    <t>15 2</t>
  </si>
  <si>
    <t>Обеспечение условий для развития малого и среднего предпринимательства на территории муниципального образования</t>
  </si>
  <si>
    <t>1196</t>
  </si>
  <si>
    <t>Обеспечение условий для развития малого и среднего предпринимательства на территории Курской области</t>
  </si>
  <si>
    <t>Подпрограмма «Содействие развитию малого и среднего предпринимательства» муниципальной программы «Развитие экономики муниципального образования»</t>
  </si>
  <si>
    <t>1480</t>
  </si>
  <si>
    <t>15 1</t>
  </si>
  <si>
    <t>Создание благоприятных условий для привлечения инвестиций в экономику МО и формирование благоприятного инвестиционного климата</t>
  </si>
  <si>
    <t>Подпрограмма «Создание благоприятных условий для привлечения инвестиций в экономику муниципального района» муниципальной программы «Развитие экономики муниципального образования»</t>
  </si>
  <si>
    <t>15 0</t>
  </si>
  <si>
    <t>Муниципальная программа «Развитие экономики муниципального образования»</t>
  </si>
  <si>
    <t>C1434</t>
  </si>
  <si>
    <t>Мероприятия в области энергосбережения</t>
  </si>
  <si>
    <t>05 0 00</t>
  </si>
  <si>
    <t>Другие вопросы в области национальной экономики</t>
  </si>
  <si>
    <t>09</t>
  </si>
  <si>
    <t>Обеспечение безопасности дорожного движения на автомобильных дорогах местного значения</t>
  </si>
  <si>
    <t>11 2 03</t>
  </si>
  <si>
    <t>Основное мероприятие "Повышение безопасности дорожного движения и снижение дорожно-транспортного травматизма на территории муниципального образования"</t>
  </si>
  <si>
    <t>11 2 03 00000</t>
  </si>
  <si>
    <t>Подпрограмма «Повышение безопасности дорожного движения поселка Глушково Глушковского района Курской области муниципальной программы "Содержание, ремонт и капитальный ремонт автомобильных дорог на 2014-2016 годы"</t>
  </si>
  <si>
    <t>1160</t>
  </si>
  <si>
    <t>C1424</t>
  </si>
  <si>
    <t>11 1 02</t>
  </si>
  <si>
    <t xml:space="preserve">Капитальный ремонт, ремонт и содержание автомобильных дорог общего пользования местного значения </t>
  </si>
  <si>
    <t>Основное мероприятие "Капитальный ремонт, ремонт и содержание автомобильных дорог общего пользования  местного  значения"</t>
  </si>
  <si>
    <t>4897,431</t>
  </si>
  <si>
    <t>C1423</t>
  </si>
  <si>
    <t>11 1 01</t>
  </si>
  <si>
    <t>Капитальные вложения в объекты недвижимого имущества государственной (муниципальной) собственности</t>
  </si>
  <si>
    <t xml:space="preserve">Бюджетные инвестиции </t>
  </si>
  <si>
    <t xml:space="preserve">Строительство (реконструкция) автомобильных дорог общего пользования местного значения </t>
  </si>
  <si>
    <t>Основное мероприятие "Строительство и (или) реконструкция автомобильных дорог общего пользования местного значения"</t>
  </si>
  <si>
    <t>Дорожное хозяйство (дорожные фонды)</t>
  </si>
  <si>
    <t>НАЦИОНАЛЬНАЯ ЭКОНОМИКА</t>
  </si>
  <si>
    <t>С1435</t>
  </si>
  <si>
    <t>Реализация мероприятий направленных на обеспечение правопорядка на территории муниципального образования</t>
  </si>
  <si>
    <t>14</t>
  </si>
  <si>
    <t>Основное мероприятие "Снижение уровня правонарушений на территории муниципального образования"</t>
  </si>
  <si>
    <t>12 0 00</t>
  </si>
  <si>
    <t>Другие вопросы в области национальной безопасности и правоохранительной деятельности</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</si>
  <si>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</si>
  <si>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Основное мероприятие "Обеспечение эффективного функционирования системы гражданской обороны, защиты населения и территорий от чрезвычайных ситуаций, безопасности людей на водных объектах"</t>
  </si>
  <si>
    <t>С1415</t>
  </si>
  <si>
    <t>13 0 00</t>
  </si>
  <si>
    <t>НАЦИОНАЛЬНАЯ БЕЗОПАСНОСТЬ И ПРАВООХРАНИТЕЛЬНАЯ ДЕЯТЕЛЬНОСТЬ</t>
  </si>
  <si>
    <t>С1439</t>
  </si>
  <si>
    <t>77 2 00</t>
  </si>
  <si>
    <t>Реализация мероприятий по распространению официальной информации</t>
  </si>
  <si>
    <t>С1401</t>
  </si>
  <si>
    <t>13</t>
  </si>
  <si>
    <t>Непрограммные расходы органов местного самоуправления</t>
  </si>
  <si>
    <t>77 0 00</t>
  </si>
  <si>
    <t>Непрограммная деятельность органов местного самоуправления</t>
  </si>
  <si>
    <t>76 1 00 С1404</t>
  </si>
  <si>
    <t>5918</t>
  </si>
  <si>
    <t>77 2</t>
  </si>
  <si>
    <t>Осуществление первичного воинского учета на территориях, где отсутствуют военные комиссариаты</t>
  </si>
  <si>
    <t>П1490</t>
  </si>
  <si>
    <t>73 1 00</t>
  </si>
  <si>
    <t>Мобилизационная и вневойсковая подготовка</t>
  </si>
  <si>
    <t>НАЦИОНАЛЬНАЯ ОБОРОНА</t>
  </si>
  <si>
    <t>Расходы на обеспечение деятельности (оказание услуг) муниципальных учреждений</t>
  </si>
  <si>
    <t>С1404</t>
  </si>
  <si>
    <t>76 1 00</t>
  </si>
  <si>
    <t>Выполнение других (прочих) обязательств органа местного самоуправления</t>
  </si>
  <si>
    <t>Выполнение других обязательств Курской области</t>
  </si>
  <si>
    <t>76 0 00</t>
  </si>
  <si>
    <t>Реализация государственных функций, связанных с общегосударственным управлением</t>
  </si>
  <si>
    <t>С1437</t>
  </si>
  <si>
    <t>Мероприятия, направленные на развитие муниципальной службы</t>
  </si>
  <si>
    <t>Основное мероприятие "Внедрение современных технологий,повышение профессиональной компетентности муниципальных служащих,обеспечение условий для их результативной профессиональной служебной деятельности"</t>
  </si>
  <si>
    <t>09 0 00</t>
  </si>
  <si>
    <t>Другие общегосударственные вопросы</t>
  </si>
  <si>
    <t>78 1</t>
  </si>
  <si>
    <t>Резервный фонд местной администрации</t>
  </si>
  <si>
    <t xml:space="preserve">Резервные фонды </t>
  </si>
  <si>
    <t>78 0</t>
  </si>
  <si>
    <t>Резервные фонды органов местного самоуправления</t>
  </si>
  <si>
    <t>Резервные фонды</t>
  </si>
  <si>
    <t>1441</t>
  </si>
  <si>
    <t>77 3</t>
  </si>
  <si>
    <t>Подготовка и проведение выборов</t>
  </si>
  <si>
    <t>Организация и проведение выборов и референдумов</t>
  </si>
  <si>
    <t>77 0</t>
  </si>
  <si>
    <t>Обеспечение проведения выборов и референдумов</t>
  </si>
  <si>
    <t>500</t>
  </si>
  <si>
    <t>1467</t>
  </si>
  <si>
    <t>74 3</t>
  </si>
  <si>
    <t>06</t>
  </si>
  <si>
    <t>Межбюджетные трансферты</t>
  </si>
  <si>
    <t>Осуществление переданных полномочий от поселений муниципальному району в сфере внешнего муниципального финансового контроля</t>
  </si>
  <si>
    <t>1402</t>
  </si>
  <si>
    <t>Обеспечение деятельности и выполнение функций органов местного самоуправления</t>
  </si>
  <si>
    <t>Аппарат контрольно-счетного органа муниципального образования</t>
  </si>
  <si>
    <t>74 2</t>
  </si>
  <si>
    <t>Аудиторы контрольно-счетного органа муниципального образования</t>
  </si>
  <si>
    <t>74 1</t>
  </si>
  <si>
    <t>Руководитель контрольно-счетного органа муниципального образования</t>
  </si>
  <si>
    <t>74 0</t>
  </si>
  <si>
    <t>Обеспечение деятельности контрольно-счетных органов муниципального образования</t>
  </si>
  <si>
    <t>Обеспечение деятельности финансовых, налоговых и таможенных органов и органов финансового (финансово-бюджетного) надзора</t>
  </si>
  <si>
    <t>0</t>
  </si>
  <si>
    <t>С1402</t>
  </si>
  <si>
    <t>Обеспечение деятельности администрации муниципального образования</t>
  </si>
  <si>
    <t>73 0 00</t>
  </si>
  <si>
    <t>Обеспечение функционирования местных администраций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</si>
  <si>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</si>
  <si>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71 1 00</t>
  </si>
  <si>
    <t>Глава муниципального образования</t>
  </si>
  <si>
    <t>71 0 00</t>
  </si>
  <si>
    <t>Обеспечение функционирования главы муниципального образования</t>
  </si>
  <si>
    <t>ГРБС</t>
  </si>
  <si>
    <t>Функционирование высшего должностного лица субъекта Российской Федерации и муниципального образования</t>
  </si>
  <si>
    <t>ОБЩЕГОСУДАРСТВЕННЫЕ ВОПРОСЫ</t>
  </si>
  <si>
    <t>В С Е Г О</t>
  </si>
  <si>
    <t>ВР</t>
  </si>
  <si>
    <t>ЦСР</t>
  </si>
  <si>
    <t>ПР</t>
  </si>
  <si>
    <t>Рз</t>
  </si>
  <si>
    <t>700</t>
  </si>
  <si>
    <t>14 1 1465</t>
  </si>
  <si>
    <t>Обслуживание  государственного (муниципального ) долга</t>
  </si>
  <si>
    <t>Обслуживание муниципального долга</t>
  </si>
  <si>
    <t>14 1 0000</t>
  </si>
  <si>
    <t>Подпрограмма «Управление муниципальным долгом» муниципальной программы __________________________ сельсовета Глушковского района Курской области «Повышение эффективности управления муниципальными финансами _____________________ сельсовете  Глушковского района Курской области на 2014 – 2018 годы»</t>
  </si>
  <si>
    <t>14 0 0000</t>
  </si>
  <si>
    <t>Муниципальная программа __________________________ сельсовета Глушковского района Курской области «Повышение эффективности  управления финансами в _____________________ сельсовете  Глушковского района Курской области на 2014 – 2018 годы»</t>
  </si>
  <si>
    <t>1407</t>
  </si>
  <si>
    <t xml:space="preserve">08 2 </t>
  </si>
  <si>
    <t>Создание условий для успешного выступления спортсменов поселка Глушково Глушковского района Курской области на спортивных соревнованиях и развития спортивного резерва</t>
  </si>
  <si>
    <t>1444</t>
  </si>
  <si>
    <t>01 1</t>
  </si>
  <si>
    <t>1443</t>
  </si>
  <si>
    <t>600</t>
  </si>
  <si>
    <t>Мероприятия по строительству очистных сооружений</t>
  </si>
  <si>
    <t>150</t>
  </si>
  <si>
    <t>Мероприятия по капитальному ремонту муниципального жилищного фонда</t>
  </si>
  <si>
    <t>Мероприятия  по разработке документов территориального планирования и градостроительного зонирования</t>
  </si>
  <si>
    <t>Основное мероприятие "Реализация комплекса мер по пожарной безопасности "</t>
  </si>
  <si>
    <t>Закупка товаров, работ и услуг для обеспечения государственных (муниципальных) нужд</t>
  </si>
  <si>
    <t>00 C1404</t>
  </si>
  <si>
    <t>76 1</t>
  </si>
  <si>
    <t>00 00000</t>
  </si>
  <si>
    <t>76 0</t>
  </si>
  <si>
    <t>00 C1402</t>
  </si>
  <si>
    <t>73 1</t>
  </si>
  <si>
    <t>73 0</t>
  </si>
  <si>
    <t>71 1</t>
  </si>
  <si>
    <t>71 0</t>
  </si>
  <si>
    <t>0000000</t>
  </si>
  <si>
    <t>13 0</t>
  </si>
  <si>
    <t>12 0</t>
  </si>
  <si>
    <t>03 C1459</t>
  </si>
  <si>
    <t>01 C1424</t>
  </si>
  <si>
    <t xml:space="preserve">08 0 </t>
  </si>
  <si>
    <t>00 C1439</t>
  </si>
  <si>
    <t>Мероприятия по распространению официальной информации</t>
  </si>
  <si>
    <t>00 C1401</t>
  </si>
  <si>
    <t>ОХО налоги</t>
  </si>
  <si>
    <t>ОХО закупки</t>
  </si>
  <si>
    <t>ОХО (зарплата с начислениями)</t>
  </si>
  <si>
    <t>07 2 03 С 1417</t>
  </si>
  <si>
    <t>01 L0200</t>
  </si>
  <si>
    <t>072</t>
  </si>
  <si>
    <t>07 2</t>
  </si>
  <si>
    <t>08 С1431</t>
  </si>
  <si>
    <t>071</t>
  </si>
  <si>
    <t>Обеспечение мероприятий по модернизации систем коммунальной инфраструктуры</t>
  </si>
  <si>
    <t>07 С1430</t>
  </si>
  <si>
    <t>01 C1457</t>
  </si>
  <si>
    <t>07 1</t>
  </si>
  <si>
    <t>01 C1456</t>
  </si>
  <si>
    <t>05 C1433</t>
  </si>
  <si>
    <t xml:space="preserve">07 0 </t>
  </si>
  <si>
    <t>05 0</t>
  </si>
  <si>
    <t>01 С1468</t>
  </si>
  <si>
    <t>01 С1416</t>
  </si>
  <si>
    <t>Повышение эффективности управления муниципальным имуществом</t>
  </si>
  <si>
    <t>04 0</t>
  </si>
  <si>
    <t>1630,049</t>
  </si>
  <si>
    <t>1800</t>
  </si>
  <si>
    <t>20 0 00</t>
  </si>
  <si>
    <t>20 0 03 С1459</t>
  </si>
  <si>
    <t>18 0 02</t>
  </si>
  <si>
    <t>Муниципальная программа муниципального образования "поселок Глушково" Глушковского района Курской области «Формирование современной городской среды в поселке Глушково Глушковского района Курской области на 2018-2022 годы»</t>
  </si>
  <si>
    <t>18 0 00 00000</t>
  </si>
  <si>
    <t>18 0 02 С1417</t>
  </si>
  <si>
    <t>20 0</t>
  </si>
  <si>
    <t>19 0 04 C1457</t>
  </si>
  <si>
    <t>Резервный фонд</t>
  </si>
  <si>
    <t>78 1 00 С1403</t>
  </si>
  <si>
    <t>78 0 00</t>
  </si>
  <si>
    <t>78 1 00</t>
  </si>
  <si>
    <t>С1403</t>
  </si>
  <si>
    <t>Основное мероприятие "Проведение муниципальной политики в области имущественных и земельных отношений"</t>
  </si>
  <si>
    <t>Мероприятия в области имущественных отношений</t>
  </si>
  <si>
    <t>Основное мероприятие "Обеспечение мероприятий по проектированию и строительству очистных сооружений"</t>
  </si>
  <si>
    <t xml:space="preserve">Создание условий для развития социальной и инженерной инфраструктуры муниципальных образований </t>
  </si>
  <si>
    <t>Капитальные вложения в объекты государственной (муниципальной) собственности</t>
  </si>
  <si>
    <t>Мероприятия в области коммунального хозяйства</t>
  </si>
  <si>
    <t>Основное мероприятие "Поддержание в чистоте территории муниципального образования"</t>
  </si>
  <si>
    <t>Основное мероприятие "Уличное освещение"</t>
  </si>
  <si>
    <t>Основное мероприятие "Озеленение"</t>
  </si>
  <si>
    <t>Основное мероприятие "Мероприятия по ремонту мемориальных комплексов"</t>
  </si>
  <si>
    <t>Реализация мероприятий по формированию современной городской среды</t>
  </si>
  <si>
    <t>18 0 00</t>
  </si>
  <si>
    <t>19 0 00</t>
  </si>
  <si>
    <t>30,0</t>
  </si>
  <si>
    <t xml:space="preserve"> 1 17 05050 13 0000 180</t>
  </si>
  <si>
    <t>Прочие неналоговые доходы бюджетов городских поселений</t>
  </si>
  <si>
    <t xml:space="preserve">     77 2 00 С1445</t>
  </si>
  <si>
    <t xml:space="preserve">     77 2 00 00000</t>
  </si>
  <si>
    <t>07 1 08</t>
  </si>
  <si>
    <t>Основное мероприятие "Обеспечение мероприятий по модернизации систем коммунальной инфраструктуры"</t>
  </si>
  <si>
    <t>200,00</t>
  </si>
  <si>
    <t>Расходы муниципального образования на обеспечение первичных  мер пожарной безопасности на территории муниципального образования</t>
  </si>
  <si>
    <t>2518,359</t>
  </si>
  <si>
    <t>0,00</t>
  </si>
  <si>
    <t>300,00</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</si>
  <si>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на 2019-2023 годы"  </t>
  </si>
  <si>
    <t>Муниципальная программа поселка Глушково  Глушковского района Курской области"Профилактика преступлений и иных правонарушений в поселке Глушково Глушковского района Курской области  на 2019-2023 годы"</t>
  </si>
  <si>
    <t>01 С1467</t>
  </si>
  <si>
    <t>Проведение муниципальной политики в области земельных отношений</t>
  </si>
  <si>
    <t>50,600</t>
  </si>
  <si>
    <t>Социальное обеспечение и иные выплаты населению (молодые семьи)</t>
  </si>
  <si>
    <t>90,00</t>
  </si>
  <si>
    <t>133,341</t>
  </si>
  <si>
    <t>17 0 00 00000</t>
  </si>
  <si>
    <t>350</t>
  </si>
  <si>
    <t>99</t>
  </si>
  <si>
    <t>15</t>
  </si>
  <si>
    <t>50</t>
  </si>
  <si>
    <t>495</t>
  </si>
  <si>
    <t>2566,049</t>
  </si>
  <si>
    <t>930,0</t>
  </si>
  <si>
    <t>6,00</t>
  </si>
  <si>
    <t>1000</t>
  </si>
  <si>
    <t>170</t>
  </si>
  <si>
    <t>Основное мероприятие "Реализация мероприятий в сфере молодежной политики"</t>
  </si>
  <si>
    <t>Основное мероприятие "Создание условий,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</si>
  <si>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0"/>
        <color indexed="8"/>
        <rFont val="Times New Roman"/>
        <family val="1"/>
      </rPr>
      <t>1</t>
    </r>
    <r>
      <rPr>
        <sz val="10"/>
        <color indexed="8"/>
        <rFont val="Times New Roman"/>
        <family val="1"/>
      </rPr>
      <t xml:space="preserve"> и 228 Налогового кодекса Российской Федерации</t>
    </r>
  </si>
  <si>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</si>
  <si>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</si>
  <si>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09 0 01</t>
  </si>
  <si>
    <t xml:space="preserve">      09 0 01 С1437</t>
  </si>
  <si>
    <t xml:space="preserve">       13 0 01</t>
  </si>
  <si>
    <t>13 0 01 С1460</t>
  </si>
  <si>
    <t>13 0 02</t>
  </si>
  <si>
    <t>05 0 01</t>
  </si>
  <si>
    <t>04 0 01</t>
  </si>
  <si>
    <t>17 0 00</t>
  </si>
  <si>
    <t>08 0  01</t>
  </si>
  <si>
    <t>07 2 04</t>
  </si>
  <si>
    <t>08 0 02</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</si>
  <si>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</si>
  <si>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С1406</t>
  </si>
  <si>
    <t xml:space="preserve">Муниципальная программа поселка Глушково Глушковского района Курской области "Программа комплексного развития социальной инфраструктуры муниципального образования «поселок Глушково» Глушковского района  Курской области на 2018- 2032 годы
комплексного развития социальной инфраструктуры муниципального образования «поселок Глушково» Глушковского района
 Курской области на 2018- 2032 годы
</t>
  </si>
  <si>
    <t xml:space="preserve">Муниципальная программа поселка Глушково Глушковского района Курской области "Программа комплексного развития социальной инфраструктуры муниципального образования «поселок Глушково» Глушковского района  Курской области на 2018- 2032 годы"
</t>
  </si>
  <si>
    <t>12 0 01</t>
  </si>
  <si>
    <t>L4970</t>
  </si>
  <si>
    <t>07 2 04 L4970</t>
  </si>
  <si>
    <t>Основное мероприятие "Энергосбережение и повышение энергетической эффективности в бюджетной сфере"</t>
  </si>
  <si>
    <t>Мероприятия по обеспечению охраны окружающей среды</t>
  </si>
  <si>
    <t>С1469</t>
  </si>
  <si>
    <t xml:space="preserve">     77 2 00 С1469</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</si>
  <si>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</si>
  <si>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1 03 02231 01 0000 110</t>
  </si>
  <si>
    <t xml:space="preserve">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</si>
  <si>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</si>
  <si>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</si>
  <si>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</si>
  <si>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</si>
  <si>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</si>
  <si>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1 17 05000 00 0000 180</t>
  </si>
  <si>
    <t>Прочие неналоговые доходы</t>
  </si>
  <si>
    <t>П1485</t>
  </si>
  <si>
    <t>Осуществление переданных полномочий от поселений муниципальному району в сфере внутреннего муниципального финансового контроля</t>
  </si>
  <si>
    <t>Региональный проект "Формирование комфортной городской среды"</t>
  </si>
  <si>
    <t>17 0 F2</t>
  </si>
  <si>
    <t>55550</t>
  </si>
  <si>
    <t>00 C1485</t>
  </si>
  <si>
    <t>17 0 F2 55550</t>
  </si>
  <si>
    <t>Основное мероприятие "Содействие в реализации малых проектов в сфере благоустройства территории муниципального образования «поселок Глушково»</t>
  </si>
  <si>
    <t>07 1 09</t>
  </si>
  <si>
    <t>S0090</t>
  </si>
  <si>
    <t>Реализация малых проектов в сфере благоустройства территории муниципального образования «поселок Глушково»</t>
  </si>
  <si>
    <t>Муниципальная программа поселка Глушково  Глушковского района Курской области "Программа комплексного развития транспортной инфраструктуры муниципального образования «поселок Глушково»
Глушковского района Курской области на 2018-2037 годы"</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</si>
  <si>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на 2019-2020 годы"</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</si>
  <si>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на 2019-2020 годы"</t>
  </si>
  <si>
    <t>10090</t>
  </si>
  <si>
    <t>(тыс. руб.)</t>
  </si>
  <si>
    <t>тыс. руб.</t>
  </si>
  <si>
    <t>Физическая культура</t>
  </si>
  <si>
    <t>Реализация мероприятий по обеспечению жильем молодых семей</t>
  </si>
  <si>
    <t xml:space="preserve"> </t>
  </si>
  <si>
    <t>Сумма на 2022 год</t>
  </si>
  <si>
    <t>2022</t>
  </si>
  <si>
    <t>20 0 02</t>
  </si>
  <si>
    <t xml:space="preserve">Муниципальная программа поселка Глушково Глушковского района Курской области "Программа комплексного развития систем коммунальной инфраструктуры муниципального образования «поселок Глушково» Глушковского района Курской области на 2019-2022 годы"
комплексного развития социальной инфраструктуры муниципального образования «поселок Глушково» Глушковского района
</t>
  </si>
  <si>
    <t>Муниципальная программа муниципального образования "поселок Глушково" Глушковского района Курской области «Формирование современной городской среды в поселке Глушково Глушковского района Курской области на 2018-2024 годы»</t>
  </si>
  <si>
    <t>Муниципальная программа «Формирование современной городской среды в поселке Глушково Глушковского района Курской области  на 2018-2024 годы»</t>
  </si>
  <si>
    <t>Другие вопросы в области охраны окружающей среды</t>
  </si>
  <si>
    <t>Охрана окружающей среды</t>
  </si>
  <si>
    <t xml:space="preserve"> 2 02 20000 00 0000 150</t>
  </si>
  <si>
    <t>Субсидии бюджетам бюджетной системы Российской Федерации (межбюджетные субсидии)</t>
  </si>
  <si>
    <t xml:space="preserve"> 2 02 25555 00 0000 150</t>
  </si>
  <si>
    <t>Субсидии бюджетам на реализацию программ формирования современной городской среды</t>
  </si>
  <si>
    <t xml:space="preserve"> 2 02 25555 13 0000 150</t>
  </si>
  <si>
    <t>Субсидии бюджетам городских поселений на реализацию программ формирования современной городской среды</t>
  </si>
  <si>
    <t>93,489</t>
  </si>
  <si>
    <t>Основное мероприятие "Компенсация затрат субъектам малого и среднего предпринимательства, связанных с оплатой за обучение работников по охране труда, за повышение квалификации работников"</t>
  </si>
  <si>
    <t>21001С1405</t>
  </si>
  <si>
    <t xml:space="preserve">21 001 С1405 </t>
  </si>
  <si>
    <t>21 001 С1405</t>
  </si>
  <si>
    <t xml:space="preserve">      76 1 00 С1404</t>
  </si>
  <si>
    <t>на 2022 год и плановый период 2023 и 2024 годов"</t>
  </si>
  <si>
    <t>Поступления доходов  в  бюджет муниципального образования "поселок Глушково" Глушковского района Курской области на 2022 год</t>
  </si>
  <si>
    <t>Распределение расходов бюджета муниципального образования "поселок Глушково" на 2022 год по разделам и подразделам, целевым статьям и видам расходов классификации расходов бюджета                                                                                                                                                                                                                                                                               (тыс. руб.)</t>
  </si>
  <si>
    <t>2686,051</t>
  </si>
  <si>
    <t>300,000</t>
  </si>
  <si>
    <t>П1416</t>
  </si>
  <si>
    <t>20 0 01 S3390</t>
  </si>
  <si>
    <t>200,000</t>
  </si>
  <si>
    <t>50,000</t>
  </si>
  <si>
    <t>250,000</t>
  </si>
  <si>
    <t>150,000</t>
  </si>
  <si>
    <t>07 1 04 C1433</t>
  </si>
  <si>
    <t>07 1 03 C1433</t>
  </si>
  <si>
    <t>07 1 05 00000</t>
  </si>
  <si>
    <t>07 1 05 C1433</t>
  </si>
  <si>
    <t>07 1 06 00000</t>
  </si>
  <si>
    <t>07 1 06 C1456</t>
  </si>
  <si>
    <t>17 1 03 00000</t>
  </si>
  <si>
    <t>17 0 01 C5550</t>
  </si>
  <si>
    <t>700,000</t>
  </si>
  <si>
    <t>10,000</t>
  </si>
  <si>
    <t>40,000</t>
  </si>
  <si>
    <t>110,000</t>
  </si>
  <si>
    <t>20 0 01 С1424</t>
  </si>
  <si>
    <t>Ведомственная структура расходов бюджета поселка Глушково  Глушковского района Курской области на 2022 год</t>
  </si>
  <si>
    <t>Осуществление переданных полномочий от поселений муниципальному району по реализации мероприятий по разработке документов территориального планирования и градостроительного зонирования</t>
  </si>
  <si>
    <t>Основное мероприятие "Осуществление мероприятий по благоустройству дворовых территорий"</t>
  </si>
  <si>
    <t>Реализация мероприятий по формированию современной городской среды за счет средств бюджета муниципального образования</t>
  </si>
  <si>
    <t>17 0 01 00000</t>
  </si>
  <si>
    <t>04 0 01 С1416</t>
  </si>
  <si>
    <t xml:space="preserve">   04 0 01 С1467</t>
  </si>
  <si>
    <t xml:space="preserve">  04 0 01 С1467</t>
  </si>
  <si>
    <t>04 0 01 С1468</t>
  </si>
  <si>
    <t xml:space="preserve">  07 1 03 00000</t>
  </si>
  <si>
    <t>07 1 03 С1433</t>
  </si>
  <si>
    <t>07 1 01 С1457</t>
  </si>
  <si>
    <t>07 1 01 00000</t>
  </si>
  <si>
    <t>731 00 П1416</t>
  </si>
  <si>
    <t>20 0 01 00000</t>
  </si>
  <si>
    <t>20 0 03 00000</t>
  </si>
  <si>
    <t>Распределение бюджетных ассигнований по целевым статьям (муниципальных программам поселка Глушково Глушковского района Курской области и непрограммным направлениям деятельности), группам видов расходов на  2022 год</t>
  </si>
  <si>
    <t>05 0 01 С1434</t>
  </si>
  <si>
    <t>04 C1433</t>
  </si>
  <si>
    <t>70,000</t>
  </si>
  <si>
    <t>73 1 00 С1416</t>
  </si>
  <si>
    <t>01 S3390</t>
  </si>
  <si>
    <t>13 0 02 C1415</t>
  </si>
  <si>
    <t>12 0 01 C1435</t>
  </si>
  <si>
    <t xml:space="preserve">                                                                Приложение №3</t>
  </si>
  <si>
    <t>Приложение №5</t>
  </si>
  <si>
    <t>Приложение №7</t>
  </si>
  <si>
    <t xml:space="preserve"> 1 05 03000 01 0000 110</t>
  </si>
  <si>
    <t>Земельный налог с физических лиц, обладающих земельным участком, расположенным в границах  городских  поселений</t>
  </si>
  <si>
    <t>Дотации бюджетам бюджетной системы Российской Федерации</t>
  </si>
  <si>
    <t xml:space="preserve"> 2 02 10000 00 0000 150</t>
  </si>
  <si>
    <t xml:space="preserve"> 2 02 16001 00 0000 150</t>
  </si>
  <si>
    <t xml:space="preserve"> 2 02 16001 13 0000 150</t>
  </si>
  <si>
    <t>Дотации на выравнивание бюджетной обеспеченности из бюджетов муниципальных районов, городских округов с внутригородским делением</t>
  </si>
  <si>
    <t>Дотации бюджетам городскких поселений на выравнивание бюджетной обеспеченности из бюджетов муниципальных районов</t>
  </si>
  <si>
    <t>614,925</t>
  </si>
  <si>
    <t xml:space="preserve">                     Приложение №9</t>
  </si>
  <si>
    <t xml:space="preserve">               к решению Собрания депутатов поселка Глушково </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</si>
  <si>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t>
  </si>
  <si>
    <t xml:space="preserve">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 </t>
  </si>
  <si>
    <t>Муниципальная программа поселка Глушково Глушковского района Курской области «Энергосбережение и повышение энергетической эффективности на территории муниципального образования  "поселок Глушково" Глушковского района Курской области »</t>
  </si>
  <si>
    <t>Муниципальная программа поселка Глушково Глушковского района Курской области «Управление муниципальным имуществом и земельными ресурсами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</si>
  <si>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</si>
  <si>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</si>
  <si>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Подпрограмма «Обеспечение качественными услугами ЖКХ населения поселка Глушково Глушковского района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</si>
  <si>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«Повышение эффективности работы с молодежью, развитие физической культуры и спорта в поселке Глушково Глушковского района Курской области»</t>
  </si>
  <si>
    <t>Подпрограмма "Создание условий для обеспечения доступным и комфортным жильем граждан в поселке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</si>
  <si>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Гражданская оборона</t>
  </si>
  <si>
    <t>Муниципальная программа поселка Глушково  Глушковского района Курской области "Программа комплексного развития транспортной инфраструктуры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</si>
  <si>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«Энергосбережение и повышение энергетической эффективности на территории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</si>
  <si>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«Управление муниципальным имуществом и земельными ресурсами муниципального образования "поселок Глушково" Глушковского района Курской области »</t>
  </si>
  <si>
    <t>Муниципальная программа поселка Глушково Глушковского района Курской области «Развитие малого и среднего предпринимательства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</si>
  <si>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</si>
  <si>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</si>
  <si>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 xml:space="preserve">Гражданская оборона </t>
  </si>
  <si>
    <t>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</si>
  <si>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t>
  </si>
  <si>
    <t xml:space="preserve">Муниципальная программа поселка Глушково Глушковского района Курской области "Программа комплексного развития систем коммунальной инфраструктуры муниципального образования «поселок Глушково» Глушковского района Курской области"
комплексного развития социальной инфраструктуры муниципального образования «поселок Глушково» Глушковского района
</t>
  </si>
  <si>
    <t>Подпрограмма "Создание условий для обеспечения доступным и комфортным жильем граждан в муниципальном образвании "поселок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</si>
  <si>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«Развитие малого и среднего предпринимательства  в муниципальном образовании "поселок Глушково" Глушковского района Курской области »</t>
  </si>
  <si>
    <t xml:space="preserve">Защита населения и территории от чрезвычайных ситуаций природного и техногенного характера, пожарная безопасность </t>
  </si>
  <si>
    <t>2 02 29999 13 0000 150</t>
  </si>
  <si>
    <t>Субсидии местным бюджетам на строительство (реконструкцию), капитальный ремонт, ремонт и содержание автомобильных дорог общего пользования местного значения</t>
  </si>
  <si>
    <t xml:space="preserve">Строительство (реконструкция), капитальный ремонт, ремонт и содержание автомобильных дорог общего пользования местного значения </t>
  </si>
  <si>
    <t>20 0 01 13390</t>
  </si>
  <si>
    <t>08 0  01 С1414</t>
  </si>
  <si>
    <t>08 0 02 С1406</t>
  </si>
  <si>
    <t>09 0 00 00000</t>
  </si>
  <si>
    <t>09 0 01 С1437</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</si>
  <si>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</si>
  <si>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</si>
  <si>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</si>
  <si>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</si>
  <si>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 xml:space="preserve"> Глушковского района Курской области  от 23 декабря 2021г. №55</t>
  </si>
  <si>
    <t>"О  бюджете муниципального образования</t>
  </si>
  <si>
    <t xml:space="preserve">"О  бюджете муниципального образования </t>
  </si>
  <si>
    <t>Глушковского района Курской области  от 23 декабря 2021г. №55</t>
  </si>
  <si>
    <t xml:space="preserve"> 2 02 25497 00 0000 150</t>
  </si>
  <si>
    <t>Субсидии бюджетам на реализацию мероприятий по обеспечению жильем молодых семей</t>
  </si>
  <si>
    <t xml:space="preserve"> 2 02 25497 13 0000 150</t>
  </si>
  <si>
    <t>Субсидии бюджетам городских поселений на реализацию мероприятий по обеспечению жильем молодых семей</t>
  </si>
  <si>
    <t>1957,121</t>
  </si>
  <si>
    <t>2826,149</t>
  </si>
  <si>
    <t>12,000</t>
  </si>
  <si>
    <t>19 0 03 С1417</t>
  </si>
  <si>
    <t>19 0 03 00000</t>
  </si>
  <si>
    <t>1058,400</t>
  </si>
  <si>
    <t>19 0 04 С1457</t>
  </si>
  <si>
    <t>19 0 04 00000</t>
  </si>
  <si>
    <t>19 0 00 00000</t>
  </si>
  <si>
    <t>Уличное освещение</t>
  </si>
  <si>
    <t>19,100</t>
  </si>
  <si>
    <t>2585,521</t>
  </si>
  <si>
    <t>Мероприятия по сбору и удалению  твердых и жидких бытовых  отходов</t>
  </si>
  <si>
    <t xml:space="preserve">Мероприятия по сбору и удалению  твердых и жидких бытовых отходов </t>
  </si>
  <si>
    <t>Мероприятия по  содержанию мемориальных комплексов</t>
  </si>
  <si>
    <t>07 1 07 С1430</t>
  </si>
  <si>
    <t>07 1 07 00000</t>
  </si>
  <si>
    <t>07 1 00 00000</t>
  </si>
  <si>
    <t>07 0 00 00000</t>
  </si>
  <si>
    <t>Основное мероприятие "Обеспечение мероприятий по сбору и вывозу ТБО"</t>
  </si>
  <si>
    <t>17 0 F2 00000</t>
  </si>
  <si>
    <t>17 0 01 С5550</t>
  </si>
  <si>
    <t>071 03 С1433</t>
  </si>
  <si>
    <t>07 1 06 С1456</t>
  </si>
  <si>
    <t>07 1 05 С1433</t>
  </si>
  <si>
    <t>07 1 04 С1433</t>
  </si>
  <si>
    <t>77 0 00 00000</t>
  </si>
  <si>
    <t>77 2 00 00000</t>
  </si>
  <si>
    <t>77 2 00 С1469</t>
  </si>
  <si>
    <t>08 0 00 00000</t>
  </si>
  <si>
    <t>07 2 00 00000</t>
  </si>
  <si>
    <t>08 0 02 C1406</t>
  </si>
  <si>
    <t>20 0 00 00000</t>
  </si>
  <si>
    <t>05 0 00 00000</t>
  </si>
  <si>
    <t>05 0 01 00000</t>
  </si>
  <si>
    <t>05 0 01 C1434</t>
  </si>
  <si>
    <t>04 0 01 00000</t>
  </si>
  <si>
    <t>04 0 01 C1416</t>
  </si>
  <si>
    <t xml:space="preserve">     04 0 01 С1467</t>
  </si>
  <si>
    <t>04 0 01 C1468</t>
  </si>
  <si>
    <t>07 1 07 C1430</t>
  </si>
  <si>
    <t>07 1 03 00000</t>
  </si>
  <si>
    <t>Основное мероприятие " Обеспечение мероприятий по строительству водопроводных сетей  для вновь вводимых объектов и  ремонт водопроводных сетей"</t>
  </si>
  <si>
    <t>в редакции решения от 31января 2022г. №66</t>
  </si>
  <si>
    <t>в редакции решения от 31 января 2022г. №66</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</si>
</sst>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
    <numFmt numFmtId="188" formatCode="0000000"/>
  </numFmts>
  <fonts count="64">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0"/>
      <name val="Helv"/>
      <family val="0"/>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4"/>
      <name val="Times New Roman"/>
      <family val="1"/>
    </font>
    <font>
      <sz val="11"/>
      <name val="Times New Roman"/>
      <family val="1"/>
    </font>
    <font>
      <b/>
      <sz val="14"/>
      <name val="Times New Roman"/>
      <family val="1"/>
    </font>
    <font>
      <b/>
      <sz val="12"/>
      <color indexed="8"/>
      <name val="Times New Roman"/>
      <family val="1"/>
    </font>
    <font>
      <sz val="12"/>
      <name val="Times New Roman"/>
      <family val="1"/>
    </font>
    <font>
      <sz val="10"/>
      <name val="Arial"/>
      <family val="2"/>
    </font>
    <font>
      <sz val="13"/>
      <name val="Times New Roman"/>
      <family val="1"/>
    </font>
    <font>
      <sz val="10"/>
      <name val="Arial Cyr"/>
      <family val="0"/>
    </font>
    <font>
      <sz val="12"/>
      <color indexed="8"/>
      <name val="Times New Roman"/>
      <family val="1"/>
    </font>
    <font>
      <sz val="11"/>
      <color indexed="8"/>
      <name val="Times New Roman"/>
      <family val="1"/>
    </font>
    <font>
      <sz val="10"/>
      <name val="Times New Roman"/>
      <family val="1"/>
    </font>
    <font>
      <b/>
      <sz val="10"/>
      <name val="Times New Roman"/>
      <family val="1"/>
    </font>
    <font>
      <b/>
      <sz val="9"/>
      <name val="Times New Roman"/>
      <family val="1"/>
    </font>
    <font>
      <b/>
      <sz val="10"/>
      <name val="Arial Cyr"/>
      <family val="0"/>
    </font>
    <font>
      <sz val="10"/>
      <color indexed="8"/>
      <name val="Times New Roman"/>
      <family val="1"/>
    </font>
    <font>
      <b/>
      <sz val="10"/>
      <name val="Helv"/>
      <family val="0"/>
    </font>
    <font>
      <b/>
      <sz val="8"/>
      <name val="Arial Cyr"/>
      <family val="0"/>
    </font>
    <font>
      <b/>
      <sz val="12"/>
      <name val="Times New Roman"/>
      <family val="1"/>
    </font>
    <font>
      <sz val="12"/>
      <name val="Arial Cyr"/>
      <family val="2"/>
    </font>
    <font>
      <sz val="14"/>
      <color indexed="8"/>
      <name val="Calibri"/>
      <family val="2"/>
    </font>
    <font>
      <sz val="14"/>
      <name val="Helv"/>
      <family val="0"/>
    </font>
    <font>
      <i/>
      <sz val="14"/>
      <color indexed="8"/>
      <name val="Times New Roman"/>
      <family val="1"/>
    </font>
    <font>
      <b/>
      <sz val="14"/>
      <color indexed="8"/>
      <name val="Calibri"/>
      <family val="2"/>
    </font>
    <font>
      <sz val="12"/>
      <color indexed="8"/>
      <name val="Arial Cyr"/>
      <family val="2"/>
    </font>
    <font>
      <b/>
      <sz val="11"/>
      <color indexed="8"/>
      <name val="Times New Roman"/>
      <family val="1"/>
    </font>
    <font>
      <b/>
      <sz val="11"/>
      <name val="Times New Roman"/>
      <family val="1"/>
    </font>
    <font>
      <sz val="11"/>
      <name val="Helv"/>
      <family val="0"/>
    </font>
    <font>
      <i/>
      <sz val="11"/>
      <color indexed="8"/>
      <name val="Times New Roman"/>
      <family val="1"/>
    </font>
    <font>
      <b/>
      <sz val="9"/>
      <color indexed="8"/>
      <name val="Times New Roman"/>
      <family val="1"/>
    </font>
    <font>
      <vertAlign val="superscript"/>
      <sz val="10"/>
      <color indexed="8"/>
      <name val="Times New Roman"/>
      <family val="1"/>
    </font>
    <font>
      <b/>
      <sz val="10"/>
      <color indexed="8"/>
      <name val="Times New Roman"/>
      <family val="1"/>
    </font>
    <font>
      <i/>
      <sz val="14"/>
      <name val="Times New Roman"/>
      <family val="1"/>
    </font>
    <font>
      <b/>
      <sz val="16"/>
      <color indexed="8"/>
      <name val="Times New Roman"/>
      <family val="1"/>
    </font>
    <font>
      <sz val="11"/>
      <color rgb="FF000000"/>
      <name val="Calibri"/>
      <family val="2"/>
    </font>
    <font>
      <sz val="11"/>
      <color theme="1"/>
      <name val="Calibri"/>
      <family val="2"/>
    </font>
    <font>
      <sz val="14"/>
      <color theme="1"/>
      <name val="Times New Roman"/>
      <family val="1"/>
    </font>
    <font>
      <b/>
      <sz val="14"/>
      <color rgb="FF000000"/>
      <name val="Times New Roman"/>
      <family val="1"/>
    </font>
    <font>
      <sz val="10"/>
      <color theme="1"/>
      <name val="Times New Roman"/>
      <family val="1"/>
    </font>
    <font>
      <sz val="11"/>
      <color theme="1"/>
      <name val="Times New Roman"/>
      <family val="1"/>
    </font>
    <font>
      <sz val="12"/>
      <color rgb="FF000000"/>
      <name val="Times New Roman"/>
      <family val="1"/>
    </font>
    <font>
      <sz val="14"/>
      <color rgb="FF000000"/>
      <name val="Times New Roman"/>
      <family val="1"/>
    </font>
    <font>
      <b/>
      <sz val="10"/>
      <color theme="1"/>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26"/>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style="thin">
        <color indexed="8"/>
      </right>
      <top style="thin"/>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style="thin">
        <color indexed="8"/>
      </top>
      <bottom style="thin"/>
    </border>
    <border>
      <left style="thin">
        <color indexed="8"/>
      </left>
      <right style="thin"/>
      <top style="thin">
        <color indexed="8"/>
      </top>
      <bottom style="thin"/>
    </border>
    <border>
      <left style="thin"/>
      <right style="thin">
        <color indexed="8"/>
      </right>
      <top style="thin">
        <color indexed="8"/>
      </top>
      <bottom style="thin"/>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style="thin">
        <color indexed="8"/>
      </right>
      <top style="thin"/>
      <bottom style="thin"/>
    </border>
    <border>
      <left style="thin"/>
      <right style="thin"/>
      <top style="thin"/>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style="thin"/>
      <top style="thin"/>
      <bottom style="thin"/>
    </border>
    <border>
      <left style="thin"/>
      <right style="thin"/>
      <top style="thin">
        <color indexed="8"/>
      </top>
      <bottom style="thin">
        <color indexed="8"/>
      </bottom>
    </border>
    <border>
      <left style="thin"/>
      <right style="thin"/>
      <top>
        <color indexed="63"/>
      </top>
      <bottom>
        <color indexed="63"/>
      </bottom>
    </border>
    <border>
      <left style="thin"/>
      <right style="thin"/>
      <top style="thin">
        <color indexed="8"/>
      </top>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color indexed="8"/>
      </top>
      <bottom>
        <color indexed="63"/>
      </bottom>
    </border>
    <border>
      <left style="thin">
        <color indexed="8"/>
      </left>
      <right>
        <color indexed="63"/>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5" fillId="0" borderId="0">
      <alignment/>
      <protection/>
    </xf>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56" fillId="0" borderId="0">
      <alignment/>
      <protection/>
    </xf>
    <xf numFmtId="0" fontId="27" fillId="0" borderId="0">
      <alignment/>
      <protection/>
    </xf>
    <xf numFmtId="0" fontId="40" fillId="0" borderId="0">
      <alignment/>
      <protection/>
    </xf>
    <xf numFmtId="0" fontId="27" fillId="0" borderId="0">
      <alignment/>
      <protection/>
    </xf>
    <xf numFmtId="0" fontId="40" fillId="0" borderId="0">
      <alignment/>
      <protection/>
    </xf>
    <xf numFmtId="0" fontId="29" fillId="0" borderId="0">
      <alignment/>
      <protection/>
    </xf>
    <xf numFmtId="0" fontId="1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lignment/>
      <protection/>
    </xf>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718">
    <xf numFmtId="0" fontId="0" fillId="0" borderId="0" xfId="0" applyAlignment="1">
      <alignment/>
    </xf>
    <xf numFmtId="0" fontId="23" fillId="0" borderId="0" xfId="0" applyFont="1" applyFill="1" applyAlignment="1">
      <alignment/>
    </xf>
    <xf numFmtId="0" fontId="28" fillId="0" borderId="0" xfId="57" applyFont="1" applyFill="1" applyAlignment="1">
      <alignment vertical="top"/>
      <protection/>
    </xf>
    <xf numFmtId="49" fontId="26" fillId="0" borderId="0" xfId="0" applyNumberFormat="1" applyFont="1" applyFill="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horizontal="right" vertical="center" wrapText="1"/>
    </xf>
    <xf numFmtId="0" fontId="17" fillId="0" borderId="0" xfId="0" applyFont="1" applyAlignment="1">
      <alignment/>
    </xf>
    <xf numFmtId="0" fontId="17" fillId="0" borderId="0" xfId="0" applyFont="1" applyAlignment="1">
      <alignment/>
    </xf>
    <xf numFmtId="187" fontId="33" fillId="24" borderId="10" xfId="0" applyNumberFormat="1" applyFont="1" applyFill="1" applyBorder="1" applyAlignment="1">
      <alignment horizontal="right"/>
    </xf>
    <xf numFmtId="0" fontId="34" fillId="24" borderId="10" xfId="0" applyFont="1" applyFill="1" applyBorder="1" applyAlignment="1">
      <alignment horizontal="center" wrapText="1"/>
    </xf>
    <xf numFmtId="0" fontId="33" fillId="24" borderId="10" xfId="0" applyFont="1" applyFill="1" applyBorder="1" applyAlignment="1">
      <alignment/>
    </xf>
    <xf numFmtId="4" fontId="17" fillId="0" borderId="10" xfId="0" applyNumberFormat="1" applyFont="1" applyBorder="1" applyAlignment="1">
      <alignment/>
    </xf>
    <xf numFmtId="0" fontId="32" fillId="24" borderId="10" xfId="0" applyNumberFormat="1" applyFont="1" applyFill="1" applyBorder="1" applyAlignment="1">
      <alignment horizontal="left" vertical="top" wrapText="1"/>
    </xf>
    <xf numFmtId="49" fontId="32" fillId="24" borderId="10" xfId="0" applyNumberFormat="1" applyFont="1" applyFill="1" applyBorder="1" applyAlignment="1">
      <alignment horizontal="center" vertical="center"/>
    </xf>
    <xf numFmtId="0" fontId="33" fillId="24" borderId="10" xfId="0" applyNumberFormat="1" applyFont="1" applyFill="1" applyBorder="1" applyAlignment="1">
      <alignment horizontal="left" vertical="top" wrapText="1"/>
    </xf>
    <xf numFmtId="49" fontId="33" fillId="24" borderId="10" xfId="0" applyNumberFormat="1" applyFont="1" applyFill="1" applyBorder="1" applyAlignment="1">
      <alignment horizontal="center" vertical="center"/>
    </xf>
    <xf numFmtId="187" fontId="32" fillId="24" borderId="10" xfId="0" applyNumberFormat="1" applyFont="1" applyFill="1" applyBorder="1" applyAlignment="1">
      <alignment horizontal="right"/>
    </xf>
    <xf numFmtId="0" fontId="32" fillId="0" borderId="10" xfId="0" applyFont="1" applyFill="1" applyBorder="1" applyAlignment="1">
      <alignment horizontal="left" vertical="center" wrapText="1"/>
    </xf>
    <xf numFmtId="4" fontId="33" fillId="24" borderId="10" xfId="0" applyNumberFormat="1" applyFont="1" applyFill="1" applyBorder="1" applyAlignment="1">
      <alignment horizontal="right"/>
    </xf>
    <xf numFmtId="0" fontId="35" fillId="0" borderId="0" xfId="0" applyFont="1" applyAlignment="1">
      <alignment/>
    </xf>
    <xf numFmtId="4" fontId="35" fillId="0" borderId="10" xfId="0" applyNumberFormat="1" applyFont="1" applyBorder="1" applyAlignment="1">
      <alignment/>
    </xf>
    <xf numFmtId="186" fontId="17" fillId="0" borderId="10" xfId="0" applyNumberFormat="1" applyFont="1" applyBorder="1" applyAlignment="1">
      <alignment/>
    </xf>
    <xf numFmtId="0" fontId="36" fillId="24" borderId="10" xfId="0" applyFont="1" applyFill="1" applyBorder="1" applyAlignment="1">
      <alignment horizontal="left" vertical="center" wrapText="1"/>
    </xf>
    <xf numFmtId="186" fontId="32" fillId="24" borderId="10" xfId="0" applyNumberFormat="1" applyFont="1" applyFill="1" applyBorder="1" applyAlignment="1">
      <alignment horizontal="right"/>
    </xf>
    <xf numFmtId="186" fontId="33" fillId="24" borderId="10" xfId="0" applyNumberFormat="1" applyFont="1" applyFill="1" applyBorder="1" applyAlignment="1">
      <alignment horizontal="right"/>
    </xf>
    <xf numFmtId="0" fontId="34" fillId="24" borderId="10" xfId="0" applyNumberFormat="1" applyFont="1" applyFill="1" applyBorder="1" applyAlignment="1">
      <alignment horizontal="left" vertical="top" wrapText="1"/>
    </xf>
    <xf numFmtId="0" fontId="32" fillId="0" borderId="10" xfId="0" applyFont="1" applyBorder="1" applyAlignment="1">
      <alignment vertical="top" wrapText="1"/>
    </xf>
    <xf numFmtId="4" fontId="32" fillId="24" borderId="10" xfId="0" applyNumberFormat="1" applyFont="1" applyFill="1" applyBorder="1" applyAlignment="1">
      <alignment horizontal="right"/>
    </xf>
    <xf numFmtId="4" fontId="33" fillId="24" borderId="10" xfId="0" applyNumberFormat="1" applyFont="1" applyFill="1" applyBorder="1" applyAlignment="1">
      <alignment horizontal="right" vertical="center"/>
    </xf>
    <xf numFmtId="187" fontId="33" fillId="24" borderId="10" xfId="0" applyNumberFormat="1" applyFont="1" applyFill="1" applyBorder="1" applyAlignment="1">
      <alignment horizontal="right" vertical="center"/>
    </xf>
    <xf numFmtId="187" fontId="32" fillId="0" borderId="10" xfId="0" applyNumberFormat="1" applyFont="1" applyFill="1" applyBorder="1" applyAlignment="1">
      <alignment horizontal="right"/>
    </xf>
    <xf numFmtId="0" fontId="37" fillId="0" borderId="0" xfId="0" applyFont="1" applyAlignment="1">
      <alignment/>
    </xf>
    <xf numFmtId="0" fontId="32" fillId="24" borderId="10" xfId="0" applyFont="1" applyFill="1" applyBorder="1" applyAlignment="1">
      <alignment horizontal="center" wrapText="1"/>
    </xf>
    <xf numFmtId="49" fontId="32" fillId="24" borderId="10" xfId="0" applyNumberFormat="1" applyFont="1" applyFill="1" applyBorder="1" applyAlignment="1">
      <alignment horizontal="center" vertical="center" wrapText="1"/>
    </xf>
    <xf numFmtId="0" fontId="32" fillId="24" borderId="10" xfId="0" applyFont="1" applyFill="1" applyBorder="1" applyAlignment="1">
      <alignment horizontal="center" vertical="center"/>
    </xf>
    <xf numFmtId="0" fontId="32" fillId="0" borderId="10" xfId="0" applyFont="1" applyBorder="1" applyAlignment="1">
      <alignment horizontal="center" vertical="center" wrapText="1"/>
    </xf>
    <xf numFmtId="0" fontId="38" fillId="0" borderId="0" xfId="0" applyFont="1" applyAlignment="1">
      <alignment/>
    </xf>
    <xf numFmtId="0" fontId="32" fillId="24" borderId="0" xfId="0" applyFont="1" applyFill="1" applyBorder="1" applyAlignment="1">
      <alignment horizontal="center"/>
    </xf>
    <xf numFmtId="0" fontId="32" fillId="24" borderId="0" xfId="0" applyFont="1" applyFill="1" applyAlignment="1">
      <alignment/>
    </xf>
    <xf numFmtId="0" fontId="32" fillId="24" borderId="0" xfId="0" applyFont="1" applyFill="1" applyAlignment="1">
      <alignment horizontal="left"/>
    </xf>
    <xf numFmtId="0" fontId="29" fillId="0" borderId="0" xfId="59">
      <alignment/>
      <protection/>
    </xf>
    <xf numFmtId="0" fontId="32" fillId="0" borderId="0" xfId="0" applyFont="1" applyBorder="1" applyAlignment="1">
      <alignment horizontal="right" vertical="center" wrapText="1"/>
    </xf>
    <xf numFmtId="0" fontId="32" fillId="0" borderId="0" xfId="0" applyFont="1" applyAlignment="1">
      <alignment/>
    </xf>
    <xf numFmtId="0" fontId="0" fillId="0" borderId="0" xfId="0" applyFill="1" applyAlignment="1">
      <alignment/>
    </xf>
    <xf numFmtId="49" fontId="20" fillId="0" borderId="0" xfId="0" applyNumberFormat="1" applyFont="1" applyFill="1" applyAlignment="1">
      <alignment horizontal="center"/>
    </xf>
    <xf numFmtId="49" fontId="20" fillId="0" borderId="0" xfId="0" applyNumberFormat="1" applyFont="1" applyAlignment="1">
      <alignment vertical="center"/>
    </xf>
    <xf numFmtId="49" fontId="20" fillId="0" borderId="0" xfId="0" applyNumberFormat="1" applyFont="1" applyAlignment="1">
      <alignment horizontal="right" vertical="center"/>
    </xf>
    <xf numFmtId="49" fontId="20" fillId="0" borderId="0" xfId="0" applyNumberFormat="1" applyFont="1" applyAlignment="1">
      <alignment horizontal="center"/>
    </xf>
    <xf numFmtId="49" fontId="20" fillId="0" borderId="0" xfId="0" applyNumberFormat="1" applyFont="1" applyFill="1" applyAlignment="1">
      <alignment horizontal="center" vertical="center" wrapText="1"/>
    </xf>
    <xf numFmtId="2" fontId="20" fillId="0" borderId="0" xfId="0" applyNumberFormat="1" applyFont="1" applyAlignment="1">
      <alignment vertical="center" wrapText="1"/>
    </xf>
    <xf numFmtId="0" fontId="41" fillId="0" borderId="0" xfId="0" applyFont="1" applyAlignment="1">
      <alignment vertical="center" wrapText="1"/>
    </xf>
    <xf numFmtId="0" fontId="41" fillId="0" borderId="0" xfId="0" applyFont="1" applyFill="1" applyAlignment="1">
      <alignment vertical="center" wrapText="1"/>
    </xf>
    <xf numFmtId="49" fontId="20" fillId="0" borderId="0" xfId="0" applyNumberFormat="1" applyFont="1" applyAlignment="1">
      <alignment vertical="center" wrapText="1"/>
    </xf>
    <xf numFmtId="49" fontId="20" fillId="0" borderId="0" xfId="0" applyNumberFormat="1" applyFont="1" applyAlignment="1">
      <alignment horizontal="right" vertical="center" wrapText="1"/>
    </xf>
    <xf numFmtId="49" fontId="20" fillId="0" borderId="0" xfId="0" applyNumberFormat="1" applyFont="1" applyAlignment="1">
      <alignment horizontal="center" vertical="center" wrapText="1"/>
    </xf>
    <xf numFmtId="49" fontId="20" fillId="24" borderId="10" xfId="0" applyNumberFormat="1" applyFont="1" applyFill="1" applyBorder="1" applyAlignment="1">
      <alignment horizontal="right" vertical="center" wrapText="1"/>
    </xf>
    <xf numFmtId="49" fontId="20" fillId="24" borderId="10" xfId="0" applyNumberFormat="1" applyFont="1" applyFill="1" applyBorder="1" applyAlignment="1">
      <alignment horizontal="center" vertical="center" wrapText="1"/>
    </xf>
    <xf numFmtId="49" fontId="20" fillId="24" borderId="11" xfId="0" applyNumberFormat="1" applyFont="1" applyFill="1" applyBorder="1" applyAlignment="1">
      <alignment horizontal="left" vertical="center" wrapText="1"/>
    </xf>
    <xf numFmtId="49" fontId="20" fillId="25" borderId="12" xfId="0" applyNumberFormat="1" applyFont="1" applyFill="1" applyBorder="1" applyAlignment="1">
      <alignment horizontal="right" vertical="center" wrapText="1"/>
    </xf>
    <xf numFmtId="49" fontId="20" fillId="0" borderId="10" xfId="0" applyNumberFormat="1" applyFont="1" applyFill="1" applyBorder="1" applyAlignment="1">
      <alignment horizontal="center" vertical="center" wrapText="1"/>
    </xf>
    <xf numFmtId="0" fontId="22" fillId="24" borderId="0" xfId="0" applyFont="1" applyFill="1" applyAlignment="1">
      <alignment horizontal="left" vertical="center" wrapText="1"/>
    </xf>
    <xf numFmtId="0" fontId="21" fillId="25" borderId="13" xfId="0" applyFont="1" applyFill="1" applyBorder="1" applyAlignment="1">
      <alignment horizontal="left" vertical="center" wrapText="1"/>
    </xf>
    <xf numFmtId="181" fontId="20" fillId="25" borderId="10" xfId="0" applyNumberFormat="1" applyFont="1" applyFill="1" applyBorder="1" applyAlignment="1">
      <alignment horizontal="right" vertical="center" wrapText="1"/>
    </xf>
    <xf numFmtId="49" fontId="20" fillId="24" borderId="11" xfId="0" applyNumberFormat="1" applyFont="1" applyFill="1" applyBorder="1" applyAlignment="1">
      <alignment horizontal="center" vertical="center" wrapText="1"/>
    </xf>
    <xf numFmtId="49" fontId="20" fillId="24" borderId="12" xfId="0" applyNumberFormat="1" applyFont="1" applyFill="1" applyBorder="1" applyAlignment="1">
      <alignment horizontal="center" vertical="center" wrapText="1"/>
    </xf>
    <xf numFmtId="0" fontId="21" fillId="25" borderId="10" xfId="0" applyFont="1" applyFill="1" applyBorder="1" applyAlignment="1">
      <alignment horizontal="left" vertical="center" wrapText="1"/>
    </xf>
    <xf numFmtId="49" fontId="20" fillId="25" borderId="14" xfId="0" applyNumberFormat="1" applyFont="1" applyFill="1" applyBorder="1" applyAlignment="1">
      <alignment horizontal="left" vertical="center" wrapText="1"/>
    </xf>
    <xf numFmtId="49" fontId="20" fillId="25" borderId="15" xfId="0" applyNumberFormat="1" applyFont="1" applyFill="1" applyBorder="1" applyAlignment="1">
      <alignment horizontal="right" vertical="center" wrapText="1"/>
    </xf>
    <xf numFmtId="181" fontId="21" fillId="25" borderId="10" xfId="0" applyNumberFormat="1" applyFont="1" applyFill="1" applyBorder="1" applyAlignment="1">
      <alignment horizontal="right" vertical="center" wrapText="1"/>
    </xf>
    <xf numFmtId="49" fontId="21" fillId="25" borderId="10" xfId="0" applyNumberFormat="1" applyFont="1" applyFill="1" applyBorder="1" applyAlignment="1">
      <alignment horizontal="center" vertical="center" wrapText="1"/>
    </xf>
    <xf numFmtId="49" fontId="21" fillId="25" borderId="11" xfId="0" applyNumberFormat="1" applyFont="1" applyFill="1" applyBorder="1" applyAlignment="1">
      <alignment horizontal="left" vertical="center" wrapText="1"/>
    </xf>
    <xf numFmtId="49" fontId="21" fillId="25" borderId="12" xfId="0" applyNumberFormat="1" applyFont="1" applyFill="1" applyBorder="1" applyAlignment="1">
      <alignment horizontal="right" vertical="center" wrapText="1"/>
    </xf>
    <xf numFmtId="49" fontId="21" fillId="24" borderId="10" xfId="0" applyNumberFormat="1" applyFont="1" applyFill="1" applyBorder="1" applyAlignment="1">
      <alignment horizontal="center" vertical="center" wrapText="1"/>
    </xf>
    <xf numFmtId="0" fontId="20" fillId="24" borderId="13" xfId="0" applyFont="1" applyFill="1" applyBorder="1" applyAlignment="1">
      <alignment horizontal="left" vertical="center" wrapText="1"/>
    </xf>
    <xf numFmtId="0" fontId="21" fillId="25" borderId="11" xfId="0" applyFont="1" applyFill="1" applyBorder="1" applyAlignment="1">
      <alignment horizontal="center" vertical="center" wrapText="1"/>
    </xf>
    <xf numFmtId="0" fontId="21" fillId="25" borderId="12" xfId="0" applyFont="1" applyFill="1" applyBorder="1" applyAlignment="1">
      <alignment horizontal="center" vertical="center" wrapText="1"/>
    </xf>
    <xf numFmtId="2" fontId="20" fillId="24" borderId="16" xfId="66" applyNumberFormat="1" applyFont="1" applyFill="1" applyBorder="1" applyAlignment="1">
      <alignment horizontal="left" vertical="center" wrapText="1"/>
      <protection/>
    </xf>
    <xf numFmtId="0" fontId="21" fillId="25" borderId="14" xfId="0" applyFont="1" applyFill="1" applyBorder="1" applyAlignment="1">
      <alignment horizontal="center" vertical="center" wrapText="1"/>
    </xf>
    <xf numFmtId="0" fontId="21" fillId="25" borderId="15" xfId="0" applyFont="1" applyFill="1" applyBorder="1" applyAlignment="1">
      <alignment horizontal="center" vertical="center" wrapText="1"/>
    </xf>
    <xf numFmtId="49" fontId="20" fillId="24" borderId="11" xfId="0" applyNumberFormat="1" applyFont="1" applyFill="1" applyBorder="1" applyAlignment="1">
      <alignment horizontal="right" vertical="center" wrapText="1"/>
    </xf>
    <xf numFmtId="49" fontId="20" fillId="24" borderId="17" xfId="0" applyNumberFormat="1" applyFont="1" applyFill="1" applyBorder="1" applyAlignment="1">
      <alignment vertical="center" wrapText="1"/>
    </xf>
    <xf numFmtId="0" fontId="20" fillId="24" borderId="18" xfId="0" applyFont="1" applyFill="1" applyBorder="1" applyAlignment="1">
      <alignment horizontal="right" vertical="center" wrapText="1"/>
    </xf>
    <xf numFmtId="0" fontId="22" fillId="0" borderId="0" xfId="58" applyFont="1" applyFill="1" applyAlignment="1">
      <alignment vertical="center" wrapText="1"/>
      <protection/>
    </xf>
    <xf numFmtId="49" fontId="20" fillId="24" borderId="0" xfId="0" applyNumberFormat="1" applyFont="1" applyFill="1" applyBorder="1" applyAlignment="1">
      <alignment horizontal="center" vertical="center" wrapText="1"/>
    </xf>
    <xf numFmtId="49" fontId="20" fillId="24" borderId="19" xfId="0" applyNumberFormat="1" applyFont="1" applyFill="1" applyBorder="1" applyAlignment="1">
      <alignment horizontal="center" vertical="center" wrapText="1"/>
    </xf>
    <xf numFmtId="49" fontId="20" fillId="24" borderId="20" xfId="0" applyNumberFormat="1" applyFont="1" applyFill="1" applyBorder="1" applyAlignment="1">
      <alignment horizontal="center" vertical="center" wrapText="1"/>
    </xf>
    <xf numFmtId="0" fontId="20" fillId="24" borderId="13" xfId="0" applyFont="1" applyFill="1" applyBorder="1" applyAlignment="1">
      <alignment horizontal="center" vertical="center" wrapText="1"/>
    </xf>
    <xf numFmtId="49" fontId="20" fillId="24" borderId="10" xfId="66" applyNumberFormat="1" applyFont="1" applyFill="1" applyBorder="1" applyAlignment="1">
      <alignment horizontal="center" vertical="center" wrapText="1"/>
      <protection/>
    </xf>
    <xf numFmtId="0" fontId="20" fillId="24" borderId="10" xfId="0" applyFont="1" applyFill="1" applyBorder="1" applyAlignment="1">
      <alignment horizontal="left" vertical="center" wrapText="1"/>
    </xf>
    <xf numFmtId="0" fontId="20" fillId="24" borderId="21" xfId="0" applyFont="1" applyFill="1" applyBorder="1" applyAlignment="1">
      <alignment horizontal="center" vertical="center" wrapText="1"/>
    </xf>
    <xf numFmtId="0" fontId="22" fillId="24" borderId="10" xfId="0" applyFont="1" applyFill="1" applyBorder="1" applyAlignment="1">
      <alignment vertical="center" wrapText="1"/>
    </xf>
    <xf numFmtId="49" fontId="21" fillId="24" borderId="10" xfId="0" applyNumberFormat="1" applyFont="1" applyFill="1" applyBorder="1" applyAlignment="1">
      <alignment horizontal="right" vertical="center" wrapText="1"/>
    </xf>
    <xf numFmtId="49" fontId="21" fillId="24" borderId="0" xfId="0" applyNumberFormat="1" applyFont="1" applyFill="1" applyBorder="1" applyAlignment="1">
      <alignment horizontal="center" vertical="center" wrapText="1"/>
    </xf>
    <xf numFmtId="49" fontId="21" fillId="24" borderId="19" xfId="0" applyNumberFormat="1" applyFont="1" applyFill="1" applyBorder="1" applyAlignment="1">
      <alignment horizontal="center" vertical="center" wrapText="1"/>
    </xf>
    <xf numFmtId="49" fontId="21" fillId="25" borderId="10" xfId="0" applyNumberFormat="1" applyFont="1" applyFill="1" applyBorder="1" applyAlignment="1">
      <alignment horizontal="right" vertical="center" wrapText="1"/>
    </xf>
    <xf numFmtId="49" fontId="21" fillId="25" borderId="0" xfId="0" applyNumberFormat="1" applyFont="1" applyFill="1" applyBorder="1" applyAlignment="1">
      <alignment horizontal="center" vertical="center" wrapText="1"/>
    </xf>
    <xf numFmtId="49" fontId="21" fillId="25" borderId="19" xfId="0" applyNumberFormat="1" applyFont="1" applyFill="1" applyBorder="1" applyAlignment="1">
      <alignment horizontal="center" vertical="center" wrapText="1"/>
    </xf>
    <xf numFmtId="49" fontId="21" fillId="25" borderId="20" xfId="0" applyNumberFormat="1" applyFont="1" applyFill="1" applyBorder="1" applyAlignment="1">
      <alignment horizontal="center" vertical="center" wrapText="1"/>
    </xf>
    <xf numFmtId="0" fontId="21" fillId="25" borderId="13" xfId="0" applyFont="1" applyFill="1" applyBorder="1" applyAlignment="1">
      <alignment horizontal="center" vertical="center" wrapText="1"/>
    </xf>
    <xf numFmtId="49" fontId="21" fillId="24" borderId="10" xfId="66" applyNumberFormat="1" applyFont="1" applyFill="1" applyBorder="1" applyAlignment="1">
      <alignment horizontal="center" vertical="center" wrapText="1"/>
      <protection/>
    </xf>
    <xf numFmtId="49" fontId="24" fillId="25" borderId="10" xfId="0" applyNumberFormat="1" applyFont="1" applyFill="1" applyBorder="1" applyAlignment="1">
      <alignment horizontal="right" vertical="center" wrapText="1"/>
    </xf>
    <xf numFmtId="49" fontId="24" fillId="25" borderId="10" xfId="0" applyNumberFormat="1" applyFont="1" applyFill="1" applyBorder="1" applyAlignment="1">
      <alignment horizontal="center" vertical="center" wrapText="1"/>
    </xf>
    <xf numFmtId="0" fontId="24" fillId="25" borderId="10" xfId="0" applyFont="1" applyFill="1" applyBorder="1" applyAlignment="1">
      <alignment horizontal="center" vertical="center" wrapText="1"/>
    </xf>
    <xf numFmtId="49" fontId="24" fillId="24" borderId="0" xfId="58" applyNumberFormat="1" applyFont="1" applyFill="1" applyAlignment="1">
      <alignment horizontal="center" vertical="center" wrapText="1"/>
      <protection/>
    </xf>
    <xf numFmtId="0" fontId="42" fillId="0" borderId="0" xfId="66" applyFont="1" applyAlignment="1">
      <alignment vertical="center" wrapText="1"/>
      <protection/>
    </xf>
    <xf numFmtId="0" fontId="42" fillId="0" borderId="0" xfId="66" applyFont="1" applyFill="1" applyAlignment="1">
      <alignment vertical="center" wrapText="1"/>
      <protection/>
    </xf>
    <xf numFmtId="181" fontId="20" fillId="24" borderId="10" xfId="0" applyNumberFormat="1" applyFont="1" applyFill="1" applyBorder="1" applyAlignment="1">
      <alignment horizontal="right" vertical="center" wrapText="1"/>
    </xf>
    <xf numFmtId="49" fontId="20" fillId="24" borderId="0" xfId="66" applyNumberFormat="1" applyFont="1" applyFill="1" applyBorder="1" applyAlignment="1">
      <alignment horizontal="center" vertical="center" wrapText="1"/>
      <protection/>
    </xf>
    <xf numFmtId="0" fontId="20" fillId="24" borderId="10" xfId="0" applyFont="1" applyFill="1" applyBorder="1" applyAlignment="1">
      <alignment vertical="center" wrapText="1"/>
    </xf>
    <xf numFmtId="181" fontId="21" fillId="24" borderId="10" xfId="0" applyNumberFormat="1" applyFont="1" applyFill="1" applyBorder="1" applyAlignment="1">
      <alignment horizontal="right" vertical="center" wrapText="1"/>
    </xf>
    <xf numFmtId="49" fontId="21" fillId="24" borderId="17" xfId="0" applyNumberFormat="1" applyFont="1" applyFill="1" applyBorder="1" applyAlignment="1">
      <alignment vertical="center" wrapText="1"/>
    </xf>
    <xf numFmtId="0" fontId="21" fillId="24" borderId="18" xfId="0" applyFont="1" applyFill="1" applyBorder="1" applyAlignment="1">
      <alignment horizontal="right" vertical="center" wrapText="1"/>
    </xf>
    <xf numFmtId="49" fontId="21" fillId="24" borderId="12" xfId="0" applyNumberFormat="1" applyFont="1" applyFill="1" applyBorder="1" applyAlignment="1">
      <alignment horizontal="center" vertical="center" wrapText="1"/>
    </xf>
    <xf numFmtId="0" fontId="21" fillId="24" borderId="12" xfId="0" applyFont="1" applyFill="1" applyBorder="1" applyAlignment="1">
      <alignment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49" fontId="20" fillId="24" borderId="11" xfId="0" applyNumberFormat="1" applyFont="1" applyFill="1" applyBorder="1" applyAlignment="1">
      <alignment vertical="center" wrapText="1"/>
    </xf>
    <xf numFmtId="49" fontId="20" fillId="24" borderId="12" xfId="0" applyNumberFormat="1" applyFont="1" applyFill="1" applyBorder="1" applyAlignment="1">
      <alignment horizontal="right" vertical="center" wrapText="1"/>
    </xf>
    <xf numFmtId="49" fontId="20" fillId="25" borderId="10" xfId="0" applyNumberFormat="1" applyFont="1" applyFill="1" applyBorder="1" applyAlignment="1">
      <alignment horizontal="right" vertical="center" wrapText="1"/>
    </xf>
    <xf numFmtId="49" fontId="20" fillId="25" borderId="10" xfId="0" applyNumberFormat="1" applyFont="1" applyFill="1" applyBorder="1" applyAlignment="1">
      <alignment horizontal="center" vertical="center" wrapText="1"/>
    </xf>
    <xf numFmtId="49" fontId="20" fillId="24" borderId="22" xfId="56" applyNumberFormat="1" applyFont="1" applyFill="1" applyBorder="1" applyAlignment="1">
      <alignment horizontal="center" vertical="center" wrapText="1"/>
      <protection/>
    </xf>
    <xf numFmtId="49" fontId="20" fillId="24" borderId="23" xfId="56" applyNumberFormat="1" applyFont="1" applyFill="1" applyBorder="1" applyAlignment="1">
      <alignment horizontal="center" vertical="center" wrapText="1"/>
      <protection/>
    </xf>
    <xf numFmtId="0" fontId="20" fillId="24" borderId="0" xfId="0" applyFont="1" applyFill="1" applyAlignment="1">
      <alignment/>
    </xf>
    <xf numFmtId="186" fontId="20" fillId="25" borderId="10" xfId="0" applyNumberFormat="1" applyFont="1" applyFill="1" applyBorder="1" applyAlignment="1">
      <alignment horizontal="right" vertical="center" wrapText="1"/>
    </xf>
    <xf numFmtId="49" fontId="20" fillId="24" borderId="13" xfId="56" applyNumberFormat="1" applyFont="1" applyFill="1" applyBorder="1" applyAlignment="1">
      <alignment horizontal="center" vertical="center" wrapText="1"/>
      <protection/>
    </xf>
    <xf numFmtId="49" fontId="20" fillId="24" borderId="21" xfId="56" applyNumberFormat="1" applyFont="1" applyFill="1" applyBorder="1" applyAlignment="1">
      <alignment horizontal="center" vertical="center" wrapText="1"/>
      <protection/>
    </xf>
    <xf numFmtId="0" fontId="20" fillId="24" borderId="10" xfId="43" applyFont="1" applyFill="1" applyBorder="1" applyAlignment="1" applyProtection="1">
      <alignment horizontal="left" wrapText="1"/>
      <protection/>
    </xf>
    <xf numFmtId="49" fontId="24" fillId="24" borderId="10" xfId="66" applyNumberFormat="1" applyFont="1" applyFill="1" applyBorder="1" applyAlignment="1">
      <alignment horizontal="center" vertical="center" wrapText="1"/>
      <protection/>
    </xf>
    <xf numFmtId="49" fontId="21" fillId="25" borderId="13" xfId="0" applyNumberFormat="1" applyFont="1" applyFill="1" applyBorder="1" applyAlignment="1">
      <alignment horizontal="center" vertical="center" wrapText="1"/>
    </xf>
    <xf numFmtId="49" fontId="21" fillId="24" borderId="14" xfId="0" applyNumberFormat="1" applyFont="1" applyFill="1" applyBorder="1" applyAlignment="1">
      <alignment vertical="center" wrapText="1"/>
    </xf>
    <xf numFmtId="49" fontId="21" fillId="24" borderId="15" xfId="0" applyNumberFormat="1" applyFont="1" applyFill="1" applyBorder="1" applyAlignment="1">
      <alignment horizontal="right" vertical="center" wrapText="1"/>
    </xf>
    <xf numFmtId="0" fontId="21" fillId="25" borderId="13" xfId="0" applyNumberFormat="1" applyFont="1" applyFill="1" applyBorder="1" applyAlignment="1">
      <alignment horizontal="left" vertical="center" wrapText="1"/>
    </xf>
    <xf numFmtId="49" fontId="20" fillId="24" borderId="16" xfId="66" applyNumberFormat="1" applyFont="1" applyFill="1" applyBorder="1" applyAlignment="1">
      <alignment horizontal="center" vertical="center" wrapText="1"/>
      <protection/>
    </xf>
    <xf numFmtId="0" fontId="21" fillId="25" borderId="10" xfId="0" applyFont="1" applyFill="1" applyBorder="1" applyAlignment="1">
      <alignment horizontal="center" vertical="center" wrapText="1"/>
    </xf>
    <xf numFmtId="49" fontId="20" fillId="24" borderId="14" xfId="0" applyNumberFormat="1" applyFont="1" applyFill="1" applyBorder="1" applyAlignment="1">
      <alignment horizontal="left" vertical="center" wrapText="1"/>
    </xf>
    <xf numFmtId="186" fontId="21" fillId="25" borderId="10" xfId="0" applyNumberFormat="1" applyFont="1" applyFill="1" applyBorder="1" applyAlignment="1">
      <alignment horizontal="right" vertical="center" wrapText="1"/>
    </xf>
    <xf numFmtId="0" fontId="21" fillId="24" borderId="10" xfId="0" applyFont="1" applyFill="1" applyBorder="1" applyAlignment="1">
      <alignment horizontal="left" vertical="center" wrapText="1"/>
    </xf>
    <xf numFmtId="0" fontId="20" fillId="24" borderId="12" xfId="0" applyFont="1" applyFill="1" applyBorder="1" applyAlignment="1">
      <alignment horizontal="left" vertical="center" wrapText="1"/>
    </xf>
    <xf numFmtId="49" fontId="21" fillId="24" borderId="11" xfId="0" applyNumberFormat="1" applyFont="1" applyFill="1" applyBorder="1" applyAlignment="1">
      <alignment horizontal="center" vertical="center" wrapText="1"/>
    </xf>
    <xf numFmtId="49" fontId="21" fillId="24" borderId="18" xfId="0" applyNumberFormat="1" applyFont="1" applyFill="1" applyBorder="1" applyAlignment="1">
      <alignment horizontal="right" vertical="center" wrapText="1"/>
    </xf>
    <xf numFmtId="49" fontId="21" fillId="24" borderId="11" xfId="0" applyNumberFormat="1" applyFont="1" applyFill="1" applyBorder="1" applyAlignment="1">
      <alignment vertical="center" wrapText="1"/>
    </xf>
    <xf numFmtId="0" fontId="21" fillId="24" borderId="12" xfId="0" applyFont="1" applyFill="1" applyBorder="1" applyAlignment="1">
      <alignment horizontal="right" vertical="center" wrapText="1"/>
    </xf>
    <xf numFmtId="49" fontId="20" fillId="24" borderId="11" xfId="66" applyNumberFormat="1" applyFont="1" applyFill="1" applyBorder="1" applyAlignment="1">
      <alignment horizontal="right" vertical="center" wrapText="1"/>
      <protection/>
    </xf>
    <xf numFmtId="49" fontId="20" fillId="24" borderId="11" xfId="66" applyNumberFormat="1" applyFont="1" applyFill="1" applyBorder="1" applyAlignment="1">
      <alignment horizontal="center" vertical="center" wrapText="1"/>
      <protection/>
    </xf>
    <xf numFmtId="49" fontId="20" fillId="24" borderId="14" xfId="0" applyNumberFormat="1" applyFont="1" applyFill="1" applyBorder="1" applyAlignment="1">
      <alignment vertical="center" wrapText="1"/>
    </xf>
    <xf numFmtId="49" fontId="20" fillId="24" borderId="15" xfId="0" applyNumberFormat="1" applyFont="1" applyFill="1" applyBorder="1" applyAlignment="1">
      <alignment horizontal="right" vertical="center" wrapText="1"/>
    </xf>
    <xf numFmtId="49" fontId="20" fillId="24" borderId="12" xfId="66" applyNumberFormat="1" applyFont="1" applyFill="1" applyBorder="1" applyAlignment="1">
      <alignment horizontal="center" vertical="center" wrapText="1"/>
      <protection/>
    </xf>
    <xf numFmtId="181" fontId="20" fillId="24" borderId="10" xfId="66" applyNumberFormat="1" applyFont="1" applyFill="1" applyBorder="1" applyAlignment="1">
      <alignment horizontal="right" vertical="center" wrapText="1"/>
      <protection/>
    </xf>
    <xf numFmtId="49" fontId="21" fillId="24" borderId="12" xfId="66" applyNumberFormat="1" applyFont="1" applyFill="1" applyBorder="1" applyAlignment="1">
      <alignment horizontal="center" vertical="center" wrapText="1"/>
      <protection/>
    </xf>
    <xf numFmtId="2" fontId="20" fillId="24" borderId="12" xfId="66" applyNumberFormat="1" applyFont="1" applyFill="1" applyBorder="1" applyAlignment="1">
      <alignment horizontal="left" vertical="center" wrapText="1"/>
      <protection/>
    </xf>
    <xf numFmtId="2" fontId="43" fillId="24" borderId="12" xfId="66" applyNumberFormat="1" applyFont="1" applyFill="1" applyBorder="1" applyAlignment="1">
      <alignment horizontal="left" vertical="center" wrapText="1"/>
      <protection/>
    </xf>
    <xf numFmtId="186" fontId="20" fillId="24" borderId="11" xfId="66" applyNumberFormat="1" applyFont="1" applyFill="1" applyBorder="1" applyAlignment="1">
      <alignment horizontal="right" vertical="center" wrapText="1"/>
      <protection/>
    </xf>
    <xf numFmtId="186" fontId="20" fillId="24" borderId="10" xfId="66" applyNumberFormat="1" applyFont="1" applyFill="1" applyBorder="1" applyAlignment="1">
      <alignment horizontal="right" vertical="center" wrapText="1"/>
      <protection/>
    </xf>
    <xf numFmtId="49" fontId="21" fillId="25" borderId="11" xfId="0" applyNumberFormat="1" applyFont="1" applyFill="1" applyBorder="1" applyAlignment="1">
      <alignment horizontal="center" vertical="center" wrapText="1"/>
    </xf>
    <xf numFmtId="49" fontId="21" fillId="25" borderId="12" xfId="0" applyNumberFormat="1" applyFont="1" applyFill="1" applyBorder="1" applyAlignment="1">
      <alignment horizontal="center" vertical="center" wrapText="1"/>
    </xf>
    <xf numFmtId="0" fontId="21" fillId="25" borderId="13" xfId="0" applyFont="1" applyFill="1" applyBorder="1" applyAlignment="1">
      <alignment vertical="center" wrapText="1"/>
    </xf>
    <xf numFmtId="0" fontId="21" fillId="25" borderId="10" xfId="0" applyFont="1" applyFill="1" applyBorder="1" applyAlignment="1">
      <alignment vertical="center" wrapText="1"/>
    </xf>
    <xf numFmtId="49" fontId="22" fillId="25" borderId="10" xfId="0" applyNumberFormat="1" applyFont="1" applyFill="1" applyBorder="1" applyAlignment="1">
      <alignment horizontal="center" vertical="center" wrapText="1"/>
    </xf>
    <xf numFmtId="49" fontId="22" fillId="24" borderId="10" xfId="58" applyNumberFormat="1" applyFont="1" applyFill="1" applyBorder="1" applyAlignment="1">
      <alignment horizontal="center" vertical="center" wrapText="1"/>
      <protection/>
    </xf>
    <xf numFmtId="0" fontId="24" fillId="25" borderId="10" xfId="0" applyFont="1" applyFill="1" applyBorder="1" applyAlignment="1">
      <alignment vertical="center" wrapText="1"/>
    </xf>
    <xf numFmtId="0" fontId="20" fillId="24" borderId="0" xfId="0" applyFont="1" applyFill="1" applyAlignment="1">
      <alignment horizontal="justify"/>
    </xf>
    <xf numFmtId="0" fontId="20" fillId="25" borderId="10" xfId="0" applyFont="1" applyFill="1" applyBorder="1" applyAlignment="1">
      <alignment vertical="center" wrapText="1"/>
    </xf>
    <xf numFmtId="49" fontId="20" fillId="24" borderId="11" xfId="58" applyNumberFormat="1" applyFont="1" applyFill="1" applyBorder="1" applyAlignment="1">
      <alignment horizontal="right" vertical="center" wrapText="1"/>
      <protection/>
    </xf>
    <xf numFmtId="49" fontId="20" fillId="25" borderId="11" xfId="0" applyNumberFormat="1" applyFont="1" applyFill="1" applyBorder="1" applyAlignment="1">
      <alignment horizontal="center" vertical="center" wrapText="1"/>
    </xf>
    <xf numFmtId="49" fontId="20" fillId="25" borderId="11" xfId="0" applyNumberFormat="1" applyFont="1" applyFill="1" applyBorder="1" applyAlignment="1">
      <alignment horizontal="left" vertical="center" wrapText="1"/>
    </xf>
    <xf numFmtId="49" fontId="22" fillId="24" borderId="11" xfId="58" applyNumberFormat="1" applyFont="1" applyFill="1" applyBorder="1" applyAlignment="1">
      <alignment horizontal="center" vertical="center" wrapText="1"/>
      <protection/>
    </xf>
    <xf numFmtId="0" fontId="20" fillId="24" borderId="11" xfId="0" applyFont="1" applyFill="1" applyBorder="1" applyAlignment="1">
      <alignment wrapText="1"/>
    </xf>
    <xf numFmtId="0" fontId="20" fillId="25" borderId="10" xfId="0" applyFont="1" applyFill="1" applyBorder="1" applyAlignment="1">
      <alignment horizontal="left" vertical="center" wrapText="1"/>
    </xf>
    <xf numFmtId="49" fontId="22" fillId="24" borderId="11" xfId="58" applyNumberFormat="1" applyFont="1" applyFill="1" applyBorder="1" applyAlignment="1">
      <alignment horizontal="right" vertical="center" wrapText="1"/>
      <protection/>
    </xf>
    <xf numFmtId="49" fontId="22" fillId="24" borderId="17" xfId="0" applyNumberFormat="1" applyFont="1" applyFill="1" applyBorder="1" applyAlignment="1">
      <alignment vertical="center" wrapText="1"/>
    </xf>
    <xf numFmtId="49" fontId="22" fillId="24" borderId="18" xfId="0" applyNumberFormat="1" applyFont="1" applyFill="1" applyBorder="1" applyAlignment="1">
      <alignment horizontal="right" vertical="center" wrapText="1"/>
    </xf>
    <xf numFmtId="49" fontId="22" fillId="24" borderId="12" xfId="66" applyNumberFormat="1" applyFont="1" applyFill="1" applyBorder="1" applyAlignment="1">
      <alignment horizontal="center" vertical="center" wrapText="1"/>
      <protection/>
    </xf>
    <xf numFmtId="49" fontId="22" fillId="24" borderId="10" xfId="66" applyNumberFormat="1" applyFont="1" applyFill="1" applyBorder="1" applyAlignment="1">
      <alignment horizontal="center" vertical="center" wrapText="1"/>
      <protection/>
    </xf>
    <xf numFmtId="49" fontId="22" fillId="24" borderId="11" xfId="66" applyNumberFormat="1" applyFont="1" applyFill="1" applyBorder="1" applyAlignment="1">
      <alignment horizontal="right" vertical="center" wrapText="1"/>
      <protection/>
    </xf>
    <xf numFmtId="49" fontId="22" fillId="24" borderId="11" xfId="66" applyNumberFormat="1" applyFont="1" applyFill="1" applyBorder="1" applyAlignment="1">
      <alignment horizontal="center" vertical="center" wrapText="1"/>
      <protection/>
    </xf>
    <xf numFmtId="2" fontId="22" fillId="24" borderId="12" xfId="66" applyNumberFormat="1" applyFont="1" applyFill="1" applyBorder="1" applyAlignment="1">
      <alignment horizontal="left" vertical="center" wrapText="1"/>
      <protection/>
    </xf>
    <xf numFmtId="49" fontId="24" fillId="24" borderId="11" xfId="58" applyNumberFormat="1" applyFont="1" applyFill="1" applyBorder="1" applyAlignment="1">
      <alignment horizontal="right" vertical="center" wrapText="1"/>
      <protection/>
    </xf>
    <xf numFmtId="49" fontId="24" fillId="24" borderId="11" xfId="58" applyNumberFormat="1" applyFont="1" applyFill="1" applyBorder="1" applyAlignment="1">
      <alignment horizontal="center" vertical="center" wrapText="1"/>
      <protection/>
    </xf>
    <xf numFmtId="49" fontId="24" fillId="24" borderId="11" xfId="66" applyNumberFormat="1" applyFont="1" applyFill="1" applyBorder="1" applyAlignment="1">
      <alignment horizontal="right" vertical="center" wrapText="1"/>
      <protection/>
    </xf>
    <xf numFmtId="49" fontId="24" fillId="24" borderId="11" xfId="66" applyNumberFormat="1" applyFont="1" applyFill="1" applyBorder="1" applyAlignment="1">
      <alignment horizontal="center" vertical="center" wrapText="1"/>
      <protection/>
    </xf>
    <xf numFmtId="49" fontId="21" fillId="24" borderId="12" xfId="0" applyNumberFormat="1" applyFont="1" applyFill="1" applyBorder="1" applyAlignment="1">
      <alignment horizontal="right" vertical="center" wrapText="1"/>
    </xf>
    <xf numFmtId="49" fontId="24" fillId="24" borderId="12" xfId="66" applyNumberFormat="1" applyFont="1" applyFill="1" applyBorder="1" applyAlignment="1">
      <alignment horizontal="center" vertical="center" wrapText="1"/>
      <protection/>
    </xf>
    <xf numFmtId="2" fontId="21" fillId="24" borderId="12" xfId="66" applyNumberFormat="1" applyFont="1" applyFill="1" applyBorder="1" applyAlignment="1">
      <alignment horizontal="left" vertical="center" wrapText="1"/>
      <protection/>
    </xf>
    <xf numFmtId="0" fontId="24" fillId="0" borderId="0" xfId="58" applyFont="1" applyFill="1" applyAlignment="1">
      <alignment vertical="center" wrapText="1"/>
      <protection/>
    </xf>
    <xf numFmtId="0" fontId="20" fillId="24" borderId="11" xfId="0" applyFont="1" applyFill="1" applyBorder="1" applyAlignment="1">
      <alignment horizontal="left" vertical="center" wrapText="1"/>
    </xf>
    <xf numFmtId="0" fontId="20" fillId="24" borderId="12" xfId="0" applyFont="1" applyFill="1" applyBorder="1" applyAlignment="1">
      <alignment horizontal="right" vertical="center" wrapText="1"/>
    </xf>
    <xf numFmtId="0" fontId="20" fillId="24" borderId="20" xfId="0" applyFont="1" applyFill="1" applyBorder="1" applyAlignment="1">
      <alignment horizontal="left" vertical="center" wrapText="1"/>
    </xf>
    <xf numFmtId="49" fontId="24" fillId="24" borderId="10" xfId="58" applyNumberFormat="1" applyFont="1" applyFill="1" applyBorder="1" applyAlignment="1">
      <alignment horizontal="center" vertical="center" wrapText="1"/>
      <protection/>
    </xf>
    <xf numFmtId="0" fontId="20" fillId="24" borderId="0" xfId="0" applyFont="1" applyFill="1" applyAlignment="1">
      <alignment vertical="center" wrapText="1"/>
    </xf>
    <xf numFmtId="0" fontId="20" fillId="24" borderId="15" xfId="0" applyFont="1" applyFill="1" applyBorder="1" applyAlignment="1">
      <alignment horizontal="right" vertical="center" wrapText="1"/>
    </xf>
    <xf numFmtId="186" fontId="21" fillId="24" borderId="10" xfId="0" applyNumberFormat="1" applyFont="1" applyFill="1" applyBorder="1" applyAlignment="1">
      <alignment horizontal="right" vertical="center" wrapText="1"/>
    </xf>
    <xf numFmtId="0" fontId="20" fillId="24" borderId="10" xfId="0" applyFont="1" applyFill="1" applyBorder="1" applyAlignment="1">
      <alignment horizontal="justify"/>
    </xf>
    <xf numFmtId="0" fontId="22" fillId="0" borderId="0" xfId="66" applyFont="1" applyAlignment="1">
      <alignment vertical="center" wrapText="1"/>
      <protection/>
    </xf>
    <xf numFmtId="0" fontId="22" fillId="0" borderId="0" xfId="66" applyFont="1" applyFill="1" applyAlignment="1">
      <alignment vertical="center" wrapText="1"/>
      <protection/>
    </xf>
    <xf numFmtId="187" fontId="20" fillId="25" borderId="11" xfId="0" applyNumberFormat="1" applyFont="1" applyFill="1" applyBorder="1" applyAlignment="1">
      <alignment horizontal="right" vertical="center" wrapText="1"/>
    </xf>
    <xf numFmtId="0" fontId="42" fillId="24" borderId="0" xfId="66" applyFont="1" applyFill="1" applyAlignment="1">
      <alignment vertical="center" wrapText="1"/>
      <protection/>
    </xf>
    <xf numFmtId="0" fontId="24" fillId="24" borderId="0" xfId="58" applyFont="1" applyFill="1" applyAlignment="1">
      <alignment vertical="center" wrapText="1"/>
      <protection/>
    </xf>
    <xf numFmtId="187" fontId="20" fillId="25" borderId="10" xfId="0" applyNumberFormat="1" applyFont="1" applyFill="1" applyBorder="1" applyAlignment="1">
      <alignment horizontal="right" vertical="center" wrapText="1"/>
    </xf>
    <xf numFmtId="0" fontId="21" fillId="24" borderId="10" xfId="0" applyFont="1" applyFill="1" applyBorder="1" applyAlignment="1">
      <alignment vertical="top" wrapText="1"/>
    </xf>
    <xf numFmtId="49" fontId="20" fillId="25" borderId="11" xfId="0" applyNumberFormat="1" applyFont="1" applyFill="1" applyBorder="1" applyAlignment="1">
      <alignment horizontal="right" vertical="center" wrapText="1"/>
    </xf>
    <xf numFmtId="0" fontId="20" fillId="24" borderId="13" xfId="0" applyFont="1" applyFill="1" applyBorder="1" applyAlignment="1">
      <alignment horizontal="left" wrapText="1"/>
    </xf>
    <xf numFmtId="186" fontId="20" fillId="25" borderId="11" xfId="0" applyNumberFormat="1" applyFont="1" applyFill="1" applyBorder="1" applyAlignment="1">
      <alignment horizontal="right" vertical="center" wrapText="1"/>
    </xf>
    <xf numFmtId="0" fontId="20" fillId="25" borderId="0" xfId="0" applyFont="1" applyFill="1" applyBorder="1" applyAlignment="1">
      <alignment horizontal="left" vertical="center" wrapText="1"/>
    </xf>
    <xf numFmtId="0" fontId="21" fillId="25" borderId="24" xfId="0" applyFont="1" applyFill="1" applyBorder="1" applyAlignment="1">
      <alignment horizontal="center" vertical="center" wrapText="1"/>
    </xf>
    <xf numFmtId="0" fontId="21" fillId="25" borderId="25" xfId="0" applyFont="1" applyFill="1" applyBorder="1" applyAlignment="1">
      <alignment horizontal="center" vertical="center" wrapText="1"/>
    </xf>
    <xf numFmtId="49" fontId="20" fillId="25" borderId="12" xfId="0" applyNumberFormat="1" applyFont="1" applyFill="1" applyBorder="1" applyAlignment="1">
      <alignment horizontal="center" vertical="center" wrapText="1"/>
    </xf>
    <xf numFmtId="49" fontId="20" fillId="24" borderId="10" xfId="57" applyNumberFormat="1" applyFont="1" applyFill="1" applyBorder="1" applyAlignment="1">
      <alignment horizontal="center" vertical="center" wrapText="1"/>
      <protection/>
    </xf>
    <xf numFmtId="49" fontId="21" fillId="25" borderId="10" xfId="57" applyNumberFormat="1" applyFont="1" applyFill="1" applyBorder="1" applyAlignment="1">
      <alignment horizontal="center" vertical="center" wrapText="1"/>
      <protection/>
    </xf>
    <xf numFmtId="0" fontId="24" fillId="25" borderId="11" xfId="0" applyFont="1" applyFill="1" applyBorder="1" applyAlignment="1">
      <alignment horizontal="center" vertical="center" wrapText="1"/>
    </xf>
    <xf numFmtId="0" fontId="24" fillId="25" borderId="12" xfId="0" applyFont="1" applyFill="1" applyBorder="1" applyAlignment="1">
      <alignment horizontal="center" vertical="center" wrapText="1"/>
    </xf>
    <xf numFmtId="49" fontId="21" fillId="24" borderId="14" xfId="0" applyNumberFormat="1" applyFont="1" applyFill="1" applyBorder="1" applyAlignment="1">
      <alignment horizontal="left" vertical="center" wrapText="1"/>
    </xf>
    <xf numFmtId="0" fontId="21" fillId="24" borderId="15" xfId="0" applyFont="1" applyFill="1" applyBorder="1" applyAlignment="1">
      <alignment horizontal="right" vertical="center" wrapText="1"/>
    </xf>
    <xf numFmtId="0" fontId="22" fillId="0" borderId="0" xfId="58" applyFont="1" applyFill="1" applyAlignment="1">
      <alignment horizontal="center" vertical="center" wrapText="1"/>
      <protection/>
    </xf>
    <xf numFmtId="49" fontId="21" fillId="25" borderId="26" xfId="0" applyNumberFormat="1" applyFont="1" applyFill="1" applyBorder="1" applyAlignment="1">
      <alignment horizontal="center" vertical="center" wrapText="1"/>
    </xf>
    <xf numFmtId="0" fontId="24" fillId="0" borderId="0" xfId="58" applyFont="1" applyFill="1" applyAlignment="1">
      <alignment horizontal="center" vertical="center" wrapText="1"/>
      <protection/>
    </xf>
    <xf numFmtId="186" fontId="21" fillId="25" borderId="27" xfId="0" applyNumberFormat="1" applyFont="1" applyFill="1" applyBorder="1" applyAlignment="1">
      <alignment horizontal="right" vertical="center" wrapText="1"/>
    </xf>
    <xf numFmtId="49" fontId="20" fillId="25" borderId="26" xfId="0" applyNumberFormat="1" applyFont="1" applyFill="1" applyBorder="1" applyAlignment="1">
      <alignment horizontal="center" vertical="center" wrapText="1"/>
    </xf>
    <xf numFmtId="49" fontId="21" fillId="25" borderId="28" xfId="0" applyNumberFormat="1" applyFont="1" applyFill="1" applyBorder="1" applyAlignment="1">
      <alignment horizontal="center" vertical="center" wrapText="1"/>
    </xf>
    <xf numFmtId="49" fontId="21" fillId="25" borderId="29" xfId="0" applyNumberFormat="1" applyFont="1" applyFill="1" applyBorder="1" applyAlignment="1">
      <alignment horizontal="center" vertical="center" wrapText="1"/>
    </xf>
    <xf numFmtId="49" fontId="20" fillId="24" borderId="30" xfId="0" applyNumberFormat="1" applyFont="1" applyFill="1" applyBorder="1" applyAlignment="1">
      <alignment horizontal="center" vertical="center" wrapText="1"/>
    </xf>
    <xf numFmtId="0" fontId="20" fillId="24" borderId="31" xfId="0" applyFont="1" applyFill="1" applyBorder="1" applyAlignment="1">
      <alignment horizontal="center" vertical="center" wrapText="1"/>
    </xf>
    <xf numFmtId="49" fontId="20" fillId="24" borderId="31" xfId="0" applyNumberFormat="1" applyFont="1" applyFill="1" applyBorder="1" applyAlignment="1">
      <alignment horizontal="center" vertical="center" wrapText="1"/>
    </xf>
    <xf numFmtId="49" fontId="22" fillId="24" borderId="10" xfId="0" applyNumberFormat="1" applyFont="1" applyFill="1" applyBorder="1" applyAlignment="1">
      <alignment horizontal="right" vertical="center" wrapText="1"/>
    </xf>
    <xf numFmtId="49" fontId="22" fillId="24" borderId="1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4" xfId="0" applyNumberFormat="1" applyFont="1" applyFill="1" applyBorder="1" applyAlignment="1">
      <alignment horizontal="left" vertical="center" wrapText="1"/>
    </xf>
    <xf numFmtId="0" fontId="20" fillId="0" borderId="15" xfId="0" applyFont="1" applyFill="1" applyBorder="1" applyAlignment="1">
      <alignment horizontal="right" vertical="center" wrapText="1"/>
    </xf>
    <xf numFmtId="49" fontId="20" fillId="0" borderId="12" xfId="0" applyNumberFormat="1" applyFont="1" applyFill="1" applyBorder="1" applyAlignment="1">
      <alignment horizontal="center" vertical="center" wrapText="1"/>
    </xf>
    <xf numFmtId="0" fontId="24" fillId="24" borderId="12" xfId="0" applyFont="1" applyFill="1" applyBorder="1" applyAlignment="1">
      <alignment vertical="center" wrapText="1"/>
    </xf>
    <xf numFmtId="49" fontId="24" fillId="25" borderId="11" xfId="0" applyNumberFormat="1" applyFont="1" applyFill="1" applyBorder="1" applyAlignment="1">
      <alignment horizontal="right" vertical="center" wrapText="1"/>
    </xf>
    <xf numFmtId="0" fontId="20" fillId="0" borderId="0" xfId="0" applyFont="1" applyAlignment="1">
      <alignment vertical="center" wrapText="1"/>
    </xf>
    <xf numFmtId="0" fontId="42" fillId="0" borderId="0" xfId="0" applyFont="1" applyAlignment="1">
      <alignment vertical="center" wrapText="1"/>
    </xf>
    <xf numFmtId="49" fontId="20" fillId="23" borderId="30" xfId="0" applyNumberFormat="1" applyFont="1" applyFill="1" applyBorder="1" applyAlignment="1">
      <alignment horizontal="center" vertical="center" wrapText="1"/>
    </xf>
    <xf numFmtId="0" fontId="20" fillId="23" borderId="31" xfId="0" applyFont="1" applyFill="1" applyBorder="1" applyAlignment="1">
      <alignment horizontal="center" vertical="center" wrapText="1"/>
    </xf>
    <xf numFmtId="49" fontId="20" fillId="23" borderId="31" xfId="0" applyNumberFormat="1" applyFont="1" applyFill="1" applyBorder="1" applyAlignment="1">
      <alignment horizontal="center" vertical="center" wrapText="1"/>
    </xf>
    <xf numFmtId="49" fontId="20" fillId="24" borderId="32" xfId="0" applyNumberFormat="1" applyFont="1" applyFill="1" applyBorder="1" applyAlignment="1">
      <alignment horizontal="center" vertical="center" wrapText="1"/>
    </xf>
    <xf numFmtId="0" fontId="20" fillId="25" borderId="15" xfId="0" applyFont="1" applyFill="1" applyBorder="1" applyAlignment="1">
      <alignment horizontal="right" vertical="center" wrapText="1"/>
    </xf>
    <xf numFmtId="0" fontId="20" fillId="24" borderId="33" xfId="0" applyFont="1" applyFill="1" applyBorder="1" applyAlignment="1">
      <alignment horizontal="center" vertical="center" wrapText="1"/>
    </xf>
    <xf numFmtId="49" fontId="20" fillId="24" borderId="34" xfId="0" applyNumberFormat="1" applyFont="1" applyFill="1" applyBorder="1" applyAlignment="1">
      <alignment horizontal="center" vertical="center" wrapText="1"/>
    </xf>
    <xf numFmtId="49" fontId="20" fillId="24" borderId="21" xfId="0" applyNumberFormat="1" applyFont="1" applyFill="1" applyBorder="1" applyAlignment="1">
      <alignment horizontal="center" vertical="center" wrapText="1"/>
    </xf>
    <xf numFmtId="0" fontId="20" fillId="25" borderId="12" xfId="0" applyFont="1" applyFill="1" applyBorder="1" applyAlignment="1">
      <alignment horizontal="right" vertical="center" wrapText="1"/>
    </xf>
    <xf numFmtId="49" fontId="20" fillId="24" borderId="13" xfId="0" applyNumberFormat="1" applyFont="1" applyFill="1" applyBorder="1" applyAlignment="1">
      <alignment horizontal="center" vertical="center" wrapText="1"/>
    </xf>
    <xf numFmtId="49" fontId="21" fillId="25" borderId="23" xfId="0" applyNumberFormat="1" applyFont="1" applyFill="1" applyBorder="1" applyAlignment="1">
      <alignment horizontal="center" vertical="center" wrapText="1"/>
    </xf>
    <xf numFmtId="49" fontId="21" fillId="25" borderId="17" xfId="0" applyNumberFormat="1" applyFont="1" applyFill="1" applyBorder="1" applyAlignment="1">
      <alignment horizontal="left" vertical="center" wrapText="1"/>
    </xf>
    <xf numFmtId="0" fontId="21" fillId="25" borderId="18" xfId="0" applyFont="1" applyFill="1" applyBorder="1" applyAlignment="1">
      <alignment horizontal="right" vertical="center" wrapText="1"/>
    </xf>
    <xf numFmtId="0" fontId="21" fillId="25" borderId="35" xfId="0" applyFont="1" applyFill="1" applyBorder="1" applyAlignment="1">
      <alignment horizontal="center" vertical="center" wrapText="1"/>
    </xf>
    <xf numFmtId="49" fontId="21" fillId="25" borderId="30" xfId="0" applyNumberFormat="1" applyFont="1" applyFill="1" applyBorder="1" applyAlignment="1">
      <alignment horizontal="center" vertical="center" wrapText="1"/>
    </xf>
    <xf numFmtId="0" fontId="21" fillId="24" borderId="27" xfId="0" applyFont="1" applyFill="1" applyBorder="1" applyAlignment="1">
      <alignment vertical="center" wrapText="1"/>
    </xf>
    <xf numFmtId="0" fontId="20" fillId="24" borderId="0" xfId="0" applyFont="1" applyFill="1" applyAlignment="1">
      <alignment wrapText="1"/>
    </xf>
    <xf numFmtId="49" fontId="20" fillId="24" borderId="16" xfId="0" applyNumberFormat="1" applyFont="1" applyFill="1" applyBorder="1" applyAlignment="1">
      <alignment horizontal="right" vertical="center" wrapText="1"/>
    </xf>
    <xf numFmtId="49" fontId="20" fillId="24" borderId="16" xfId="0" applyNumberFormat="1" applyFont="1" applyFill="1" applyBorder="1" applyAlignment="1">
      <alignment horizontal="center" vertical="center" wrapText="1"/>
    </xf>
    <xf numFmtId="0" fontId="20" fillId="24" borderId="14" xfId="0" applyFont="1" applyFill="1" applyBorder="1" applyAlignment="1">
      <alignment horizontal="left" vertical="center" wrapText="1"/>
    </xf>
    <xf numFmtId="49" fontId="20" fillId="24" borderId="17" xfId="0" applyNumberFormat="1" applyFont="1" applyFill="1" applyBorder="1" applyAlignment="1">
      <alignment horizontal="right" vertical="center" wrapText="1"/>
    </xf>
    <xf numFmtId="49" fontId="20" fillId="24" borderId="17" xfId="0" applyNumberFormat="1" applyFont="1" applyFill="1" applyBorder="1" applyAlignment="1">
      <alignment horizontal="center" vertical="center" wrapText="1"/>
    </xf>
    <xf numFmtId="49" fontId="20" fillId="24" borderId="18" xfId="0" applyNumberFormat="1" applyFont="1" applyFill="1" applyBorder="1" applyAlignment="1">
      <alignment horizontal="center" vertical="center" wrapText="1"/>
    </xf>
    <xf numFmtId="49" fontId="20" fillId="24" borderId="27" xfId="0" applyNumberFormat="1" applyFont="1" applyFill="1" applyBorder="1" applyAlignment="1">
      <alignment horizontal="center" vertical="center" wrapText="1"/>
    </xf>
    <xf numFmtId="0" fontId="22" fillId="24" borderId="0" xfId="0" applyFont="1" applyFill="1" applyAlignment="1">
      <alignment vertical="center" wrapText="1"/>
    </xf>
    <xf numFmtId="49" fontId="21" fillId="24" borderId="11" xfId="0" applyNumberFormat="1" applyFont="1" applyFill="1" applyBorder="1" applyAlignment="1">
      <alignment horizontal="right" vertical="center" wrapText="1"/>
    </xf>
    <xf numFmtId="0" fontId="20" fillId="24" borderId="12" xfId="0" applyFont="1" applyFill="1" applyBorder="1" applyAlignment="1">
      <alignment horizontal="center" vertical="center" wrapText="1"/>
    </xf>
    <xf numFmtId="49" fontId="21" fillId="25" borderId="14" xfId="0" applyNumberFormat="1" applyFont="1" applyFill="1" applyBorder="1" applyAlignment="1">
      <alignment horizontal="center" vertical="center" wrapText="1"/>
    </xf>
    <xf numFmtId="49" fontId="21" fillId="25" borderId="15" xfId="0" applyNumberFormat="1" applyFont="1" applyFill="1" applyBorder="1" applyAlignment="1">
      <alignment horizontal="center" vertical="center" wrapText="1"/>
    </xf>
    <xf numFmtId="0" fontId="20" fillId="25" borderId="20" xfId="0" applyFont="1" applyFill="1" applyBorder="1" applyAlignment="1">
      <alignment horizontal="left" vertical="center" wrapText="1"/>
    </xf>
    <xf numFmtId="49" fontId="21" fillId="25" borderId="0" xfId="0" applyNumberFormat="1" applyFont="1" applyFill="1" applyBorder="1" applyAlignment="1">
      <alignment horizontal="right" vertical="center" wrapText="1"/>
    </xf>
    <xf numFmtId="49" fontId="21" fillId="25" borderId="21" xfId="0" applyNumberFormat="1" applyFont="1" applyFill="1" applyBorder="1" applyAlignment="1">
      <alignment horizontal="center" vertical="center" wrapText="1"/>
    </xf>
    <xf numFmtId="49" fontId="21" fillId="25" borderId="14" xfId="0" applyNumberFormat="1" applyFont="1" applyFill="1" applyBorder="1" applyAlignment="1">
      <alignment horizontal="left" vertical="center" wrapText="1"/>
    </xf>
    <xf numFmtId="49" fontId="21" fillId="25" borderId="15" xfId="0" applyNumberFormat="1" applyFont="1" applyFill="1" applyBorder="1" applyAlignment="1">
      <alignment horizontal="right" vertical="center" wrapText="1"/>
    </xf>
    <xf numFmtId="0" fontId="24" fillId="24" borderId="0" xfId="0" applyFont="1" applyFill="1" applyAlignment="1">
      <alignment vertical="center" wrapText="1"/>
    </xf>
    <xf numFmtId="0" fontId="21" fillId="25" borderId="12" xfId="0" applyFont="1" applyFill="1" applyBorder="1" applyAlignment="1">
      <alignment horizontal="left" vertical="center" wrapText="1"/>
    </xf>
    <xf numFmtId="49" fontId="20" fillId="24" borderId="18" xfId="0" applyNumberFormat="1" applyFont="1" applyFill="1" applyBorder="1" applyAlignment="1">
      <alignment horizontal="right" vertical="center" wrapText="1"/>
    </xf>
    <xf numFmtId="49" fontId="21" fillId="24" borderId="11" xfId="0" applyNumberFormat="1" applyFont="1" applyFill="1" applyBorder="1" applyAlignment="1">
      <alignment horizontal="left" vertical="center" wrapText="1"/>
    </xf>
    <xf numFmtId="49" fontId="21" fillId="24" borderId="11" xfId="66" applyNumberFormat="1" applyFont="1" applyFill="1" applyBorder="1" applyAlignment="1">
      <alignment horizontal="center" vertical="center" wrapText="1"/>
      <protection/>
    </xf>
    <xf numFmtId="0" fontId="0" fillId="0" borderId="0" xfId="0" applyAlignment="1">
      <alignment wrapText="1"/>
    </xf>
    <xf numFmtId="0" fontId="0" fillId="0" borderId="0" xfId="0" applyFill="1" applyAlignment="1">
      <alignment wrapText="1"/>
    </xf>
    <xf numFmtId="49" fontId="21" fillId="0" borderId="16" xfId="0" applyNumberFormat="1" applyFont="1" applyFill="1" applyBorder="1" applyAlignment="1">
      <alignment horizontal="center" vertical="center" wrapText="1"/>
    </xf>
    <xf numFmtId="0" fontId="23" fillId="0" borderId="0" xfId="58" applyFont="1" applyFill="1">
      <alignment/>
      <protection/>
    </xf>
    <xf numFmtId="0" fontId="25" fillId="0" borderId="0" xfId="0" applyFont="1" applyAlignment="1">
      <alignment horizontal="center" vertical="center"/>
    </xf>
    <xf numFmtId="0" fontId="21" fillId="25" borderId="15" xfId="0" applyFont="1" applyFill="1" applyBorder="1" applyAlignment="1">
      <alignment horizontal="right" vertical="center" wrapText="1"/>
    </xf>
    <xf numFmtId="49" fontId="21" fillId="24" borderId="16" xfId="0" applyNumberFormat="1" applyFont="1" applyFill="1" applyBorder="1" applyAlignment="1">
      <alignment horizontal="center" vertical="center" wrapText="1"/>
    </xf>
    <xf numFmtId="0" fontId="21" fillId="25" borderId="36" xfId="0" applyFont="1" applyFill="1" applyBorder="1" applyAlignment="1">
      <alignment horizontal="center" vertical="center" wrapText="1"/>
    </xf>
    <xf numFmtId="0" fontId="40" fillId="0" borderId="0" xfId="0" applyFont="1" applyBorder="1" applyAlignment="1">
      <alignment horizontal="right" vertical="center" wrapText="1"/>
    </xf>
    <xf numFmtId="49" fontId="20" fillId="0" borderId="11" xfId="0" applyNumberFormat="1" applyFont="1" applyBorder="1" applyAlignment="1">
      <alignment horizontal="center" vertical="center" wrapText="1"/>
    </xf>
    <xf numFmtId="49" fontId="20" fillId="0" borderId="10" xfId="0" applyNumberFormat="1" applyFont="1" applyBorder="1" applyAlignment="1">
      <alignment horizontal="center" vertical="center" wrapText="1"/>
    </xf>
    <xf numFmtId="2" fontId="20" fillId="0" borderId="10" xfId="0" applyNumberFormat="1" applyFont="1" applyBorder="1" applyAlignment="1">
      <alignment vertical="center" wrapText="1"/>
    </xf>
    <xf numFmtId="0" fontId="20" fillId="0" borderId="37" xfId="0" applyFont="1" applyFill="1" applyBorder="1" applyAlignment="1">
      <alignment horizontal="left" vertical="center" wrapText="1"/>
    </xf>
    <xf numFmtId="181" fontId="20" fillId="24" borderId="10" xfId="0" applyNumberFormat="1" applyFont="1" applyFill="1" applyBorder="1" applyAlignment="1">
      <alignment horizontal="center" vertical="center" wrapText="1"/>
    </xf>
    <xf numFmtId="0" fontId="44" fillId="0" borderId="0" xfId="0" applyFont="1" applyAlignment="1">
      <alignment vertical="center" wrapText="1"/>
    </xf>
    <xf numFmtId="0" fontId="44" fillId="0" borderId="0" xfId="0" applyFont="1" applyFill="1" applyAlignment="1">
      <alignment vertical="center" wrapText="1"/>
    </xf>
    <xf numFmtId="181" fontId="21" fillId="24" borderId="10" xfId="0" applyNumberFormat="1" applyFont="1" applyFill="1" applyBorder="1" applyAlignment="1">
      <alignment horizontal="center" vertical="center" wrapText="1"/>
    </xf>
    <xf numFmtId="49" fontId="21" fillId="24" borderId="0" xfId="58" applyNumberFormat="1" applyFont="1" applyFill="1" applyAlignment="1">
      <alignment horizontal="center" vertical="center" wrapText="1"/>
      <protection/>
    </xf>
    <xf numFmtId="0" fontId="21" fillId="0" borderId="0" xfId="0" applyFont="1" applyAlignment="1">
      <alignment vertical="center" wrapText="1"/>
    </xf>
    <xf numFmtId="0" fontId="21" fillId="0" borderId="0" xfId="0" applyFont="1" applyFill="1" applyAlignment="1">
      <alignment vertical="center" wrapText="1"/>
    </xf>
    <xf numFmtId="0" fontId="21" fillId="25" borderId="38" xfId="0" applyFont="1" applyFill="1" applyBorder="1" applyAlignment="1">
      <alignment vertical="center" wrapText="1"/>
    </xf>
    <xf numFmtId="187" fontId="21" fillId="25" borderId="10" xfId="0" applyNumberFormat="1" applyFont="1" applyFill="1" applyBorder="1" applyAlignment="1">
      <alignment horizontal="right" vertical="center" wrapText="1"/>
    </xf>
    <xf numFmtId="187" fontId="20" fillId="24" borderId="10" xfId="0" applyNumberFormat="1" applyFont="1" applyFill="1" applyBorder="1" applyAlignment="1">
      <alignment horizontal="right" vertical="center" wrapText="1"/>
    </xf>
    <xf numFmtId="49" fontId="20" fillId="24" borderId="10" xfId="58" applyNumberFormat="1" applyFont="1" applyFill="1" applyBorder="1" applyAlignment="1">
      <alignment horizontal="center" vertical="center" wrapText="1"/>
      <protection/>
    </xf>
    <xf numFmtId="49" fontId="21" fillId="24" borderId="10" xfId="58" applyNumberFormat="1" applyFont="1" applyFill="1" applyBorder="1" applyAlignment="1">
      <alignment horizontal="center" vertical="center" wrapText="1"/>
      <protection/>
    </xf>
    <xf numFmtId="0" fontId="20" fillId="24" borderId="10" xfId="0" applyFont="1" applyFill="1" applyBorder="1" applyAlignment="1">
      <alignment vertical="top" wrapText="1"/>
    </xf>
    <xf numFmtId="0" fontId="24" fillId="26" borderId="10" xfId="0" applyFont="1" applyFill="1" applyBorder="1" applyAlignment="1">
      <alignment vertical="top" wrapText="1"/>
    </xf>
    <xf numFmtId="49" fontId="20" fillId="0" borderId="0" xfId="0" applyNumberFormat="1" applyFont="1" applyFill="1" applyBorder="1" applyAlignment="1">
      <alignment horizontal="center" vertical="center" wrapText="1"/>
    </xf>
    <xf numFmtId="49" fontId="20" fillId="0" borderId="10" xfId="66" applyNumberFormat="1" applyFont="1" applyFill="1" applyBorder="1" applyAlignment="1">
      <alignment horizontal="center" vertical="center" wrapText="1"/>
      <protection/>
    </xf>
    <xf numFmtId="49" fontId="20" fillId="23" borderId="10" xfId="0" applyNumberFormat="1" applyFont="1" applyFill="1" applyBorder="1" applyAlignment="1">
      <alignment horizontal="center" vertical="center" wrapText="1"/>
    </xf>
    <xf numFmtId="49" fontId="21" fillId="25" borderId="39" xfId="0" applyNumberFormat="1" applyFont="1" applyFill="1" applyBorder="1" applyAlignment="1">
      <alignment horizontal="center" vertical="center" wrapText="1"/>
    </xf>
    <xf numFmtId="49" fontId="22" fillId="26" borderId="11" xfId="58" applyNumberFormat="1" applyFont="1" applyFill="1" applyBorder="1" applyAlignment="1">
      <alignment horizontal="center" vertical="center" wrapText="1"/>
      <protection/>
    </xf>
    <xf numFmtId="49" fontId="22" fillId="26" borderId="12" xfId="66" applyNumberFormat="1" applyFont="1" applyFill="1" applyBorder="1" applyAlignment="1">
      <alignment horizontal="center" vertical="center" wrapText="1"/>
      <protection/>
    </xf>
    <xf numFmtId="49" fontId="22" fillId="26" borderId="10" xfId="66" applyNumberFormat="1" applyFont="1" applyFill="1" applyBorder="1" applyAlignment="1">
      <alignment horizontal="center" vertical="center" wrapText="1"/>
      <protection/>
    </xf>
    <xf numFmtId="49" fontId="20" fillId="26" borderId="10" xfId="66" applyNumberFormat="1" applyFont="1" applyFill="1" applyBorder="1" applyAlignment="1">
      <alignment horizontal="center" vertical="center" wrapText="1"/>
      <protection/>
    </xf>
    <xf numFmtId="0" fontId="20" fillId="26" borderId="10" xfId="0" applyFont="1" applyFill="1" applyBorder="1" applyAlignment="1">
      <alignment vertical="center" wrapText="1"/>
    </xf>
    <xf numFmtId="49" fontId="20" fillId="26" borderId="10" xfId="0" applyNumberFormat="1" applyFont="1" applyFill="1" applyBorder="1" applyAlignment="1">
      <alignment horizontal="center" vertical="center" wrapText="1"/>
    </xf>
    <xf numFmtId="49" fontId="20" fillId="26" borderId="11" xfId="0" applyNumberFormat="1" applyFont="1" applyFill="1" applyBorder="1" applyAlignment="1">
      <alignment vertical="center" wrapText="1"/>
    </xf>
    <xf numFmtId="49" fontId="20" fillId="26" borderId="12" xfId="0" applyNumberFormat="1" applyFont="1" applyFill="1" applyBorder="1" applyAlignment="1">
      <alignment horizontal="right" vertical="center" wrapText="1"/>
    </xf>
    <xf numFmtId="49" fontId="22" fillId="26" borderId="11" xfId="66" applyNumberFormat="1" applyFont="1" applyFill="1" applyBorder="1" applyAlignment="1">
      <alignment horizontal="center" vertical="center" wrapText="1"/>
      <protection/>
    </xf>
    <xf numFmtId="2" fontId="20" fillId="26" borderId="12" xfId="66" applyNumberFormat="1" applyFont="1" applyFill="1" applyBorder="1" applyAlignment="1">
      <alignment horizontal="left" vertical="center" wrapText="1"/>
      <protection/>
    </xf>
    <xf numFmtId="49" fontId="21" fillId="27" borderId="14" xfId="0" applyNumberFormat="1" applyFont="1" applyFill="1" applyBorder="1" applyAlignment="1">
      <alignment horizontal="left" vertical="center" wrapText="1"/>
    </xf>
    <xf numFmtId="49" fontId="21" fillId="27" borderId="15" xfId="0" applyNumberFormat="1" applyFont="1" applyFill="1" applyBorder="1" applyAlignment="1">
      <alignment horizontal="right" vertical="center" wrapText="1"/>
    </xf>
    <xf numFmtId="49" fontId="21" fillId="26" borderId="10" xfId="0" applyNumberFormat="1" applyFont="1" applyFill="1" applyBorder="1" applyAlignment="1">
      <alignment horizontal="center" vertical="center" wrapText="1"/>
    </xf>
    <xf numFmtId="187" fontId="20" fillId="24" borderId="11" xfId="66" applyNumberFormat="1" applyFont="1" applyFill="1" applyBorder="1" applyAlignment="1">
      <alignment horizontal="right" vertical="center" wrapText="1"/>
      <protection/>
    </xf>
    <xf numFmtId="187" fontId="20" fillId="24" borderId="10" xfId="66" applyNumberFormat="1" applyFont="1" applyFill="1" applyBorder="1" applyAlignment="1">
      <alignment horizontal="right" vertical="center" wrapText="1"/>
      <protection/>
    </xf>
    <xf numFmtId="187" fontId="21" fillId="24" borderId="10" xfId="66" applyNumberFormat="1" applyFont="1" applyFill="1" applyBorder="1" applyAlignment="1">
      <alignment horizontal="right" vertical="center" wrapText="1"/>
      <protection/>
    </xf>
    <xf numFmtId="186" fontId="21" fillId="24" borderId="10" xfId="66" applyNumberFormat="1" applyFont="1" applyFill="1" applyBorder="1" applyAlignment="1">
      <alignment horizontal="right" vertical="center" wrapText="1"/>
      <protection/>
    </xf>
    <xf numFmtId="181" fontId="40" fillId="24" borderId="40" xfId="0" applyNumberFormat="1" applyFont="1" applyFill="1" applyBorder="1" applyAlignment="1">
      <alignment vertical="center"/>
    </xf>
    <xf numFmtId="0" fontId="40" fillId="24" borderId="0" xfId="0" applyFont="1" applyFill="1" applyAlignment="1">
      <alignment vertical="center"/>
    </xf>
    <xf numFmtId="0" fontId="25" fillId="24" borderId="0" xfId="0" applyFont="1" applyFill="1" applyAlignment="1">
      <alignment horizontal="center" vertical="center"/>
    </xf>
    <xf numFmtId="0" fontId="40" fillId="24" borderId="0" xfId="0" applyFont="1" applyFill="1" applyAlignment="1">
      <alignment vertical="center" wrapText="1"/>
    </xf>
    <xf numFmtId="0" fontId="45" fillId="24" borderId="0" xfId="0" applyFont="1" applyFill="1" applyBorder="1" applyAlignment="1">
      <alignment horizontal="right" vertical="center" wrapText="1"/>
    </xf>
    <xf numFmtId="0" fontId="0" fillId="24" borderId="0" xfId="0" applyFill="1" applyBorder="1" applyAlignment="1">
      <alignment/>
    </xf>
    <xf numFmtId="0" fontId="0" fillId="24" borderId="0" xfId="0" applyFill="1" applyAlignment="1">
      <alignment/>
    </xf>
    <xf numFmtId="0" fontId="31" fillId="24" borderId="10" xfId="0" applyFont="1" applyFill="1" applyBorder="1" applyAlignment="1">
      <alignment/>
    </xf>
    <xf numFmtId="0" fontId="46" fillId="24" borderId="10" xfId="0" applyFont="1" applyFill="1" applyBorder="1" applyAlignment="1">
      <alignment/>
    </xf>
    <xf numFmtId="0" fontId="46" fillId="24" borderId="10" xfId="0" applyFont="1" applyFill="1" applyBorder="1" applyAlignment="1">
      <alignment horizontal="left" vertical="center" wrapText="1"/>
    </xf>
    <xf numFmtId="0" fontId="23" fillId="24" borderId="0" xfId="58" applyFont="1" applyFill="1" applyBorder="1" applyAlignment="1">
      <alignment vertical="center" wrapText="1"/>
      <protection/>
    </xf>
    <xf numFmtId="49" fontId="31" fillId="24" borderId="10" xfId="0" applyNumberFormat="1" applyFont="1" applyFill="1" applyBorder="1" applyAlignment="1">
      <alignment horizontal="right" vertical="center" wrapText="1"/>
    </xf>
    <xf numFmtId="49" fontId="31" fillId="24" borderId="41" xfId="0" applyNumberFormat="1" applyFont="1" applyFill="1" applyBorder="1" applyAlignment="1">
      <alignment horizontal="center" vertical="center" wrapText="1"/>
    </xf>
    <xf numFmtId="49" fontId="31" fillId="25" borderId="28" xfId="0" applyNumberFormat="1" applyFont="1" applyFill="1" applyBorder="1" applyAlignment="1">
      <alignment horizontal="left" vertical="center" wrapText="1"/>
    </xf>
    <xf numFmtId="0" fontId="31" fillId="25" borderId="12" xfId="0" applyFont="1" applyFill="1" applyBorder="1" applyAlignment="1">
      <alignment horizontal="right" vertical="center" wrapText="1"/>
    </xf>
    <xf numFmtId="0" fontId="31" fillId="24" borderId="10" xfId="0" applyFont="1" applyFill="1" applyBorder="1" applyAlignment="1">
      <alignment horizontal="left" vertical="center" wrapText="1"/>
    </xf>
    <xf numFmtId="49" fontId="31" fillId="25" borderId="14" xfId="0" applyNumberFormat="1" applyFont="1" applyFill="1" applyBorder="1" applyAlignment="1">
      <alignment horizontal="left" vertical="center" wrapText="1"/>
    </xf>
    <xf numFmtId="186" fontId="31" fillId="25" borderId="10" xfId="0" applyNumberFormat="1" applyFont="1" applyFill="1" applyBorder="1" applyAlignment="1">
      <alignment horizontal="right" vertical="center" wrapText="1"/>
    </xf>
    <xf numFmtId="49" fontId="31" fillId="24" borderId="32" xfId="0" applyNumberFormat="1" applyFont="1" applyFill="1" applyBorder="1" applyAlignment="1">
      <alignment horizontal="center" vertical="center" wrapText="1"/>
    </xf>
    <xf numFmtId="0" fontId="31" fillId="24" borderId="16" xfId="0" applyFont="1" applyFill="1" applyBorder="1" applyAlignment="1">
      <alignment horizontal="left" vertical="center" wrapText="1"/>
    </xf>
    <xf numFmtId="49" fontId="31" fillId="24" borderId="42" xfId="0" applyNumberFormat="1" applyFont="1" applyFill="1" applyBorder="1" applyAlignment="1">
      <alignment horizontal="center" vertical="center" wrapText="1"/>
    </xf>
    <xf numFmtId="49" fontId="31" fillId="25" borderId="11" xfId="0" applyNumberFormat="1" applyFont="1" applyFill="1" applyBorder="1" applyAlignment="1">
      <alignment horizontal="left" vertical="center" wrapText="1"/>
    </xf>
    <xf numFmtId="0" fontId="31" fillId="24" borderId="10" xfId="0" applyFont="1" applyFill="1" applyBorder="1" applyAlignment="1">
      <alignment vertical="center" wrapText="1"/>
    </xf>
    <xf numFmtId="0" fontId="47" fillId="24" borderId="0" xfId="58" applyFont="1" applyFill="1" applyBorder="1" applyAlignment="1">
      <alignment vertical="center" wrapText="1"/>
      <protection/>
    </xf>
    <xf numFmtId="186" fontId="46" fillId="25" borderId="27" xfId="0" applyNumberFormat="1" applyFont="1" applyFill="1" applyBorder="1" applyAlignment="1">
      <alignment horizontal="right" vertical="center" wrapText="1"/>
    </xf>
    <xf numFmtId="49" fontId="46" fillId="25" borderId="38" xfId="0" applyNumberFormat="1" applyFont="1" applyFill="1" applyBorder="1" applyAlignment="1">
      <alignment horizontal="center" vertical="center" wrapText="1"/>
    </xf>
    <xf numFmtId="49" fontId="46" fillId="25" borderId="17" xfId="0" applyNumberFormat="1" applyFont="1" applyFill="1" applyBorder="1" applyAlignment="1">
      <alignment horizontal="left" vertical="center" wrapText="1"/>
    </xf>
    <xf numFmtId="0" fontId="46" fillId="25" borderId="18" xfId="0" applyFont="1" applyFill="1" applyBorder="1" applyAlignment="1">
      <alignment horizontal="right" vertical="center" wrapText="1"/>
    </xf>
    <xf numFmtId="0" fontId="46" fillId="24" borderId="27" xfId="0" applyFont="1" applyFill="1" applyBorder="1" applyAlignment="1">
      <alignment vertical="center" wrapText="1"/>
    </xf>
    <xf numFmtId="0" fontId="48" fillId="24" borderId="0" xfId="66" applyFont="1" applyFill="1" applyBorder="1" applyAlignment="1">
      <alignment vertical="center" wrapText="1"/>
      <protection/>
    </xf>
    <xf numFmtId="49" fontId="31" fillId="24" borderId="11" xfId="66" applyNumberFormat="1" applyFont="1" applyFill="1" applyBorder="1" applyAlignment="1">
      <alignment horizontal="right" vertical="center" wrapText="1"/>
      <protection/>
    </xf>
    <xf numFmtId="49" fontId="31" fillId="24" borderId="11" xfId="66" applyNumberFormat="1" applyFont="1" applyFill="1" applyBorder="1" applyAlignment="1">
      <alignment horizontal="center" vertical="center" wrapText="1"/>
      <protection/>
    </xf>
    <xf numFmtId="49" fontId="31" fillId="24" borderId="17" xfId="0" applyNumberFormat="1" applyFont="1" applyFill="1" applyBorder="1" applyAlignment="1">
      <alignment vertical="center" wrapText="1"/>
    </xf>
    <xf numFmtId="49" fontId="31" fillId="24" borderId="18" xfId="0" applyNumberFormat="1" applyFont="1" applyFill="1" applyBorder="1" applyAlignment="1">
      <alignment horizontal="right" vertical="center" wrapText="1"/>
    </xf>
    <xf numFmtId="2" fontId="31" fillId="24" borderId="10" xfId="66" applyNumberFormat="1" applyFont="1" applyFill="1" applyBorder="1" applyAlignment="1">
      <alignment horizontal="left" vertical="center" wrapText="1"/>
      <protection/>
    </xf>
    <xf numFmtId="49" fontId="46" fillId="24" borderId="11" xfId="66" applyNumberFormat="1" applyFont="1" applyFill="1" applyBorder="1" applyAlignment="1">
      <alignment horizontal="center" vertical="center" wrapText="1"/>
      <protection/>
    </xf>
    <xf numFmtId="49" fontId="46" fillId="24" borderId="17" xfId="0" applyNumberFormat="1" applyFont="1" applyFill="1" applyBorder="1" applyAlignment="1">
      <alignment vertical="center" wrapText="1"/>
    </xf>
    <xf numFmtId="49" fontId="46" fillId="24" borderId="18" xfId="0" applyNumberFormat="1" applyFont="1" applyFill="1" applyBorder="1" applyAlignment="1">
      <alignment horizontal="right" vertical="center" wrapText="1"/>
    </xf>
    <xf numFmtId="2" fontId="46" fillId="24" borderId="10" xfId="66" applyNumberFormat="1" applyFont="1" applyFill="1" applyBorder="1" applyAlignment="1">
      <alignment horizontal="left" vertical="center" wrapText="1"/>
      <protection/>
    </xf>
    <xf numFmtId="181" fontId="46" fillId="25" borderId="10" xfId="0" applyNumberFormat="1" applyFont="1" applyFill="1" applyBorder="1" applyAlignment="1">
      <alignment horizontal="right" vertical="center" wrapText="1"/>
    </xf>
    <xf numFmtId="49" fontId="46" fillId="25" borderId="10" xfId="0" applyNumberFormat="1" applyFont="1" applyFill="1" applyBorder="1" applyAlignment="1">
      <alignment horizontal="center" vertical="center" wrapText="1"/>
    </xf>
    <xf numFmtId="49" fontId="46" fillId="25" borderId="11" xfId="0" applyNumberFormat="1" applyFont="1" applyFill="1" applyBorder="1" applyAlignment="1">
      <alignment horizontal="center" vertical="center" wrapText="1"/>
    </xf>
    <xf numFmtId="49" fontId="46" fillId="25" borderId="12" xfId="0" applyNumberFormat="1" applyFont="1" applyFill="1" applyBorder="1" applyAlignment="1">
      <alignment horizontal="center" vertical="center" wrapText="1"/>
    </xf>
    <xf numFmtId="0" fontId="46" fillId="25" borderId="10" xfId="0" applyFont="1" applyFill="1" applyBorder="1" applyAlignment="1">
      <alignment horizontal="left" vertical="center" wrapText="1"/>
    </xf>
    <xf numFmtId="0" fontId="23" fillId="24" borderId="0" xfId="66" applyFont="1" applyFill="1" applyBorder="1" applyAlignment="1">
      <alignment vertical="center" wrapText="1"/>
      <protection/>
    </xf>
    <xf numFmtId="49" fontId="46" fillId="24" borderId="11" xfId="0" applyNumberFormat="1" applyFont="1" applyFill="1" applyBorder="1" applyAlignment="1">
      <alignment vertical="center" wrapText="1"/>
    </xf>
    <xf numFmtId="49" fontId="46" fillId="24" borderId="12" xfId="0" applyNumberFormat="1" applyFont="1" applyFill="1" applyBorder="1" applyAlignment="1">
      <alignment horizontal="right" vertical="center" wrapText="1"/>
    </xf>
    <xf numFmtId="49" fontId="31" fillId="24" borderId="10" xfId="0" applyNumberFormat="1" applyFont="1" applyFill="1" applyBorder="1" applyAlignment="1">
      <alignment horizontal="center" vertical="center" wrapText="1"/>
    </xf>
    <xf numFmtId="49" fontId="31" fillId="25" borderId="12" xfId="0" applyNumberFormat="1" applyFont="1" applyFill="1" applyBorder="1" applyAlignment="1">
      <alignment horizontal="right" vertical="center" wrapText="1"/>
    </xf>
    <xf numFmtId="181" fontId="31" fillId="24" borderId="10" xfId="0" applyNumberFormat="1" applyFont="1" applyFill="1" applyBorder="1" applyAlignment="1">
      <alignment horizontal="right" vertical="center" wrapText="1"/>
    </xf>
    <xf numFmtId="0" fontId="31" fillId="24" borderId="43" xfId="0" applyFont="1" applyFill="1" applyBorder="1" applyAlignment="1">
      <alignment horizontal="justify"/>
    </xf>
    <xf numFmtId="0" fontId="31" fillId="24" borderId="44" xfId="0" applyFont="1" applyFill="1" applyBorder="1" applyAlignment="1">
      <alignment horizontal="left" vertical="center" wrapText="1"/>
    </xf>
    <xf numFmtId="181" fontId="31" fillId="25" borderId="10" xfId="0" applyNumberFormat="1" applyFont="1" applyFill="1" applyBorder="1" applyAlignment="1">
      <alignment horizontal="right" vertical="center" wrapText="1"/>
    </xf>
    <xf numFmtId="0" fontId="47" fillId="24" borderId="0" xfId="58" applyFont="1" applyFill="1" applyBorder="1" applyAlignment="1">
      <alignment horizontal="center" vertical="center" wrapText="1"/>
      <protection/>
    </xf>
    <xf numFmtId="181" fontId="46" fillId="24" borderId="10" xfId="0" applyNumberFormat="1" applyFont="1" applyFill="1" applyBorder="1" applyAlignment="1">
      <alignment horizontal="right" vertical="center" wrapText="1"/>
    </xf>
    <xf numFmtId="49" fontId="46" fillId="24" borderId="10" xfId="0" applyNumberFormat="1" applyFont="1" applyFill="1" applyBorder="1" applyAlignment="1">
      <alignment horizontal="center" vertical="center" wrapText="1"/>
    </xf>
    <xf numFmtId="49" fontId="46" fillId="25" borderId="11" xfId="0" applyNumberFormat="1" applyFont="1" applyFill="1" applyBorder="1" applyAlignment="1">
      <alignment horizontal="left" vertical="center" wrapText="1"/>
    </xf>
    <xf numFmtId="49" fontId="46" fillId="25" borderId="12" xfId="0" applyNumberFormat="1" applyFont="1" applyFill="1" applyBorder="1" applyAlignment="1">
      <alignment horizontal="right" vertical="center" wrapText="1"/>
    </xf>
    <xf numFmtId="0" fontId="46" fillId="24" borderId="10" xfId="0" applyFont="1" applyFill="1" applyBorder="1" applyAlignment="1">
      <alignment vertical="center" wrapText="1"/>
    </xf>
    <xf numFmtId="49" fontId="31" fillId="25" borderId="15" xfId="0" applyNumberFormat="1" applyFont="1" applyFill="1" applyBorder="1" applyAlignment="1">
      <alignment horizontal="right" vertical="center" wrapText="1"/>
    </xf>
    <xf numFmtId="49" fontId="47" fillId="25" borderId="10" xfId="0" applyNumberFormat="1" applyFont="1" applyFill="1" applyBorder="1" applyAlignment="1">
      <alignment horizontal="center" vertical="center" wrapText="1"/>
    </xf>
    <xf numFmtId="49" fontId="31" fillId="25" borderId="11" xfId="0" applyNumberFormat="1" applyFont="1" applyFill="1" applyBorder="1" applyAlignment="1">
      <alignment horizontal="center" vertical="center" wrapText="1"/>
    </xf>
    <xf numFmtId="0" fontId="31" fillId="24" borderId="10" xfId="0" applyFont="1" applyFill="1" applyBorder="1" applyAlignment="1">
      <alignment horizontal="justify"/>
    </xf>
    <xf numFmtId="186" fontId="46" fillId="25" borderId="10" xfId="0" applyNumberFormat="1" applyFont="1" applyFill="1" applyBorder="1" applyAlignment="1">
      <alignment horizontal="right" vertical="center" wrapText="1"/>
    </xf>
    <xf numFmtId="49" fontId="31" fillId="24" borderId="11" xfId="0" applyNumberFormat="1" applyFont="1" applyFill="1" applyBorder="1" applyAlignment="1">
      <alignment vertical="center" wrapText="1"/>
    </xf>
    <xf numFmtId="49" fontId="31" fillId="24" borderId="12" xfId="0" applyNumberFormat="1" applyFont="1" applyFill="1" applyBorder="1" applyAlignment="1">
      <alignment horizontal="right" vertical="center" wrapText="1"/>
    </xf>
    <xf numFmtId="0" fontId="0" fillId="24" borderId="0" xfId="0" applyFont="1" applyFill="1" applyBorder="1" applyAlignment="1">
      <alignment vertical="center" wrapText="1"/>
    </xf>
    <xf numFmtId="181" fontId="31" fillId="24" borderId="10" xfId="58" applyNumberFormat="1" applyFont="1" applyFill="1" applyBorder="1" applyAlignment="1">
      <alignment horizontal="right" vertical="center" wrapText="1"/>
      <protection/>
    </xf>
    <xf numFmtId="49" fontId="47" fillId="24" borderId="11" xfId="58" applyNumberFormat="1" applyFont="1" applyFill="1" applyBorder="1" applyAlignment="1">
      <alignment horizontal="center" vertical="center" wrapText="1"/>
      <protection/>
    </xf>
    <xf numFmtId="49" fontId="31" fillId="24" borderId="11" xfId="0" applyNumberFormat="1" applyFont="1" applyFill="1" applyBorder="1" applyAlignment="1">
      <alignment horizontal="center" vertical="center" wrapText="1"/>
    </xf>
    <xf numFmtId="49" fontId="46" fillId="24" borderId="11" xfId="0" applyNumberFormat="1" applyFont="1" applyFill="1" applyBorder="1" applyAlignment="1">
      <alignment horizontal="center" vertical="center" wrapText="1"/>
    </xf>
    <xf numFmtId="0" fontId="46" fillId="24" borderId="12" xfId="0" applyFont="1" applyFill="1" applyBorder="1" applyAlignment="1">
      <alignment horizontal="right" vertical="center" wrapText="1"/>
    </xf>
    <xf numFmtId="49" fontId="31" fillId="24" borderId="11" xfId="0" applyNumberFormat="1" applyFont="1" applyFill="1" applyBorder="1" applyAlignment="1">
      <alignment horizontal="right" vertical="center" wrapText="1"/>
    </xf>
    <xf numFmtId="49" fontId="46" fillId="24" borderId="10" xfId="0" applyNumberFormat="1" applyFont="1" applyFill="1" applyBorder="1" applyAlignment="1">
      <alignment horizontal="right" vertical="center" wrapText="1"/>
    </xf>
    <xf numFmtId="0" fontId="46" fillId="24" borderId="43" xfId="0" applyFont="1" applyFill="1" applyBorder="1" applyAlignment="1">
      <alignment horizontal="left" vertical="center" wrapText="1"/>
    </xf>
    <xf numFmtId="49" fontId="31" fillId="25" borderId="14" xfId="0" applyNumberFormat="1" applyFont="1" applyFill="1" applyBorder="1" applyAlignment="1">
      <alignment horizontal="center" vertical="center" wrapText="1"/>
    </xf>
    <xf numFmtId="49" fontId="31" fillId="25" borderId="12" xfId="0" applyNumberFormat="1" applyFont="1" applyFill="1" applyBorder="1" applyAlignment="1">
      <alignment horizontal="center" vertical="center" wrapText="1"/>
    </xf>
    <xf numFmtId="0" fontId="31" fillId="24" borderId="36" xfId="0" applyFont="1" applyFill="1" applyBorder="1" applyAlignment="1">
      <alignment horizontal="left" vertical="center" wrapText="1"/>
    </xf>
    <xf numFmtId="0" fontId="46" fillId="24" borderId="12" xfId="0" applyFont="1" applyFill="1" applyBorder="1" applyAlignment="1">
      <alignment horizontal="left" vertical="center" wrapText="1"/>
    </xf>
    <xf numFmtId="49" fontId="31" fillId="25" borderId="10" xfId="0" applyNumberFormat="1" applyFont="1" applyFill="1" applyBorder="1" applyAlignment="1">
      <alignment horizontal="right" vertical="center" wrapText="1"/>
    </xf>
    <xf numFmtId="0" fontId="31" fillId="24" borderId="12" xfId="0" applyFont="1" applyFill="1" applyBorder="1" applyAlignment="1">
      <alignment horizontal="left" vertical="center" wrapText="1"/>
    </xf>
    <xf numFmtId="49" fontId="31" fillId="25" borderId="10" xfId="0" applyNumberFormat="1" applyFont="1" applyFill="1" applyBorder="1" applyAlignment="1">
      <alignment horizontal="center" vertical="center" wrapText="1"/>
    </xf>
    <xf numFmtId="0" fontId="31" fillId="24" borderId="43" xfId="0" applyFont="1" applyFill="1" applyBorder="1" applyAlignment="1">
      <alignment wrapText="1"/>
    </xf>
    <xf numFmtId="49" fontId="31" fillId="24" borderId="14" xfId="0" applyNumberFormat="1" applyFont="1" applyFill="1" applyBorder="1" applyAlignment="1">
      <alignment vertical="center" wrapText="1"/>
    </xf>
    <xf numFmtId="49" fontId="31" fillId="24" borderId="15" xfId="0" applyNumberFormat="1" applyFont="1" applyFill="1" applyBorder="1" applyAlignment="1">
      <alignment horizontal="right" vertical="center" wrapText="1"/>
    </xf>
    <xf numFmtId="186" fontId="31" fillId="24" borderId="10" xfId="66" applyNumberFormat="1" applyFont="1" applyFill="1" applyBorder="1" applyAlignment="1">
      <alignment horizontal="right" vertical="center" wrapText="1"/>
      <protection/>
    </xf>
    <xf numFmtId="0" fontId="49" fillId="24" borderId="10" xfId="0" applyFont="1" applyFill="1" applyBorder="1" applyAlignment="1">
      <alignment horizontal="left" vertical="center" wrapText="1"/>
    </xf>
    <xf numFmtId="181" fontId="31" fillId="24" borderId="10" xfId="66" applyNumberFormat="1" applyFont="1" applyFill="1" applyBorder="1" applyAlignment="1">
      <alignment horizontal="right" vertical="center" wrapText="1"/>
      <protection/>
    </xf>
    <xf numFmtId="2" fontId="49" fillId="24" borderId="10" xfId="66" applyNumberFormat="1" applyFont="1" applyFill="1" applyBorder="1" applyAlignment="1">
      <alignment horizontal="left" vertical="center" wrapText="1"/>
      <protection/>
    </xf>
    <xf numFmtId="186" fontId="31" fillId="24" borderId="11" xfId="66" applyNumberFormat="1" applyFont="1" applyFill="1" applyBorder="1" applyAlignment="1">
      <alignment horizontal="right" vertical="center" wrapText="1"/>
      <protection/>
    </xf>
    <xf numFmtId="49" fontId="23" fillId="24" borderId="11" xfId="66" applyNumberFormat="1" applyFont="1" applyFill="1" applyBorder="1" applyAlignment="1">
      <alignment horizontal="center" vertical="center" wrapText="1"/>
      <protection/>
    </xf>
    <xf numFmtId="186" fontId="46" fillId="24" borderId="10" xfId="0" applyNumberFormat="1" applyFont="1" applyFill="1" applyBorder="1" applyAlignment="1">
      <alignment horizontal="right" vertical="center" wrapText="1"/>
    </xf>
    <xf numFmtId="49" fontId="47" fillId="25" borderId="11" xfId="0" applyNumberFormat="1" applyFont="1" applyFill="1" applyBorder="1" applyAlignment="1">
      <alignment horizontal="center" vertical="center" wrapText="1"/>
    </xf>
    <xf numFmtId="0" fontId="31" fillId="24" borderId="11" xfId="0" applyFont="1" applyFill="1" applyBorder="1" applyAlignment="1">
      <alignment horizontal="left" vertical="center" wrapText="1"/>
    </xf>
    <xf numFmtId="0" fontId="31" fillId="24" borderId="15" xfId="0" applyFont="1" applyFill="1" applyBorder="1" applyAlignment="1">
      <alignment horizontal="right" vertical="center" wrapText="1"/>
    </xf>
    <xf numFmtId="0" fontId="31" fillId="24" borderId="12" xfId="0" applyFont="1" applyFill="1" applyBorder="1" applyAlignment="1">
      <alignment horizontal="right" vertical="center" wrapText="1"/>
    </xf>
    <xf numFmtId="0" fontId="31" fillId="24" borderId="43" xfId="0" applyFont="1" applyFill="1" applyBorder="1" applyAlignment="1">
      <alignment vertical="center" wrapText="1"/>
    </xf>
    <xf numFmtId="49" fontId="31" fillId="24" borderId="14" xfId="0" applyNumberFormat="1" applyFont="1" applyFill="1" applyBorder="1" applyAlignment="1">
      <alignment horizontal="left" vertical="center" wrapText="1"/>
    </xf>
    <xf numFmtId="186" fontId="31" fillId="24" borderId="10" xfId="0" applyNumberFormat="1" applyFont="1" applyFill="1" applyBorder="1" applyAlignment="1">
      <alignment horizontal="right" vertical="center" wrapText="1"/>
    </xf>
    <xf numFmtId="187" fontId="31" fillId="24" borderId="10" xfId="0" applyNumberFormat="1" applyFont="1" applyFill="1" applyBorder="1" applyAlignment="1">
      <alignment horizontal="right" vertical="center" wrapText="1"/>
    </xf>
    <xf numFmtId="0" fontId="0" fillId="24" borderId="0" xfId="0" applyFont="1" applyFill="1" applyBorder="1" applyAlignment="1">
      <alignment wrapText="1"/>
    </xf>
    <xf numFmtId="0" fontId="46" fillId="25" borderId="10" xfId="0" applyFont="1" applyFill="1" applyBorder="1" applyAlignment="1">
      <alignment vertical="center" wrapText="1"/>
    </xf>
    <xf numFmtId="0" fontId="17" fillId="24" borderId="0" xfId="0" applyFont="1" applyFill="1" applyBorder="1" applyAlignment="1">
      <alignment/>
    </xf>
    <xf numFmtId="49" fontId="46" fillId="25" borderId="10" xfId="0" applyNumberFormat="1" applyFont="1" applyFill="1" applyBorder="1" applyAlignment="1">
      <alignment horizontal="right" vertical="center" wrapText="1"/>
    </xf>
    <xf numFmtId="186" fontId="31" fillId="24" borderId="10" xfId="66" applyNumberFormat="1" applyFont="1" applyFill="1" applyBorder="1" applyAlignment="1">
      <alignment vertical="center" wrapText="1"/>
      <protection/>
    </xf>
    <xf numFmtId="186" fontId="46" fillId="24" borderId="10" xfId="66" applyNumberFormat="1" applyFont="1" applyFill="1" applyBorder="1" applyAlignment="1">
      <alignment vertical="center" wrapText="1"/>
      <protection/>
    </xf>
    <xf numFmtId="0" fontId="46" fillId="0" borderId="0" xfId="0" applyFont="1" applyAlignment="1">
      <alignment wrapText="1"/>
    </xf>
    <xf numFmtId="0" fontId="21" fillId="24" borderId="10" xfId="0" applyFont="1" applyFill="1" applyBorder="1" applyAlignment="1">
      <alignment/>
    </xf>
    <xf numFmtId="49" fontId="21" fillId="26" borderId="12" xfId="0" applyNumberFormat="1" applyFont="1" applyFill="1" applyBorder="1" applyAlignment="1">
      <alignment horizontal="center" vertical="center" wrapText="1"/>
    </xf>
    <xf numFmtId="49" fontId="21" fillId="26" borderId="12" xfId="0" applyNumberFormat="1" applyFont="1" applyFill="1" applyBorder="1" applyAlignment="1">
      <alignment horizontal="right" vertical="center" wrapText="1"/>
    </xf>
    <xf numFmtId="49" fontId="21" fillId="26" borderId="11" xfId="0" applyNumberFormat="1" applyFont="1" applyFill="1" applyBorder="1" applyAlignment="1">
      <alignment vertical="center" wrapText="1"/>
    </xf>
    <xf numFmtId="0" fontId="20" fillId="26" borderId="10" xfId="0" applyFont="1" applyFill="1" applyBorder="1" applyAlignment="1">
      <alignment horizontal="left" vertical="center" wrapText="1"/>
    </xf>
    <xf numFmtId="0" fontId="24" fillId="26" borderId="10" xfId="0" applyFont="1" applyFill="1" applyBorder="1" applyAlignment="1">
      <alignment horizontal="left" vertical="center" wrapText="1"/>
    </xf>
    <xf numFmtId="0" fontId="57" fillId="0" borderId="10" xfId="0" applyFont="1" applyBorder="1" applyAlignment="1">
      <alignment wrapText="1"/>
    </xf>
    <xf numFmtId="49" fontId="22" fillId="26" borderId="10" xfId="0" applyNumberFormat="1" applyFont="1" applyFill="1" applyBorder="1" applyAlignment="1">
      <alignment horizontal="center" vertical="center" wrapText="1"/>
    </xf>
    <xf numFmtId="49" fontId="24" fillId="26" borderId="10" xfId="58" applyNumberFormat="1" applyFont="1" applyFill="1" applyBorder="1" applyAlignment="1">
      <alignment horizontal="center" vertical="center" wrapText="1"/>
      <protection/>
    </xf>
    <xf numFmtId="49" fontId="24" fillId="27" borderId="10" xfId="0" applyNumberFormat="1" applyFont="1" applyFill="1" applyBorder="1" applyAlignment="1">
      <alignment horizontal="center" vertical="center" wrapText="1"/>
    </xf>
    <xf numFmtId="187" fontId="21" fillId="24" borderId="11" xfId="0" applyNumberFormat="1" applyFont="1" applyFill="1" applyBorder="1" applyAlignment="1">
      <alignment horizontal="right" vertical="center" wrapText="1"/>
    </xf>
    <xf numFmtId="187" fontId="24" fillId="24" borderId="11" xfId="66" applyNumberFormat="1" applyFont="1" applyFill="1" applyBorder="1" applyAlignment="1">
      <alignment horizontal="right" vertical="center" wrapText="1"/>
      <protection/>
    </xf>
    <xf numFmtId="187" fontId="22" fillId="24" borderId="11" xfId="66" applyNumberFormat="1" applyFont="1" applyFill="1" applyBorder="1" applyAlignment="1">
      <alignment horizontal="right" vertical="center" wrapText="1"/>
      <protection/>
    </xf>
    <xf numFmtId="187" fontId="21" fillId="25" borderId="0" xfId="0" applyNumberFormat="1" applyFont="1" applyFill="1" applyBorder="1" applyAlignment="1">
      <alignment horizontal="right" vertical="center" wrapText="1"/>
    </xf>
    <xf numFmtId="187" fontId="20" fillId="24" borderId="11" xfId="0" applyNumberFormat="1" applyFont="1" applyFill="1" applyBorder="1" applyAlignment="1">
      <alignment horizontal="right" vertical="center" wrapText="1"/>
    </xf>
    <xf numFmtId="187" fontId="21" fillId="0" borderId="10" xfId="0" applyNumberFormat="1" applyFont="1" applyBorder="1" applyAlignment="1">
      <alignment horizontal="right"/>
    </xf>
    <xf numFmtId="187" fontId="20" fillId="0" borderId="10" xfId="0" applyNumberFormat="1" applyFont="1" applyBorder="1" applyAlignment="1">
      <alignment horizontal="right"/>
    </xf>
    <xf numFmtId="187" fontId="20" fillId="24" borderId="17" xfId="0" applyNumberFormat="1" applyFont="1" applyFill="1" applyBorder="1" applyAlignment="1">
      <alignment horizontal="right" vertical="center" wrapText="1"/>
    </xf>
    <xf numFmtId="187" fontId="20" fillId="24" borderId="16" xfId="0" applyNumberFormat="1" applyFont="1" applyFill="1" applyBorder="1" applyAlignment="1">
      <alignment horizontal="right" vertical="center" wrapText="1"/>
    </xf>
    <xf numFmtId="187" fontId="20" fillId="24" borderId="10" xfId="58" applyNumberFormat="1" applyFont="1" applyFill="1" applyBorder="1" applyAlignment="1">
      <alignment horizontal="right" vertical="center" wrapText="1"/>
      <protection/>
    </xf>
    <xf numFmtId="187" fontId="22" fillId="26" borderId="10" xfId="58" applyNumberFormat="1" applyFont="1" applyFill="1" applyBorder="1" applyAlignment="1">
      <alignment vertical="center" wrapText="1"/>
      <protection/>
    </xf>
    <xf numFmtId="187" fontId="21" fillId="25" borderId="27" xfId="0" applyNumberFormat="1" applyFont="1" applyFill="1" applyBorder="1" applyAlignment="1">
      <alignment horizontal="right" vertical="center" wrapText="1"/>
    </xf>
    <xf numFmtId="187" fontId="24" fillId="25" borderId="11" xfId="0" applyNumberFormat="1" applyFont="1" applyFill="1" applyBorder="1" applyAlignment="1">
      <alignment horizontal="right" vertical="center" wrapText="1"/>
    </xf>
    <xf numFmtId="187" fontId="24" fillId="25" borderId="10" xfId="0" applyNumberFormat="1" applyFont="1" applyFill="1" applyBorder="1" applyAlignment="1">
      <alignment horizontal="right" vertical="center" wrapText="1"/>
    </xf>
    <xf numFmtId="187" fontId="22" fillId="24" borderId="10" xfId="0" applyNumberFormat="1" applyFont="1" applyFill="1" applyBorder="1" applyAlignment="1">
      <alignment horizontal="right" vertical="center" wrapText="1"/>
    </xf>
    <xf numFmtId="187" fontId="20" fillId="25" borderId="27" xfId="0" applyNumberFormat="1" applyFont="1" applyFill="1" applyBorder="1" applyAlignment="1">
      <alignment horizontal="right" vertical="center" wrapText="1"/>
    </xf>
    <xf numFmtId="187" fontId="21" fillId="24" borderId="10" xfId="0" applyNumberFormat="1" applyFont="1" applyFill="1" applyBorder="1" applyAlignment="1">
      <alignment horizontal="right" vertical="center" wrapText="1"/>
    </xf>
    <xf numFmtId="187" fontId="21" fillId="25" borderId="10" xfId="57" applyNumberFormat="1" applyFont="1" applyFill="1" applyBorder="1" applyAlignment="1">
      <alignment horizontal="right" vertical="center" wrapText="1"/>
      <protection/>
    </xf>
    <xf numFmtId="187" fontId="24" fillId="24" borderId="11" xfId="58" applyNumberFormat="1" applyFont="1" applyFill="1" applyBorder="1" applyAlignment="1">
      <alignment horizontal="right" vertical="center" wrapText="1"/>
      <protection/>
    </xf>
    <xf numFmtId="187" fontId="22" fillId="24" borderId="11" xfId="58" applyNumberFormat="1" applyFont="1" applyFill="1" applyBorder="1" applyAlignment="1">
      <alignment horizontal="right" vertical="center" wrapText="1"/>
      <protection/>
    </xf>
    <xf numFmtId="187" fontId="20" fillId="24" borderId="11" xfId="58" applyNumberFormat="1" applyFont="1" applyFill="1" applyBorder="1" applyAlignment="1">
      <alignment horizontal="right" vertical="center" wrapText="1"/>
      <protection/>
    </xf>
    <xf numFmtId="187" fontId="22" fillId="24" borderId="10" xfId="66" applyNumberFormat="1" applyFont="1" applyFill="1" applyBorder="1" applyAlignment="1">
      <alignment horizontal="right" vertical="center" wrapText="1"/>
      <protection/>
    </xf>
    <xf numFmtId="49" fontId="22" fillId="26" borderId="12" xfId="0" applyNumberFormat="1" applyFont="1" applyFill="1" applyBorder="1" applyAlignment="1">
      <alignment horizontal="center" vertical="center" wrapText="1"/>
    </xf>
    <xf numFmtId="49" fontId="20" fillId="27" borderId="15" xfId="0" applyNumberFormat="1" applyFont="1" applyFill="1" applyBorder="1" applyAlignment="1">
      <alignment horizontal="right" vertical="center" wrapText="1"/>
    </xf>
    <xf numFmtId="49" fontId="20" fillId="27" borderId="14" xfId="0" applyNumberFormat="1" applyFont="1" applyFill="1" applyBorder="1" applyAlignment="1">
      <alignment horizontal="left" vertical="center" wrapText="1"/>
    </xf>
    <xf numFmtId="49" fontId="22" fillId="26" borderId="11" xfId="0" applyNumberFormat="1" applyFont="1" applyFill="1" applyBorder="1" applyAlignment="1">
      <alignment horizontal="center" vertical="center" wrapText="1"/>
    </xf>
    <xf numFmtId="49" fontId="57" fillId="26" borderId="10" xfId="0" applyNumberFormat="1" applyFont="1" applyFill="1" applyBorder="1" applyAlignment="1">
      <alignment wrapText="1"/>
    </xf>
    <xf numFmtId="0" fontId="20" fillId="0" borderId="10" xfId="0" applyFont="1" applyBorder="1" applyAlignment="1">
      <alignment horizontal="justify"/>
    </xf>
    <xf numFmtId="0" fontId="20" fillId="26" borderId="10" xfId="0" applyFont="1" applyFill="1" applyBorder="1" applyAlignment="1">
      <alignment horizontal="justify"/>
    </xf>
    <xf numFmtId="0" fontId="20" fillId="26" borderId="10" xfId="0" applyFont="1" applyFill="1" applyBorder="1" applyAlignment="1">
      <alignment wrapText="1"/>
    </xf>
    <xf numFmtId="49" fontId="22" fillId="26" borderId="14" xfId="0" applyNumberFormat="1" applyFont="1" applyFill="1" applyBorder="1" applyAlignment="1">
      <alignment horizontal="left" vertical="center" wrapText="1"/>
    </xf>
    <xf numFmtId="0" fontId="21" fillId="26" borderId="0" xfId="0" applyFont="1" applyFill="1" applyBorder="1" applyAlignment="1">
      <alignment horizontal="left" vertical="center" wrapText="1"/>
    </xf>
    <xf numFmtId="0" fontId="20" fillId="26" borderId="0" xfId="0" applyFont="1" applyFill="1" applyAlignment="1">
      <alignment horizontal="justify" vertical="center"/>
    </xf>
    <xf numFmtId="2" fontId="22" fillId="26" borderId="12" xfId="66" applyNumberFormat="1" applyFont="1" applyFill="1" applyBorder="1" applyAlignment="1">
      <alignment horizontal="left" vertical="center" wrapText="1"/>
      <protection/>
    </xf>
    <xf numFmtId="0" fontId="22" fillId="26" borderId="10" xfId="0" applyFont="1" applyFill="1" applyBorder="1" applyAlignment="1">
      <alignment horizontal="justify" vertical="top"/>
    </xf>
    <xf numFmtId="0" fontId="22" fillId="26" borderId="10" xfId="0" applyFont="1" applyFill="1" applyBorder="1" applyAlignment="1">
      <alignment/>
    </xf>
    <xf numFmtId="0" fontId="22" fillId="26" borderId="10" xfId="0" applyFont="1" applyFill="1" applyBorder="1" applyAlignment="1">
      <alignment horizontal="justify"/>
    </xf>
    <xf numFmtId="187" fontId="21" fillId="24" borderId="11" xfId="66" applyNumberFormat="1" applyFont="1" applyFill="1" applyBorder="1" applyAlignment="1">
      <alignment horizontal="right" vertical="center" wrapText="1"/>
      <protection/>
    </xf>
    <xf numFmtId="0" fontId="58" fillId="0" borderId="10" xfId="0" applyFont="1" applyBorder="1" applyAlignment="1">
      <alignment vertical="top" wrapText="1"/>
    </xf>
    <xf numFmtId="49" fontId="24" fillId="26" borderId="10" xfId="66" applyNumberFormat="1" applyFont="1" applyFill="1" applyBorder="1" applyAlignment="1">
      <alignment horizontal="center" vertical="center" wrapText="1"/>
      <protection/>
    </xf>
    <xf numFmtId="49" fontId="24" fillId="26" borderId="12" xfId="66" applyNumberFormat="1" applyFont="1" applyFill="1" applyBorder="1" applyAlignment="1">
      <alignment horizontal="center" vertical="center" wrapText="1"/>
      <protection/>
    </xf>
    <xf numFmtId="49" fontId="21" fillId="26" borderId="15" xfId="0" applyNumberFormat="1" applyFont="1" applyFill="1" applyBorder="1" applyAlignment="1">
      <alignment horizontal="right" vertical="center" wrapText="1"/>
    </xf>
    <xf numFmtId="49" fontId="21" fillId="26" borderId="14" xfId="0" applyNumberFormat="1" applyFont="1" applyFill="1" applyBorder="1" applyAlignment="1">
      <alignment vertical="center" wrapText="1"/>
    </xf>
    <xf numFmtId="0" fontId="20" fillId="0" borderId="11" xfId="0" applyFont="1" applyBorder="1" applyAlignment="1">
      <alignment horizontal="justify"/>
    </xf>
    <xf numFmtId="0" fontId="22" fillId="26" borderId="10" xfId="0" applyFont="1" applyFill="1" applyBorder="1" applyAlignment="1">
      <alignment vertical="top" wrapText="1"/>
    </xf>
    <xf numFmtId="0" fontId="20" fillId="26" borderId="11" xfId="0" applyFont="1" applyFill="1" applyBorder="1" applyAlignment="1">
      <alignment horizontal="justify"/>
    </xf>
    <xf numFmtId="49" fontId="24" fillId="26" borderId="11" xfId="66" applyNumberFormat="1" applyFont="1" applyFill="1" applyBorder="1" applyAlignment="1">
      <alignment horizontal="center" vertical="center" wrapText="1"/>
      <protection/>
    </xf>
    <xf numFmtId="186" fontId="21" fillId="24" borderId="11" xfId="66" applyNumberFormat="1" applyFont="1" applyFill="1" applyBorder="1" applyAlignment="1">
      <alignment horizontal="right" vertical="center" wrapText="1"/>
      <protection/>
    </xf>
    <xf numFmtId="0" fontId="20" fillId="0" borderId="0" xfId="0" applyFont="1" applyAlignment="1">
      <alignment horizontal="left" vertical="center" wrapText="1"/>
    </xf>
    <xf numFmtId="0" fontId="30" fillId="24" borderId="10" xfId="0" applyFont="1" applyFill="1" applyBorder="1" applyAlignment="1">
      <alignment/>
    </xf>
    <xf numFmtId="2" fontId="20" fillId="24" borderId="11" xfId="66" applyNumberFormat="1" applyFont="1" applyFill="1" applyBorder="1" applyAlignment="1">
      <alignment horizontal="right" vertical="center" wrapText="1"/>
      <protection/>
    </xf>
    <xf numFmtId="0" fontId="59" fillId="0" borderId="45" xfId="0" applyFont="1" applyBorder="1" applyAlignment="1">
      <alignment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0" fillId="24" borderId="31" xfId="56" applyNumberFormat="1" applyFont="1" applyFill="1" applyBorder="1" applyAlignment="1">
      <alignment horizontal="center" vertical="center" wrapText="1"/>
      <protection/>
    </xf>
    <xf numFmtId="49" fontId="20" fillId="24" borderId="30" xfId="56" applyNumberFormat="1" applyFont="1" applyFill="1" applyBorder="1" applyAlignment="1">
      <alignment horizontal="center" vertical="center" wrapText="1"/>
      <protection/>
    </xf>
    <xf numFmtId="49" fontId="20" fillId="24" borderId="10" xfId="56" applyNumberFormat="1" applyFont="1" applyFill="1" applyBorder="1" applyAlignment="1">
      <alignment horizontal="center" vertical="center" wrapText="1"/>
      <protection/>
    </xf>
    <xf numFmtId="0" fontId="22" fillId="26" borderId="10" xfId="0" applyFont="1" applyFill="1" applyBorder="1" applyAlignment="1">
      <alignment vertical="center" wrapText="1"/>
    </xf>
    <xf numFmtId="49" fontId="21" fillId="24" borderId="10" xfId="56" applyNumberFormat="1" applyFont="1" applyFill="1" applyBorder="1" applyAlignment="1">
      <alignment horizontal="center" vertical="center" wrapText="1"/>
      <protection/>
    </xf>
    <xf numFmtId="49" fontId="20" fillId="24" borderId="46" xfId="0" applyNumberFormat="1" applyFont="1" applyFill="1" applyBorder="1" applyAlignment="1">
      <alignment horizontal="center" vertical="center" wrapText="1"/>
    </xf>
    <xf numFmtId="4" fontId="21" fillId="25" borderId="10" xfId="0" applyNumberFormat="1" applyFont="1" applyFill="1" applyBorder="1" applyAlignment="1">
      <alignment horizontal="right" vertical="center" wrapText="1"/>
    </xf>
    <xf numFmtId="49" fontId="21" fillId="24" borderId="10" xfId="57" applyNumberFormat="1" applyFont="1" applyFill="1" applyBorder="1" applyAlignment="1">
      <alignment horizontal="center" vertical="center" wrapText="1"/>
      <protection/>
    </xf>
    <xf numFmtId="186" fontId="20" fillId="25" borderId="27" xfId="0" applyNumberFormat="1" applyFont="1" applyFill="1" applyBorder="1" applyAlignment="1">
      <alignment horizontal="right" vertical="center" wrapText="1"/>
    </xf>
    <xf numFmtId="49" fontId="24" fillId="26" borderId="14" xfId="0" applyNumberFormat="1" applyFont="1" applyFill="1" applyBorder="1" applyAlignment="1">
      <alignment horizontal="left" vertical="center" wrapText="1"/>
    </xf>
    <xf numFmtId="49" fontId="24" fillId="26" borderId="15" xfId="0" applyNumberFormat="1" applyFont="1" applyFill="1" applyBorder="1" applyAlignment="1">
      <alignment horizontal="right" vertical="center" wrapText="1"/>
    </xf>
    <xf numFmtId="4" fontId="20" fillId="24" borderId="11" xfId="66" applyNumberFormat="1" applyFont="1" applyFill="1" applyBorder="1" applyAlignment="1">
      <alignment horizontal="right" vertical="center" wrapText="1"/>
      <protection/>
    </xf>
    <xf numFmtId="0" fontId="60" fillId="0" borderId="10" xfId="0" applyFont="1" applyBorder="1" applyAlignment="1">
      <alignment wrapText="1"/>
    </xf>
    <xf numFmtId="4" fontId="31" fillId="24" borderId="11" xfId="66" applyNumberFormat="1" applyFont="1" applyFill="1" applyBorder="1" applyAlignment="1">
      <alignment horizontal="right" vertical="center" wrapText="1"/>
      <protection/>
    </xf>
    <xf numFmtId="0" fontId="31" fillId="24" borderId="27" xfId="43" applyFont="1" applyFill="1" applyBorder="1" applyAlignment="1" applyProtection="1">
      <alignment horizontal="left" wrapText="1"/>
      <protection/>
    </xf>
    <xf numFmtId="49" fontId="46" fillId="25" borderId="25" xfId="0" applyNumberFormat="1" applyFont="1" applyFill="1" applyBorder="1" applyAlignment="1">
      <alignment horizontal="right" vertical="center" wrapText="1"/>
    </xf>
    <xf numFmtId="49" fontId="46" fillId="25" borderId="24" xfId="0" applyNumberFormat="1" applyFont="1" applyFill="1" applyBorder="1" applyAlignment="1">
      <alignment horizontal="left" vertical="center" wrapText="1"/>
    </xf>
    <xf numFmtId="49" fontId="46" fillId="25" borderId="27" xfId="0" applyNumberFormat="1" applyFont="1" applyFill="1" applyBorder="1" applyAlignment="1">
      <alignment horizontal="center" vertical="center" wrapText="1"/>
    </xf>
    <xf numFmtId="49" fontId="31" fillId="25" borderId="16" xfId="0" applyNumberFormat="1" applyFont="1" applyFill="1" applyBorder="1" applyAlignment="1">
      <alignment horizontal="center" vertical="center" wrapText="1"/>
    </xf>
    <xf numFmtId="49" fontId="31" fillId="25" borderId="16" xfId="0" applyNumberFormat="1" applyFont="1" applyFill="1" applyBorder="1" applyAlignment="1">
      <alignment horizontal="right" vertical="center" wrapText="1"/>
    </xf>
    <xf numFmtId="0" fontId="31" fillId="26" borderId="10" xfId="0" applyFont="1" applyFill="1" applyBorder="1" applyAlignment="1">
      <alignment vertical="center" wrapText="1"/>
    </xf>
    <xf numFmtId="2" fontId="31" fillId="25" borderId="10" xfId="0" applyNumberFormat="1" applyFont="1" applyFill="1" applyBorder="1" applyAlignment="1">
      <alignment horizontal="right" vertical="center" wrapText="1"/>
    </xf>
    <xf numFmtId="2" fontId="31" fillId="25" borderId="11" xfId="0" applyNumberFormat="1" applyFont="1" applyFill="1" applyBorder="1" applyAlignment="1">
      <alignment horizontal="right" vertical="center" wrapText="1"/>
    </xf>
    <xf numFmtId="0" fontId="61" fillId="0" borderId="10" xfId="0" applyFont="1" applyBorder="1" applyAlignment="1">
      <alignment wrapText="1"/>
    </xf>
    <xf numFmtId="187" fontId="46" fillId="24" borderId="10" xfId="0" applyNumberFormat="1" applyFont="1" applyFill="1" applyBorder="1" applyAlignment="1">
      <alignment/>
    </xf>
    <xf numFmtId="187" fontId="31" fillId="24" borderId="10" xfId="0" applyNumberFormat="1" applyFont="1" applyFill="1" applyBorder="1" applyAlignment="1">
      <alignment/>
    </xf>
    <xf numFmtId="0" fontId="31" fillId="24" borderId="10" xfId="0" applyFont="1" applyFill="1" applyBorder="1" applyAlignment="1">
      <alignment horizontal="center"/>
    </xf>
    <xf numFmtId="2" fontId="46" fillId="24" borderId="10" xfId="0" applyNumberFormat="1" applyFont="1" applyFill="1" applyBorder="1" applyAlignment="1">
      <alignment/>
    </xf>
    <xf numFmtId="2" fontId="31" fillId="24" borderId="10" xfId="0" applyNumberFormat="1" applyFont="1" applyFill="1" applyBorder="1" applyAlignment="1">
      <alignment/>
    </xf>
    <xf numFmtId="0" fontId="46" fillId="24" borderId="10" xfId="0" applyFont="1" applyFill="1" applyBorder="1" applyAlignment="1">
      <alignment horizontal="center"/>
    </xf>
    <xf numFmtId="0" fontId="9" fillId="24" borderId="10" xfId="0" applyFont="1" applyFill="1" applyBorder="1" applyAlignment="1">
      <alignment horizontal="center"/>
    </xf>
    <xf numFmtId="0" fontId="23" fillId="26" borderId="10" xfId="0" applyFont="1" applyFill="1" applyBorder="1" applyAlignment="1">
      <alignment vertical="center" wrapText="1"/>
    </xf>
    <xf numFmtId="0" fontId="0" fillId="24" borderId="10" xfId="0" applyFill="1" applyBorder="1" applyAlignment="1">
      <alignment horizontal="center"/>
    </xf>
    <xf numFmtId="0" fontId="31" fillId="26" borderId="10" xfId="0" applyFont="1" applyFill="1" applyBorder="1" applyAlignment="1">
      <alignment horizontal="left" vertical="center" wrapText="1"/>
    </xf>
    <xf numFmtId="0" fontId="36" fillId="0" borderId="0" xfId="0" applyFont="1" applyAlignment="1">
      <alignment wrapText="1"/>
    </xf>
    <xf numFmtId="0" fontId="36" fillId="0" borderId="10" xfId="0" applyFont="1" applyBorder="1" applyAlignment="1">
      <alignment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0" fillId="26" borderId="12" xfId="0" applyNumberFormat="1" applyFont="1" applyFill="1" applyBorder="1" applyAlignment="1">
      <alignment horizontal="center" vertical="center" wrapText="1"/>
    </xf>
    <xf numFmtId="187" fontId="21" fillId="25" borderId="11" xfId="0" applyNumberFormat="1" applyFont="1" applyFill="1" applyBorder="1" applyAlignment="1">
      <alignment horizontal="right" vertical="center" wrapText="1"/>
    </xf>
    <xf numFmtId="0" fontId="21" fillId="24" borderId="11" xfId="0" applyFont="1" applyFill="1" applyBorder="1" applyAlignment="1">
      <alignment wrapText="1"/>
    </xf>
    <xf numFmtId="2" fontId="20" fillId="24" borderId="11" xfId="0" applyNumberFormat="1" applyFont="1" applyFill="1" applyBorder="1" applyAlignment="1">
      <alignment horizontal="right" vertical="center" wrapText="1"/>
    </xf>
    <xf numFmtId="0" fontId="20" fillId="26" borderId="18" xfId="0" applyFont="1" applyFill="1" applyBorder="1" applyAlignment="1">
      <alignment horizontal="right" vertical="center" wrapText="1"/>
    </xf>
    <xf numFmtId="49" fontId="20" fillId="26" borderId="17" xfId="0" applyNumberFormat="1" applyFont="1" applyFill="1" applyBorder="1" applyAlignment="1">
      <alignment vertical="center" wrapText="1"/>
    </xf>
    <xf numFmtId="0" fontId="57" fillId="26" borderId="10" xfId="0" applyFont="1" applyFill="1" applyBorder="1" applyAlignment="1">
      <alignment wrapText="1"/>
    </xf>
    <xf numFmtId="0" fontId="46" fillId="25" borderId="13" xfId="0" applyFont="1" applyFill="1" applyBorder="1" applyAlignment="1">
      <alignment vertical="center" wrapText="1"/>
    </xf>
    <xf numFmtId="0" fontId="46" fillId="25" borderId="13" xfId="0" applyFont="1" applyFill="1" applyBorder="1" applyAlignment="1">
      <alignment horizontal="left" vertical="center" wrapText="1"/>
    </xf>
    <xf numFmtId="0" fontId="47" fillId="25" borderId="10" xfId="0" applyFont="1" applyFill="1" applyBorder="1" applyAlignment="1">
      <alignment vertical="center" wrapText="1"/>
    </xf>
    <xf numFmtId="0" fontId="25" fillId="25" borderId="13" xfId="0" applyFont="1" applyFill="1" applyBorder="1" applyAlignment="1">
      <alignment horizontal="left" vertical="center" wrapText="1"/>
    </xf>
    <xf numFmtId="0" fontId="21" fillId="26" borderId="15" xfId="0" applyFont="1" applyFill="1" applyBorder="1" applyAlignment="1">
      <alignment horizontal="right" vertical="center" wrapText="1"/>
    </xf>
    <xf numFmtId="49" fontId="21" fillId="26" borderId="14" xfId="0" applyNumberFormat="1" applyFont="1" applyFill="1" applyBorder="1" applyAlignment="1">
      <alignment horizontal="left" vertical="center" wrapText="1"/>
    </xf>
    <xf numFmtId="0" fontId="0" fillId="24" borderId="10" xfId="0" applyFill="1" applyBorder="1" applyAlignment="1">
      <alignment/>
    </xf>
    <xf numFmtId="49" fontId="23" fillId="26" borderId="11" xfId="66" applyNumberFormat="1" applyFont="1" applyFill="1" applyBorder="1" applyAlignment="1">
      <alignment horizontal="center" vertical="center" wrapText="1"/>
      <protection/>
    </xf>
    <xf numFmtId="2" fontId="0" fillId="24" borderId="10" xfId="0" applyNumberFormat="1" applyFill="1" applyBorder="1" applyAlignment="1">
      <alignment/>
    </xf>
    <xf numFmtId="49" fontId="46" fillId="24" borderId="47" xfId="0" applyNumberFormat="1" applyFont="1" applyFill="1" applyBorder="1" applyAlignment="1">
      <alignment horizontal="right" vertical="center" wrapText="1"/>
    </xf>
    <xf numFmtId="2" fontId="24" fillId="26" borderId="12" xfId="66" applyNumberFormat="1" applyFont="1" applyFill="1" applyBorder="1" applyAlignment="1">
      <alignment horizontal="left" vertical="center" wrapText="1"/>
      <protection/>
    </xf>
    <xf numFmtId="0" fontId="22" fillId="26" borderId="15" xfId="0" applyFont="1" applyFill="1" applyBorder="1" applyAlignment="1">
      <alignment horizontal="right" vertical="center" wrapText="1"/>
    </xf>
    <xf numFmtId="49" fontId="22" fillId="26" borderId="10" xfId="0" applyNumberFormat="1" applyFont="1" applyFill="1" applyBorder="1" applyAlignment="1">
      <alignment horizontal="center" vertical="center"/>
    </xf>
    <xf numFmtId="49" fontId="22" fillId="26" borderId="12" xfId="0" applyNumberFormat="1" applyFont="1" applyFill="1" applyBorder="1" applyAlignment="1">
      <alignment horizontal="center" vertical="center"/>
    </xf>
    <xf numFmtId="0" fontId="23" fillId="26" borderId="10" xfId="0" applyFont="1" applyFill="1" applyBorder="1" applyAlignment="1">
      <alignment vertical="top" wrapText="1"/>
    </xf>
    <xf numFmtId="0" fontId="47" fillId="26" borderId="10" xfId="0" applyFont="1" applyFill="1" applyBorder="1" applyAlignment="1">
      <alignment horizontal="justify"/>
    </xf>
    <xf numFmtId="49" fontId="25" fillId="25" borderId="12" xfId="0" applyNumberFormat="1" applyFont="1" applyFill="1" applyBorder="1" applyAlignment="1">
      <alignment horizontal="center" vertical="center" wrapText="1"/>
    </xf>
    <xf numFmtId="49" fontId="25" fillId="25" borderId="11" xfId="0" applyNumberFormat="1" applyFont="1" applyFill="1" applyBorder="1" applyAlignment="1">
      <alignment horizontal="center" vertical="center" wrapText="1"/>
    </xf>
    <xf numFmtId="0" fontId="20" fillId="24" borderId="37" xfId="0" applyFont="1" applyFill="1" applyBorder="1" applyAlignment="1">
      <alignment horizontal="left" vertical="center" wrapText="1"/>
    </xf>
    <xf numFmtId="4" fontId="20" fillId="24" borderId="10" xfId="66" applyNumberFormat="1" applyFont="1" applyFill="1" applyBorder="1" applyAlignment="1">
      <alignment horizontal="right" vertical="center" wrapText="1"/>
      <protection/>
    </xf>
    <xf numFmtId="0" fontId="21" fillId="0" borderId="0" xfId="0" applyFont="1" applyAlignment="1">
      <alignment wrapText="1"/>
    </xf>
    <xf numFmtId="0" fontId="22" fillId="26" borderId="10" xfId="0" applyFont="1" applyFill="1" applyBorder="1" applyAlignment="1">
      <alignment horizontal="justify" vertical="center" wrapText="1"/>
    </xf>
    <xf numFmtId="187" fontId="22" fillId="26" borderId="27" xfId="58" applyNumberFormat="1" applyFont="1" applyFill="1" applyBorder="1" applyAlignment="1">
      <alignment vertical="center" wrapText="1"/>
      <protection/>
    </xf>
    <xf numFmtId="4" fontId="31" fillId="24" borderId="10" xfId="0" applyNumberFormat="1" applyFont="1" applyFill="1" applyBorder="1" applyAlignment="1">
      <alignment horizontal="right" vertical="center" wrapText="1"/>
    </xf>
    <xf numFmtId="0" fontId="31" fillId="24" borderId="37" xfId="0" applyFont="1" applyFill="1" applyBorder="1" applyAlignment="1">
      <alignment horizontal="left" vertical="center" wrapText="1"/>
    </xf>
    <xf numFmtId="0" fontId="20" fillId="24" borderId="10" xfId="0" applyFont="1" applyFill="1" applyBorder="1" applyAlignment="1">
      <alignment/>
    </xf>
    <xf numFmtId="187" fontId="31" fillId="25" borderId="10" xfId="0" applyNumberFormat="1" applyFont="1" applyFill="1" applyBorder="1" applyAlignment="1">
      <alignment horizontal="right" vertical="center" wrapText="1"/>
    </xf>
    <xf numFmtId="187" fontId="31" fillId="25" borderId="11" xfId="0" applyNumberFormat="1" applyFont="1" applyFill="1" applyBorder="1" applyAlignment="1">
      <alignment horizontal="right" vertical="center" wrapText="1"/>
    </xf>
    <xf numFmtId="0" fontId="50" fillId="24" borderId="0" xfId="0" applyFont="1" applyFill="1" applyAlignment="1">
      <alignment horizontal="center" vertical="center" wrapText="1"/>
    </xf>
    <xf numFmtId="0" fontId="24" fillId="26" borderId="16" xfId="0" applyFont="1" applyFill="1" applyBorder="1" applyAlignment="1">
      <alignment vertical="top" wrapText="1"/>
    </xf>
    <xf numFmtId="0" fontId="62" fillId="0" borderId="10" xfId="0" applyFont="1" applyBorder="1" applyAlignment="1">
      <alignment wrapText="1"/>
    </xf>
    <xf numFmtId="181" fontId="39" fillId="24" borderId="40" xfId="0" applyNumberFormat="1" applyFont="1" applyFill="1" applyBorder="1" applyAlignment="1">
      <alignment horizontal="center" vertical="center"/>
    </xf>
    <xf numFmtId="0" fontId="52" fillId="24" borderId="0" xfId="0" applyFont="1" applyFill="1" applyAlignment="1">
      <alignment horizontal="center" vertical="center" wrapText="1"/>
    </xf>
    <xf numFmtId="0" fontId="20" fillId="24" borderId="20" xfId="0" applyFont="1" applyFill="1" applyBorder="1" applyAlignment="1">
      <alignment horizontal="center" vertical="center" wrapText="1"/>
    </xf>
    <xf numFmtId="0" fontId="21" fillId="27" borderId="10" xfId="0" applyFont="1" applyFill="1" applyBorder="1" applyAlignment="1">
      <alignment horizontal="left" vertical="center" wrapText="1"/>
    </xf>
    <xf numFmtId="49" fontId="52" fillId="26" borderId="10" xfId="0" applyNumberFormat="1" applyFont="1" applyFill="1" applyBorder="1" applyAlignment="1">
      <alignment horizontal="center" vertical="center" wrapText="1"/>
    </xf>
    <xf numFmtId="0" fontId="24" fillId="27" borderId="10" xfId="0" applyFont="1" applyFill="1" applyBorder="1" applyAlignment="1">
      <alignment horizontal="center" vertical="center" wrapText="1"/>
    </xf>
    <xf numFmtId="0" fontId="21" fillId="26" borderId="0" xfId="0" applyFont="1" applyFill="1" applyAlignment="1">
      <alignment/>
    </xf>
    <xf numFmtId="0" fontId="24" fillId="26" borderId="0" xfId="0" applyFont="1" applyFill="1" applyAlignment="1">
      <alignment/>
    </xf>
    <xf numFmtId="0" fontId="21" fillId="26" borderId="10" xfId="0" applyFont="1" applyFill="1" applyBorder="1" applyAlignment="1">
      <alignment vertical="center" wrapText="1"/>
    </xf>
    <xf numFmtId="0" fontId="21" fillId="26" borderId="10" xfId="0" applyFont="1" applyFill="1" applyBorder="1" applyAlignment="1">
      <alignment horizontal="justify"/>
    </xf>
    <xf numFmtId="49" fontId="24" fillId="26" borderId="10" xfId="0" applyNumberFormat="1" applyFont="1" applyFill="1" applyBorder="1" applyAlignment="1">
      <alignment horizontal="center" vertical="center" wrapText="1"/>
    </xf>
    <xf numFmtId="49" fontId="24" fillId="26" borderId="12" xfId="0" applyNumberFormat="1" applyFont="1" applyFill="1" applyBorder="1" applyAlignment="1">
      <alignment horizontal="center" vertical="center" wrapText="1"/>
    </xf>
    <xf numFmtId="49" fontId="24" fillId="26" borderId="11" xfId="0" applyNumberFormat="1" applyFont="1" applyFill="1" applyBorder="1" applyAlignment="1">
      <alignment horizontal="center" vertical="center" wrapText="1"/>
    </xf>
    <xf numFmtId="0" fontId="21" fillId="24" borderId="12" xfId="0" applyFont="1" applyFill="1" applyBorder="1" applyAlignment="1">
      <alignment horizontal="left" vertical="center" wrapText="1"/>
    </xf>
    <xf numFmtId="0" fontId="21" fillId="24" borderId="10" xfId="43" applyFont="1" applyFill="1" applyBorder="1" applyAlignment="1" applyProtection="1">
      <alignment horizontal="left" wrapText="1"/>
      <protection/>
    </xf>
    <xf numFmtId="49" fontId="21" fillId="24" borderId="0" xfId="66" applyNumberFormat="1" applyFont="1" applyFill="1" applyBorder="1" applyAlignment="1">
      <alignment horizontal="center" vertical="center" wrapText="1"/>
      <protection/>
    </xf>
    <xf numFmtId="49" fontId="21" fillId="24" borderId="21" xfId="56" applyNumberFormat="1" applyFont="1" applyFill="1" applyBorder="1" applyAlignment="1">
      <alignment horizontal="center" vertical="center" wrapText="1"/>
      <protection/>
    </xf>
    <xf numFmtId="49" fontId="21" fillId="24" borderId="13" xfId="56" applyNumberFormat="1" applyFont="1" applyFill="1" applyBorder="1" applyAlignment="1">
      <alignment horizontal="center" vertical="center" wrapText="1"/>
      <protection/>
    </xf>
    <xf numFmtId="0" fontId="21" fillId="25" borderId="0" xfId="0" applyFont="1" applyFill="1" applyBorder="1" applyAlignment="1">
      <alignment horizontal="left" vertical="center" wrapText="1"/>
    </xf>
    <xf numFmtId="2" fontId="53" fillId="26" borderId="12" xfId="66" applyNumberFormat="1" applyFont="1" applyFill="1" applyBorder="1" applyAlignment="1">
      <alignment horizontal="left" vertical="center" wrapText="1"/>
      <protection/>
    </xf>
    <xf numFmtId="0" fontId="21" fillId="24" borderId="10" xfId="0" applyFont="1" applyFill="1" applyBorder="1" applyAlignment="1">
      <alignment wrapText="1"/>
    </xf>
    <xf numFmtId="0" fontId="21" fillId="26" borderId="12" xfId="0" applyFont="1" applyFill="1" applyBorder="1" applyAlignment="1">
      <alignment horizontal="right" vertical="center" wrapText="1"/>
    </xf>
    <xf numFmtId="49" fontId="21" fillId="26" borderId="11" xfId="0" applyNumberFormat="1" applyFont="1" applyFill="1" applyBorder="1" applyAlignment="1">
      <alignment horizontal="left" vertical="center" wrapText="1"/>
    </xf>
    <xf numFmtId="187" fontId="31" fillId="24" borderId="10" xfId="66" applyNumberFormat="1" applyFont="1" applyFill="1" applyBorder="1" applyAlignment="1">
      <alignment horizontal="right" vertical="center" wrapText="1"/>
      <protection/>
    </xf>
    <xf numFmtId="187" fontId="31" fillId="24" borderId="11" xfId="66" applyNumberFormat="1" applyFont="1" applyFill="1" applyBorder="1" applyAlignment="1">
      <alignment horizontal="right" vertical="center" wrapText="1"/>
      <protection/>
    </xf>
    <xf numFmtId="49" fontId="22" fillId="26" borderId="26" xfId="66" applyNumberFormat="1" applyFont="1" applyFill="1" applyBorder="1" applyAlignment="1">
      <alignment horizontal="center" vertical="center" wrapText="1"/>
      <protection/>
    </xf>
    <xf numFmtId="49" fontId="24" fillId="26" borderId="26" xfId="66" applyNumberFormat="1" applyFont="1" applyFill="1" applyBorder="1" applyAlignment="1">
      <alignment horizontal="center" vertical="center" wrapText="1"/>
      <protection/>
    </xf>
    <xf numFmtId="0" fontId="20" fillId="0" borderId="10" xfId="0" applyFont="1" applyBorder="1" applyAlignment="1">
      <alignment/>
    </xf>
    <xf numFmtId="0" fontId="58" fillId="0" borderId="0" xfId="0" applyFont="1" applyAlignment="1">
      <alignment/>
    </xf>
    <xf numFmtId="0" fontId="20" fillId="24" borderId="12" xfId="0" applyFont="1" applyFill="1" applyBorder="1" applyAlignment="1">
      <alignment vertical="center" wrapText="1"/>
    </xf>
    <xf numFmtId="49" fontId="20" fillId="25" borderId="29" xfId="0" applyNumberFormat="1" applyFont="1" applyFill="1" applyBorder="1" applyAlignment="1">
      <alignment horizontal="center" vertical="center" wrapText="1"/>
    </xf>
    <xf numFmtId="186" fontId="36" fillId="0" borderId="10" xfId="54" applyNumberFormat="1" applyFont="1" applyBorder="1">
      <alignment/>
      <protection/>
    </xf>
    <xf numFmtId="0" fontId="63" fillId="0" borderId="10" xfId="0" applyFont="1" applyBorder="1" applyAlignment="1">
      <alignment wrapText="1"/>
    </xf>
    <xf numFmtId="186" fontId="20" fillId="26" borderId="11" xfId="66" applyNumberFormat="1" applyFont="1" applyFill="1" applyBorder="1" applyAlignment="1">
      <alignment horizontal="right" vertical="center" wrapText="1"/>
      <protection/>
    </xf>
    <xf numFmtId="2" fontId="21" fillId="24" borderId="11" xfId="0" applyNumberFormat="1" applyFont="1" applyFill="1" applyBorder="1" applyAlignment="1">
      <alignment horizontal="right" vertical="center" wrapText="1"/>
    </xf>
    <xf numFmtId="0" fontId="46" fillId="24" borderId="12" xfId="0" applyFont="1" applyFill="1" applyBorder="1" applyAlignment="1">
      <alignment vertical="center" wrapText="1"/>
    </xf>
    <xf numFmtId="0" fontId="54" fillId="24" borderId="10" xfId="0" applyFont="1" applyFill="1" applyBorder="1" applyAlignment="1">
      <alignment vertical="center" wrapText="1"/>
    </xf>
    <xf numFmtId="2" fontId="9" fillId="24" borderId="10" xfId="0" applyNumberFormat="1" applyFont="1" applyFill="1" applyBorder="1" applyAlignment="1">
      <alignment vertical="center"/>
    </xf>
    <xf numFmtId="2" fontId="0" fillId="24" borderId="10" xfId="0" applyNumberFormat="1" applyFill="1" applyBorder="1" applyAlignment="1">
      <alignment vertical="center"/>
    </xf>
    <xf numFmtId="186" fontId="20" fillId="25" borderId="10" xfId="57" applyNumberFormat="1" applyFont="1" applyFill="1" applyBorder="1" applyAlignment="1">
      <alignment horizontal="right" vertical="center" wrapText="1"/>
      <protection/>
    </xf>
    <xf numFmtId="186" fontId="21" fillId="25" borderId="10" xfId="57" applyNumberFormat="1" applyFont="1" applyFill="1" applyBorder="1" applyAlignment="1">
      <alignment horizontal="right" vertical="center" wrapText="1"/>
      <protection/>
    </xf>
    <xf numFmtId="187" fontId="21" fillId="24" borderId="11" xfId="58" applyNumberFormat="1" applyFont="1" applyFill="1" applyBorder="1" applyAlignment="1">
      <alignment horizontal="right" vertical="center" wrapText="1"/>
      <protection/>
    </xf>
    <xf numFmtId="186" fontId="20" fillId="24" borderId="10" xfId="58" applyNumberFormat="1" applyFont="1" applyFill="1" applyBorder="1" applyAlignment="1">
      <alignment horizontal="right" vertical="center" wrapText="1"/>
      <protection/>
    </xf>
    <xf numFmtId="186" fontId="20" fillId="24" borderId="27" xfId="58" applyNumberFormat="1" applyFont="1" applyFill="1" applyBorder="1" applyAlignment="1">
      <alignment horizontal="right" vertical="center" wrapText="1"/>
      <protection/>
    </xf>
    <xf numFmtId="49" fontId="21" fillId="26" borderId="12" xfId="0" applyNumberFormat="1" applyFont="1" applyFill="1" applyBorder="1" applyAlignment="1">
      <alignment horizontal="center" vertical="center" wrapText="1"/>
    </xf>
    <xf numFmtId="0" fontId="21" fillId="26" borderId="10" xfId="0" applyFont="1" applyFill="1" applyBorder="1" applyAlignment="1">
      <alignment wrapText="1"/>
    </xf>
    <xf numFmtId="187" fontId="46" fillId="24" borderId="10" xfId="0" applyNumberFormat="1" applyFont="1" applyFill="1" applyBorder="1" applyAlignment="1">
      <alignment horizontal="right" vertical="center" wrapText="1"/>
    </xf>
    <xf numFmtId="0" fontId="23" fillId="26" borderId="10" xfId="0" applyFont="1" applyFill="1" applyBorder="1" applyAlignment="1">
      <alignment horizontal="justify"/>
    </xf>
    <xf numFmtId="186" fontId="31" fillId="24" borderId="10" xfId="58" applyNumberFormat="1" applyFont="1" applyFill="1" applyBorder="1" applyAlignment="1">
      <alignment horizontal="right" vertical="center" wrapText="1"/>
      <protection/>
    </xf>
    <xf numFmtId="187" fontId="9" fillId="24" borderId="10" xfId="0" applyNumberFormat="1" applyFont="1" applyFill="1" applyBorder="1" applyAlignment="1">
      <alignment/>
    </xf>
    <xf numFmtId="187" fontId="0" fillId="24" borderId="10" xfId="0" applyNumberFormat="1" applyFill="1" applyBorder="1" applyAlignment="1">
      <alignment/>
    </xf>
    <xf numFmtId="0" fontId="0" fillId="24" borderId="10" xfId="0" applyFill="1" applyBorder="1" applyAlignment="1">
      <alignment horizontal="center" vertical="center"/>
    </xf>
    <xf numFmtId="49" fontId="32" fillId="0" borderId="10" xfId="0" applyNumberFormat="1" applyFont="1" applyFill="1" applyBorder="1" applyAlignment="1">
      <alignment horizontal="center" vertical="center"/>
    </xf>
    <xf numFmtId="0" fontId="32" fillId="0" borderId="10" xfId="0" applyNumberFormat="1" applyFont="1" applyFill="1" applyBorder="1" applyAlignment="1">
      <alignment horizontal="left" vertical="top" wrapText="1"/>
    </xf>
    <xf numFmtId="4" fontId="17" fillId="0" borderId="10" xfId="0" applyNumberFormat="1" applyFont="1" applyFill="1" applyBorder="1" applyAlignment="1">
      <alignment/>
    </xf>
    <xf numFmtId="0" fontId="17" fillId="0" borderId="0" xfId="0" applyFont="1" applyFill="1" applyAlignment="1">
      <alignment/>
    </xf>
    <xf numFmtId="49" fontId="33" fillId="0" borderId="10" xfId="0" applyNumberFormat="1" applyFont="1" applyFill="1" applyBorder="1" applyAlignment="1">
      <alignment horizontal="center" vertical="center"/>
    </xf>
    <xf numFmtId="186" fontId="20" fillId="0" borderId="11" xfId="66" applyNumberFormat="1" applyFont="1" applyFill="1" applyBorder="1" applyAlignment="1">
      <alignment horizontal="right" vertical="center" wrapText="1"/>
      <protection/>
    </xf>
    <xf numFmtId="49" fontId="20" fillId="0" borderId="11" xfId="66" applyNumberFormat="1" applyFont="1" applyFill="1" applyBorder="1" applyAlignment="1">
      <alignment horizontal="right" vertical="center" wrapText="1"/>
      <protection/>
    </xf>
    <xf numFmtId="187" fontId="31" fillId="0" borderId="10" xfId="0" applyNumberFormat="1" applyFont="1" applyFill="1" applyBorder="1" applyAlignment="1">
      <alignment/>
    </xf>
    <xf numFmtId="0" fontId="17" fillId="24" borderId="0" xfId="0" applyFont="1" applyFill="1" applyBorder="1" applyAlignment="1">
      <alignment vertical="center"/>
    </xf>
    <xf numFmtId="0" fontId="54" fillId="25" borderId="10" xfId="0" applyFont="1" applyFill="1" applyBorder="1" applyAlignment="1">
      <alignment vertical="center" wrapText="1"/>
    </xf>
    <xf numFmtId="0" fontId="24" fillId="25" borderId="10" xfId="0" applyFont="1" applyFill="1" applyBorder="1" applyAlignment="1">
      <alignment vertical="top" wrapText="1"/>
    </xf>
    <xf numFmtId="0" fontId="31" fillId="24" borderId="0" xfId="0" applyFont="1" applyFill="1" applyAlignment="1">
      <alignment horizontal="justify"/>
    </xf>
    <xf numFmtId="0" fontId="31" fillId="26" borderId="10" xfId="0" applyFont="1" applyFill="1" applyBorder="1" applyAlignment="1">
      <alignment wrapText="1"/>
    </xf>
    <xf numFmtId="0" fontId="49" fillId="0" borderId="10"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4" fillId="0" borderId="10" xfId="0" applyFont="1" applyFill="1" applyBorder="1" applyAlignment="1">
      <alignment vertical="top" wrapText="1"/>
    </xf>
    <xf numFmtId="0" fontId="31" fillId="0" borderId="10" xfId="0" applyFont="1" applyFill="1" applyBorder="1" applyAlignment="1">
      <alignment horizontal="left" vertical="center" wrapText="1"/>
    </xf>
    <xf numFmtId="0" fontId="49" fillId="25" borderId="10" xfId="0" applyFont="1" applyFill="1" applyBorder="1" applyAlignment="1">
      <alignment vertical="center" wrapText="1"/>
    </xf>
    <xf numFmtId="0" fontId="21" fillId="0" borderId="10" xfId="0" applyFont="1" applyFill="1" applyBorder="1" applyAlignment="1">
      <alignment horizontal="justify"/>
    </xf>
    <xf numFmtId="0" fontId="32" fillId="0" borderId="0" xfId="0" applyFont="1" applyAlignment="1">
      <alignment horizontal="center"/>
    </xf>
    <xf numFmtId="0" fontId="39" fillId="0" borderId="0" xfId="0" applyFont="1" applyAlignment="1">
      <alignment horizontal="center" vertical="top" wrapText="1"/>
    </xf>
    <xf numFmtId="49" fontId="32" fillId="0" borderId="0" xfId="0" applyNumberFormat="1" applyFont="1" applyFill="1" applyBorder="1" applyAlignment="1">
      <alignment horizontal="right" vertical="center" wrapText="1"/>
    </xf>
    <xf numFmtId="0" fontId="32" fillId="0" borderId="0" xfId="0" applyFont="1" applyBorder="1" applyAlignment="1">
      <alignment horizontal="right" vertical="center" wrapText="1"/>
    </xf>
    <xf numFmtId="49" fontId="21" fillId="26" borderId="12" xfId="0" applyNumberFormat="1" applyFont="1" applyFill="1" applyBorder="1" applyAlignment="1">
      <alignment horizontal="center" vertical="center" wrapText="1"/>
    </xf>
    <xf numFmtId="49" fontId="21" fillId="24" borderId="11" xfId="0" applyNumberFormat="1" applyFont="1" applyFill="1" applyBorder="1" applyAlignment="1">
      <alignment horizontal="center" vertical="center"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1" fillId="25" borderId="12" xfId="0" applyNumberFormat="1" applyFont="1" applyFill="1" applyBorder="1" applyAlignment="1">
      <alignment horizontal="center" vertical="center" wrapText="1"/>
    </xf>
    <xf numFmtId="49" fontId="21" fillId="27" borderId="11" xfId="0" applyNumberFormat="1" applyFont="1" applyFill="1" applyBorder="1" applyAlignment="1">
      <alignment horizontal="center" vertical="center" wrapText="1"/>
    </xf>
    <xf numFmtId="49" fontId="20" fillId="27" borderId="12" xfId="0" applyNumberFormat="1" applyFont="1" applyFill="1" applyBorder="1" applyAlignment="1">
      <alignment horizontal="center" vertical="center" wrapText="1"/>
    </xf>
    <xf numFmtId="49" fontId="20" fillId="27" borderId="11" xfId="0" applyNumberFormat="1" applyFont="1" applyFill="1" applyBorder="1" applyAlignment="1">
      <alignment horizontal="center" vertical="center" wrapText="1"/>
    </xf>
    <xf numFmtId="0" fontId="20" fillId="26" borderId="12" xfId="0" applyFont="1" applyFill="1" applyBorder="1" applyAlignment="1">
      <alignment horizontal="center" vertical="center" wrapText="1"/>
    </xf>
    <xf numFmtId="0" fontId="20" fillId="26" borderId="11" xfId="0" applyFont="1" applyFill="1" applyBorder="1" applyAlignment="1">
      <alignment horizontal="center" vertical="center" wrapText="1"/>
    </xf>
    <xf numFmtId="0" fontId="20" fillId="24" borderId="12" xfId="0" applyFont="1" applyFill="1" applyBorder="1" applyAlignment="1">
      <alignment horizontal="center" vertical="center"/>
    </xf>
    <xf numFmtId="0" fontId="20" fillId="24" borderId="11" xfId="0" applyFont="1" applyFill="1" applyBorder="1" applyAlignment="1">
      <alignment horizontal="center" vertical="center"/>
    </xf>
    <xf numFmtId="0" fontId="26" fillId="0" borderId="0" xfId="0" applyFont="1" applyBorder="1" applyAlignment="1">
      <alignment horizontal="right" vertical="center" wrapText="1"/>
    </xf>
    <xf numFmtId="0" fontId="40" fillId="0" borderId="0" xfId="0" applyFont="1" applyBorder="1" applyAlignment="1">
      <alignment horizontal="right" vertical="center" wrapText="1"/>
    </xf>
    <xf numFmtId="49" fontId="26" fillId="0" borderId="0" xfId="0" applyNumberFormat="1" applyFont="1" applyFill="1" applyBorder="1" applyAlignment="1">
      <alignment horizontal="right" vertical="center" wrapText="1"/>
    </xf>
    <xf numFmtId="0" fontId="21" fillId="0" borderId="0" xfId="0" applyFont="1" applyBorder="1" applyAlignment="1">
      <alignment horizontal="right" vertical="center" wrapText="1"/>
    </xf>
    <xf numFmtId="0" fontId="20" fillId="28" borderId="47" xfId="0" applyFont="1" applyFill="1" applyBorder="1" applyAlignment="1">
      <alignment horizontal="right" vertical="top" wrapText="1"/>
    </xf>
    <xf numFmtId="0" fontId="20" fillId="28" borderId="11" xfId="0" applyFont="1" applyFill="1" applyBorder="1" applyAlignment="1">
      <alignment horizontal="right" vertical="top" wrapText="1"/>
    </xf>
    <xf numFmtId="0" fontId="21" fillId="24" borderId="12" xfId="0" applyFont="1" applyFill="1" applyBorder="1" applyAlignment="1">
      <alignment horizontal="center" vertical="center"/>
    </xf>
    <xf numFmtId="0" fontId="21" fillId="24" borderId="11" xfId="0" applyFont="1" applyFill="1" applyBorder="1" applyAlignment="1">
      <alignment horizontal="center" vertical="center"/>
    </xf>
    <xf numFmtId="49" fontId="22" fillId="26" borderId="12" xfId="0" applyNumberFormat="1" applyFont="1" applyFill="1" applyBorder="1" applyAlignment="1">
      <alignment horizontal="center" vertical="center" wrapText="1"/>
    </xf>
    <xf numFmtId="49" fontId="22" fillId="26" borderId="11" xfId="0" applyNumberFormat="1" applyFont="1" applyFill="1" applyBorder="1" applyAlignment="1">
      <alignment horizontal="center" vertical="center" wrapText="1"/>
    </xf>
    <xf numFmtId="0" fontId="20" fillId="25" borderId="47" xfId="0" applyFont="1" applyFill="1" applyBorder="1" applyAlignment="1">
      <alignment horizontal="center" vertical="top" wrapText="1"/>
    </xf>
    <xf numFmtId="0" fontId="20" fillId="25" borderId="11" xfId="0" applyFont="1" applyFill="1" applyBorder="1" applyAlignment="1">
      <alignment horizontal="center" vertical="top" wrapText="1"/>
    </xf>
    <xf numFmtId="0" fontId="20" fillId="24" borderId="12" xfId="58" applyFont="1" applyFill="1" applyBorder="1" applyAlignment="1">
      <alignment horizontal="center" vertical="center" wrapText="1"/>
      <protection/>
    </xf>
    <xf numFmtId="0" fontId="20" fillId="24" borderId="11" xfId="58" applyFont="1" applyFill="1" applyBorder="1" applyAlignment="1">
      <alignment horizontal="center" vertical="center" wrapText="1"/>
      <protection/>
    </xf>
    <xf numFmtId="3" fontId="21" fillId="24" borderId="12" xfId="0" applyNumberFormat="1" applyFont="1" applyFill="1" applyBorder="1" applyAlignment="1">
      <alignment horizontal="center" vertical="center" wrapText="1"/>
    </xf>
    <xf numFmtId="0" fontId="21" fillId="26" borderId="11" xfId="0" applyFont="1" applyFill="1" applyBorder="1" applyAlignment="1">
      <alignment horizontal="center" vertical="center" wrapText="1"/>
    </xf>
    <xf numFmtId="49" fontId="20" fillId="25" borderId="47" xfId="0" applyNumberFormat="1" applyFont="1" applyFill="1" applyBorder="1" applyAlignment="1">
      <alignment horizontal="center" vertical="center" wrapText="1"/>
    </xf>
    <xf numFmtId="0" fontId="21" fillId="26" borderId="12" xfId="0" applyFont="1" applyFill="1" applyBorder="1" applyAlignment="1">
      <alignment horizontal="center" vertical="center" wrapText="1"/>
    </xf>
    <xf numFmtId="49" fontId="21" fillId="25" borderId="47" xfId="0" applyNumberFormat="1" applyFont="1" applyFill="1" applyBorder="1" applyAlignment="1">
      <alignment horizontal="center" vertical="center" wrapText="1"/>
    </xf>
    <xf numFmtId="49" fontId="24" fillId="26" borderId="12" xfId="0" applyNumberFormat="1" applyFont="1" applyFill="1" applyBorder="1" applyAlignment="1">
      <alignment horizontal="center" vertical="center" wrapText="1"/>
    </xf>
    <xf numFmtId="49" fontId="24" fillId="26" borderId="11" xfId="0" applyNumberFormat="1" applyFont="1" applyFill="1" applyBorder="1" applyAlignment="1">
      <alignment horizontal="center" vertical="center" wrapText="1"/>
    </xf>
    <xf numFmtId="49" fontId="21" fillId="26" borderId="11" xfId="0" applyNumberFormat="1" applyFont="1" applyFill="1" applyBorder="1" applyAlignment="1">
      <alignment horizontal="center" vertical="center" wrapText="1"/>
    </xf>
    <xf numFmtId="49" fontId="20" fillId="27" borderId="12" xfId="0" applyNumberFormat="1" applyFont="1" applyFill="1" applyBorder="1" applyAlignment="1">
      <alignment vertical="center" wrapText="1"/>
    </xf>
    <xf numFmtId="49" fontId="20" fillId="27" borderId="11" xfId="0" applyNumberFormat="1" applyFont="1" applyFill="1" applyBorder="1" applyAlignment="1">
      <alignment vertical="center" wrapText="1"/>
    </xf>
    <xf numFmtId="0" fontId="20" fillId="26" borderId="12" xfId="0" applyFont="1" applyFill="1" applyBorder="1" applyAlignment="1">
      <alignment vertical="center" wrapText="1"/>
    </xf>
    <xf numFmtId="0" fontId="20" fillId="26" borderId="11" xfId="0" applyFont="1" applyFill="1" applyBorder="1" applyAlignment="1">
      <alignment vertical="center" wrapText="1"/>
    </xf>
    <xf numFmtId="0" fontId="45" fillId="24" borderId="0" xfId="0" applyFont="1" applyFill="1" applyBorder="1" applyAlignment="1">
      <alignment horizontal="right" vertical="center" wrapText="1"/>
    </xf>
    <xf numFmtId="49" fontId="20" fillId="0" borderId="12" xfId="0" applyNumberFormat="1" applyFont="1" applyBorder="1" applyAlignment="1">
      <alignment horizontal="center" vertical="center" wrapText="1"/>
    </xf>
    <xf numFmtId="49" fontId="20" fillId="0" borderId="11" xfId="0" applyNumberFormat="1" applyFont="1" applyBorder="1" applyAlignment="1">
      <alignment horizontal="center" vertical="center" wrapText="1"/>
    </xf>
    <xf numFmtId="49" fontId="30" fillId="24" borderId="0" xfId="0" applyNumberFormat="1" applyFont="1" applyFill="1" applyBorder="1" applyAlignment="1">
      <alignment horizontal="right" vertical="center" wrapText="1"/>
    </xf>
    <xf numFmtId="0" fontId="30" fillId="24" borderId="0" xfId="0" applyFont="1" applyFill="1" applyBorder="1" applyAlignment="1">
      <alignment horizontal="right" vertical="center" wrapText="1"/>
    </xf>
    <xf numFmtId="0" fontId="21" fillId="24" borderId="0" xfId="0" applyFont="1" applyFill="1" applyBorder="1" applyAlignment="1">
      <alignment horizontal="center" vertical="center" wrapText="1"/>
    </xf>
    <xf numFmtId="49" fontId="21" fillId="25" borderId="12" xfId="0" applyNumberFormat="1" applyFont="1" applyFill="1" applyBorder="1" applyAlignment="1">
      <alignment vertical="center" wrapText="1"/>
    </xf>
    <xf numFmtId="49" fontId="21" fillId="27" borderId="11" xfId="0" applyNumberFormat="1" applyFont="1" applyFill="1" applyBorder="1" applyAlignment="1">
      <alignment vertical="center" wrapText="1"/>
    </xf>
    <xf numFmtId="0" fontId="31" fillId="26" borderId="12" xfId="0" applyFont="1" applyFill="1" applyBorder="1" applyAlignment="1">
      <alignment horizontal="center" vertical="center" wrapText="1"/>
    </xf>
    <xf numFmtId="0" fontId="31" fillId="26" borderId="11" xfId="0" applyFont="1" applyFill="1" applyBorder="1" applyAlignment="1">
      <alignment horizontal="center" vertical="center" wrapText="1"/>
    </xf>
    <xf numFmtId="0" fontId="31" fillId="24" borderId="47" xfId="0" applyFont="1" applyFill="1" applyBorder="1" applyAlignment="1">
      <alignment horizontal="center" vertical="center" wrapText="1"/>
    </xf>
    <xf numFmtId="0" fontId="31" fillId="24" borderId="11" xfId="0" applyFont="1" applyFill="1" applyBorder="1" applyAlignment="1">
      <alignment horizontal="center" vertical="center" wrapText="1"/>
    </xf>
    <xf numFmtId="0" fontId="46" fillId="24" borderId="12" xfId="0" applyFont="1" applyFill="1" applyBorder="1" applyAlignment="1">
      <alignment horizontal="center" vertical="center" wrapText="1"/>
    </xf>
    <xf numFmtId="0" fontId="46" fillId="24" borderId="11" xfId="0" applyFont="1" applyFill="1" applyBorder="1" applyAlignment="1">
      <alignment horizontal="center" vertical="center" wrapText="1"/>
    </xf>
    <xf numFmtId="49" fontId="31" fillId="26" borderId="12" xfId="0" applyNumberFormat="1" applyFont="1" applyFill="1" applyBorder="1" applyAlignment="1">
      <alignment horizontal="center" vertical="center" wrapText="1"/>
    </xf>
    <xf numFmtId="49" fontId="31" fillId="26" borderId="11" xfId="0" applyNumberFormat="1" applyFont="1" applyFill="1" applyBorder="1" applyAlignment="1">
      <alignment horizontal="center" vertical="center" wrapText="1"/>
    </xf>
    <xf numFmtId="49" fontId="31" fillId="27" borderId="12" xfId="0" applyNumberFormat="1" applyFont="1" applyFill="1" applyBorder="1" applyAlignment="1">
      <alignment horizontal="center" vertical="center" wrapText="1"/>
    </xf>
    <xf numFmtId="49" fontId="31" fillId="27" borderId="11" xfId="0" applyNumberFormat="1" applyFont="1" applyFill="1" applyBorder="1" applyAlignment="1">
      <alignment horizontal="center" vertical="center" wrapText="1"/>
    </xf>
    <xf numFmtId="0" fontId="31" fillId="24" borderId="12" xfId="0" applyFont="1" applyFill="1" applyBorder="1" applyAlignment="1">
      <alignment horizontal="center"/>
    </xf>
    <xf numFmtId="0" fontId="31" fillId="24" borderId="11" xfId="0" applyFont="1" applyFill="1" applyBorder="1" applyAlignment="1">
      <alignment horizontal="center"/>
    </xf>
    <xf numFmtId="49" fontId="46" fillId="27" borderId="12" xfId="0" applyNumberFormat="1" applyFont="1" applyFill="1" applyBorder="1" applyAlignment="1">
      <alignment vertical="center" wrapText="1"/>
    </xf>
    <xf numFmtId="49" fontId="46" fillId="27" borderId="11" xfId="0" applyNumberFormat="1" applyFont="1" applyFill="1" applyBorder="1" applyAlignment="1">
      <alignment vertical="center" wrapText="1"/>
    </xf>
    <xf numFmtId="49" fontId="31" fillId="27" borderId="12" xfId="0" applyNumberFormat="1" applyFont="1" applyFill="1" applyBorder="1" applyAlignment="1">
      <alignment vertical="center" wrapText="1"/>
    </xf>
    <xf numFmtId="49" fontId="31" fillId="27" borderId="11" xfId="0" applyNumberFormat="1" applyFont="1" applyFill="1" applyBorder="1" applyAlignment="1">
      <alignment vertical="center" wrapText="1"/>
    </xf>
    <xf numFmtId="49" fontId="46" fillId="27" borderId="12" xfId="0" applyNumberFormat="1" applyFont="1" applyFill="1" applyBorder="1" applyAlignment="1">
      <alignment horizontal="center" vertical="center" wrapText="1"/>
    </xf>
    <xf numFmtId="49" fontId="46" fillId="27" borderId="11" xfId="0" applyNumberFormat="1" applyFont="1" applyFill="1" applyBorder="1" applyAlignment="1">
      <alignment horizontal="center" vertical="center" wrapText="1"/>
    </xf>
    <xf numFmtId="0" fontId="46" fillId="24" borderId="12" xfId="0" applyFont="1" applyFill="1" applyBorder="1" applyAlignment="1">
      <alignment horizontal="center"/>
    </xf>
    <xf numFmtId="0" fontId="46" fillId="24" borderId="11" xfId="0" applyFont="1" applyFill="1" applyBorder="1" applyAlignment="1">
      <alignment horizontal="center"/>
    </xf>
    <xf numFmtId="49" fontId="46" fillId="24" borderId="12" xfId="0" applyNumberFormat="1" applyFont="1" applyFill="1" applyBorder="1" applyAlignment="1">
      <alignment horizontal="center" vertical="center" wrapText="1"/>
    </xf>
    <xf numFmtId="49" fontId="46" fillId="24" borderId="11" xfId="0" applyNumberFormat="1" applyFont="1" applyFill="1" applyBorder="1" applyAlignment="1">
      <alignment horizontal="center" vertical="center" wrapText="1"/>
    </xf>
    <xf numFmtId="0" fontId="31" fillId="24" borderId="12" xfId="58" applyFont="1" applyFill="1" applyBorder="1" applyAlignment="1">
      <alignment horizontal="center" vertical="center" wrapText="1"/>
      <protection/>
    </xf>
    <xf numFmtId="0" fontId="31" fillId="24" borderId="11" xfId="58" applyFont="1" applyFill="1" applyBorder="1" applyAlignment="1">
      <alignment horizontal="center" vertical="center" wrapText="1"/>
      <protection/>
    </xf>
    <xf numFmtId="0" fontId="31" fillId="24" borderId="0" xfId="0" applyFont="1" applyFill="1" applyAlignment="1">
      <alignment horizontal="right"/>
    </xf>
    <xf numFmtId="49" fontId="23" fillId="0" borderId="0" xfId="0" applyNumberFormat="1" applyFont="1" applyFill="1" applyBorder="1" applyAlignment="1">
      <alignment horizontal="right" vertical="center" wrapText="1"/>
    </xf>
    <xf numFmtId="0" fontId="23" fillId="0" borderId="0" xfId="0" applyFont="1" applyBorder="1" applyAlignment="1">
      <alignment horizontal="right" vertical="center" wrapText="1"/>
    </xf>
    <xf numFmtId="0" fontId="46" fillId="24" borderId="0" xfId="0" applyFont="1" applyFill="1" applyAlignment="1">
      <alignment horizontal="center" vertical="center" wrapText="1"/>
    </xf>
    <xf numFmtId="49" fontId="31" fillId="24" borderId="47" xfId="0" applyNumberFormat="1" applyFont="1" applyFill="1" applyBorder="1" applyAlignment="1">
      <alignment horizontal="center" vertical="center" wrapText="1"/>
    </xf>
    <xf numFmtId="49" fontId="31" fillId="24" borderId="11" xfId="0" applyNumberFormat="1" applyFont="1" applyFill="1" applyBorder="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_Лист1" xfId="56"/>
    <cellStyle name="Обычный_Прил.1,2,3-2009" xfId="57"/>
    <cellStyle name="Обычный_Прил.7,8 Расходы_2009" xfId="58"/>
    <cellStyle name="Обычный_Приложение 4."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12"/>
  <sheetViews>
    <sheetView zoomScaleSheetLayoutView="100" zoomScalePageLayoutView="0" workbookViewId="0" topLeftCell="A36">
      <selection activeCell="H18" sqref="H18"/>
    </sheetView>
  </sheetViews>
  <sheetFormatPr defaultColWidth="9.140625" defaultRowHeight="15"/>
  <cols>
    <col min="1" max="1" width="24.00390625" style="6" customWidth="1"/>
    <col min="2" max="2" width="48.7109375" style="7" customWidth="1"/>
    <col min="3" max="3" width="17.00390625" style="7" customWidth="1"/>
    <col min="4" max="4" width="12.7109375" style="7" hidden="1" customWidth="1"/>
    <col min="5" max="16384" width="9.140625" style="6" customWidth="1"/>
  </cols>
  <sheetData>
    <row r="1" spans="1:4" ht="12.75">
      <c r="A1" s="42"/>
      <c r="B1" s="638" t="s">
        <v>574</v>
      </c>
      <c r="C1" s="638"/>
      <c r="D1" s="638"/>
    </row>
    <row r="2" spans="1:6" s="1" customFormat="1" ht="15.75" customHeight="1">
      <c r="A2" s="640" t="s">
        <v>2</v>
      </c>
      <c r="B2" s="640"/>
      <c r="C2" s="640"/>
      <c r="D2" s="640"/>
      <c r="E2" s="3"/>
      <c r="F2" s="3"/>
    </row>
    <row r="3" spans="1:6" s="1" customFormat="1" ht="15.75" customHeight="1">
      <c r="A3" s="640" t="s">
        <v>623</v>
      </c>
      <c r="B3" s="640"/>
      <c r="C3" s="640"/>
      <c r="D3" s="640"/>
      <c r="E3" s="3"/>
      <c r="F3" s="3"/>
    </row>
    <row r="4" spans="1:6" s="2" customFormat="1" ht="16.5" customHeight="1">
      <c r="A4" s="641" t="s">
        <v>625</v>
      </c>
      <c r="B4" s="641"/>
      <c r="C4" s="641"/>
      <c r="D4" s="641"/>
      <c r="E4" s="4"/>
      <c r="F4" s="4"/>
    </row>
    <row r="5" spans="1:6" s="2" customFormat="1" ht="16.5" customHeight="1">
      <c r="A5" s="41"/>
      <c r="B5" s="641" t="s">
        <v>3</v>
      </c>
      <c r="C5" s="641"/>
      <c r="D5" s="641"/>
      <c r="E5" s="4"/>
      <c r="F5" s="4"/>
    </row>
    <row r="6" spans="1:6" s="2" customFormat="1" ht="18" customHeight="1">
      <c r="A6" s="641" t="s">
        <v>526</v>
      </c>
      <c r="B6" s="641"/>
      <c r="C6" s="641"/>
      <c r="D6" s="641"/>
      <c r="E6" s="4"/>
      <c r="F6" s="4"/>
    </row>
    <row r="7" spans="1:6" s="2" customFormat="1" ht="18" customHeight="1">
      <c r="A7" s="5"/>
      <c r="B7" s="641" t="s">
        <v>675</v>
      </c>
      <c r="C7" s="641"/>
      <c r="D7" s="4"/>
      <c r="E7" s="4"/>
      <c r="F7" s="4"/>
    </row>
    <row r="8" spans="1:3" s="7" customFormat="1" ht="32.25" customHeight="1">
      <c r="A8" s="639" t="s">
        <v>527</v>
      </c>
      <c r="B8" s="639"/>
      <c r="C8" s="639"/>
    </row>
    <row r="9" spans="1:3" s="36" customFormat="1" ht="5.25" customHeight="1">
      <c r="A9" s="40"/>
      <c r="B9" s="39"/>
      <c r="C9" s="39"/>
    </row>
    <row r="10" spans="1:3" s="36" customFormat="1" ht="13.5" customHeight="1">
      <c r="A10" s="38"/>
      <c r="B10" s="37"/>
      <c r="C10" s="37" t="s">
        <v>501</v>
      </c>
    </row>
    <row r="11" spans="1:4" ht="38.25">
      <c r="A11" s="35" t="s">
        <v>142</v>
      </c>
      <c r="B11" s="34" t="s">
        <v>141</v>
      </c>
      <c r="C11" s="33" t="s">
        <v>506</v>
      </c>
      <c r="D11" s="11">
        <v>8502881.13</v>
      </c>
    </row>
    <row r="12" spans="1:4" ht="12.75">
      <c r="A12" s="32">
        <v>1</v>
      </c>
      <c r="B12" s="32">
        <v>2</v>
      </c>
      <c r="C12" s="32"/>
      <c r="D12" s="11">
        <v>5510235.74</v>
      </c>
    </row>
    <row r="13" spans="1:4" ht="12.75">
      <c r="A13" s="15" t="s">
        <v>140</v>
      </c>
      <c r="B13" s="25" t="s">
        <v>139</v>
      </c>
      <c r="C13" s="24">
        <f>C14+C31+C35+C43+C46+C50+C58+C60+C66+C21+C69</f>
        <v>17994.714</v>
      </c>
      <c r="D13" s="18" t="e">
        <f>D14+D31+D35+D43+D46+D50+D58+D60+D66+D21</f>
        <v>#REF!</v>
      </c>
    </row>
    <row r="14" spans="1:4" ht="12.75">
      <c r="A14" s="15" t="s">
        <v>138</v>
      </c>
      <c r="B14" s="25" t="s">
        <v>137</v>
      </c>
      <c r="C14" s="8">
        <f>C15</f>
        <v>8348.419000000002</v>
      </c>
      <c r="D14" s="18">
        <f>D15</f>
        <v>5409863.26</v>
      </c>
    </row>
    <row r="15" spans="1:4" ht="12.75" customHeight="1">
      <c r="A15" s="13" t="s">
        <v>136</v>
      </c>
      <c r="B15" s="12" t="s">
        <v>135</v>
      </c>
      <c r="C15" s="16">
        <f>SUM(C18:C20)</f>
        <v>8348.419000000002</v>
      </c>
      <c r="D15" s="27">
        <f>D18</f>
        <v>5409863.26</v>
      </c>
    </row>
    <row r="16" spans="1:4" ht="17.25" customHeight="1" hidden="1">
      <c r="A16" s="13" t="s">
        <v>133</v>
      </c>
      <c r="B16" s="12" t="s">
        <v>134</v>
      </c>
      <c r="C16" s="16"/>
      <c r="D16" s="11"/>
    </row>
    <row r="17" spans="1:4" ht="7.5" customHeight="1" hidden="1">
      <c r="A17" s="13"/>
      <c r="B17" s="12"/>
      <c r="C17" s="16">
        <f>C18+C19</f>
        <v>8308.854000000001</v>
      </c>
      <c r="D17" s="11">
        <v>5504333.04</v>
      </c>
    </row>
    <row r="18" spans="1:4" ht="66.75" customHeight="1">
      <c r="A18" s="13" t="s">
        <v>133</v>
      </c>
      <c r="B18" s="525" t="s">
        <v>451</v>
      </c>
      <c r="C18" s="16">
        <v>8133.408</v>
      </c>
      <c r="D18" s="11">
        <v>5409863.26</v>
      </c>
    </row>
    <row r="19" spans="1:4" ht="104.25" customHeight="1">
      <c r="A19" s="13" t="s">
        <v>132</v>
      </c>
      <c r="B19" s="525" t="s">
        <v>452</v>
      </c>
      <c r="C19" s="16">
        <v>175.446</v>
      </c>
      <c r="D19" s="11">
        <v>94469.78</v>
      </c>
    </row>
    <row r="20" spans="1:4" ht="40.5" customHeight="1">
      <c r="A20" s="13" t="s">
        <v>131</v>
      </c>
      <c r="B20" s="524" t="s">
        <v>453</v>
      </c>
      <c r="C20" s="16">
        <v>39.565</v>
      </c>
      <c r="D20" s="11">
        <v>5000</v>
      </c>
    </row>
    <row r="21" spans="1:4" ht="39.75" customHeight="1">
      <c r="A21" s="15" t="s">
        <v>130</v>
      </c>
      <c r="B21" s="25" t="s">
        <v>129</v>
      </c>
      <c r="C21" s="29">
        <f>C22</f>
        <v>961.28</v>
      </c>
      <c r="D21" s="28">
        <f>D22</f>
        <v>0</v>
      </c>
    </row>
    <row r="22" spans="1:4" ht="28.5" customHeight="1">
      <c r="A22" s="15" t="s">
        <v>128</v>
      </c>
      <c r="B22" s="14" t="s">
        <v>127</v>
      </c>
      <c r="C22" s="8">
        <f>C23+C25+C27+C29</f>
        <v>961.28</v>
      </c>
      <c r="D22" s="18">
        <f>D23+D25+D27+D29</f>
        <v>0</v>
      </c>
    </row>
    <row r="23" spans="1:4" ht="66.75" customHeight="1">
      <c r="A23" s="13" t="s">
        <v>126</v>
      </c>
      <c r="B23" s="525" t="s">
        <v>125</v>
      </c>
      <c r="C23" s="16">
        <f>C24</f>
        <v>434.62</v>
      </c>
      <c r="D23" s="11"/>
    </row>
    <row r="24" spans="1:4" ht="106.5" customHeight="1">
      <c r="A24" s="13" t="s">
        <v>477</v>
      </c>
      <c r="B24" s="524" t="s">
        <v>476</v>
      </c>
      <c r="C24" s="16">
        <v>434.62</v>
      </c>
      <c r="D24" s="11"/>
    </row>
    <row r="25" spans="1:4" ht="79.5" customHeight="1">
      <c r="A25" s="13" t="s">
        <v>124</v>
      </c>
      <c r="B25" s="525" t="s">
        <v>123</v>
      </c>
      <c r="C25" s="16">
        <f>C26</f>
        <v>2.41</v>
      </c>
      <c r="D25" s="11"/>
    </row>
    <row r="26" spans="1:4" ht="120.75" customHeight="1">
      <c r="A26" s="13" t="s">
        <v>478</v>
      </c>
      <c r="B26" s="525" t="s">
        <v>479</v>
      </c>
      <c r="C26" s="16">
        <v>2.41</v>
      </c>
      <c r="D26" s="11"/>
    </row>
    <row r="27" spans="1:4" ht="64.5" customHeight="1">
      <c r="A27" s="13" t="s">
        <v>122</v>
      </c>
      <c r="B27" s="525" t="s">
        <v>121</v>
      </c>
      <c r="C27" s="16">
        <f>C28</f>
        <v>578.75</v>
      </c>
      <c r="D27" s="11"/>
    </row>
    <row r="28" spans="1:4" ht="108" customHeight="1">
      <c r="A28" s="13" t="s">
        <v>480</v>
      </c>
      <c r="B28" s="524" t="s">
        <v>481</v>
      </c>
      <c r="C28" s="16">
        <v>578.75</v>
      </c>
      <c r="D28" s="11"/>
    </row>
    <row r="29" spans="1:4" ht="68.25" customHeight="1">
      <c r="A29" s="13" t="s">
        <v>120</v>
      </c>
      <c r="B29" s="525" t="s">
        <v>119</v>
      </c>
      <c r="C29" s="16">
        <f>C30</f>
        <v>-54.5</v>
      </c>
      <c r="D29" s="11"/>
    </row>
    <row r="30" spans="1:4" ht="110.25" customHeight="1">
      <c r="A30" s="13" t="s">
        <v>482</v>
      </c>
      <c r="B30" s="524" t="s">
        <v>483</v>
      </c>
      <c r="C30" s="16">
        <v>-54.5</v>
      </c>
      <c r="D30" s="11"/>
    </row>
    <row r="31" spans="1:4" ht="12.75">
      <c r="A31" s="15" t="s">
        <v>118</v>
      </c>
      <c r="B31" s="25" t="s">
        <v>117</v>
      </c>
      <c r="C31" s="8">
        <f>C32</f>
        <v>32.229</v>
      </c>
      <c r="D31" s="18">
        <f>D32</f>
        <v>7666.3</v>
      </c>
    </row>
    <row r="32" spans="1:4" s="31" customFormat="1" ht="12.75">
      <c r="A32" s="15" t="s">
        <v>116</v>
      </c>
      <c r="B32" s="14" t="s">
        <v>115</v>
      </c>
      <c r="C32" s="8">
        <f>C33+C34</f>
        <v>32.229</v>
      </c>
      <c r="D32" s="18">
        <f>D33+D34</f>
        <v>7666.3</v>
      </c>
    </row>
    <row r="33" spans="1:4" s="621" customFormat="1" ht="12" customHeight="1">
      <c r="A33" s="618" t="s">
        <v>577</v>
      </c>
      <c r="B33" s="619" t="s">
        <v>115</v>
      </c>
      <c r="C33" s="30">
        <v>32.229</v>
      </c>
      <c r="D33" s="620">
        <v>4153</v>
      </c>
    </row>
    <row r="34" spans="1:4" ht="0.75" customHeight="1" hidden="1">
      <c r="A34" s="13" t="s">
        <v>114</v>
      </c>
      <c r="B34" s="12" t="s">
        <v>113</v>
      </c>
      <c r="C34" s="16"/>
      <c r="D34" s="11">
        <v>3513.3</v>
      </c>
    </row>
    <row r="35" spans="1:4" ht="13.5" customHeight="1">
      <c r="A35" s="15" t="s">
        <v>112</v>
      </c>
      <c r="B35" s="25" t="s">
        <v>111</v>
      </c>
      <c r="C35" s="8">
        <f>C36+C38</f>
        <v>6854.779</v>
      </c>
      <c r="D35" s="18">
        <f>D36+D38</f>
        <v>2126965.59</v>
      </c>
    </row>
    <row r="36" spans="1:4" ht="12.75">
      <c r="A36" s="13" t="s">
        <v>110</v>
      </c>
      <c r="B36" s="12" t="s">
        <v>109</v>
      </c>
      <c r="C36" s="16">
        <f>C37</f>
        <v>874.888</v>
      </c>
      <c r="D36" s="27">
        <f>D37</f>
        <v>881752.14</v>
      </c>
    </row>
    <row r="37" spans="1:4" ht="41.25" customHeight="1">
      <c r="A37" s="13" t="s">
        <v>108</v>
      </c>
      <c r="B37" s="12" t="s">
        <v>107</v>
      </c>
      <c r="C37" s="16">
        <v>874.888</v>
      </c>
      <c r="D37" s="11">
        <v>881752.14</v>
      </c>
    </row>
    <row r="38" spans="1:4" ht="12.75">
      <c r="A38" s="13" t="s">
        <v>106</v>
      </c>
      <c r="B38" s="12" t="s">
        <v>105</v>
      </c>
      <c r="C38" s="16">
        <f>C39+C41</f>
        <v>5979.8910000000005</v>
      </c>
      <c r="D38" s="27">
        <f>D39+D41</f>
        <v>1245213.45</v>
      </c>
    </row>
    <row r="39" spans="1:4" ht="12.75">
      <c r="A39" s="13" t="s">
        <v>104</v>
      </c>
      <c r="B39" s="12" t="s">
        <v>103</v>
      </c>
      <c r="C39" s="16">
        <f>C40</f>
        <v>4202.836</v>
      </c>
      <c r="D39" s="27">
        <f>D40</f>
        <v>766641.95</v>
      </c>
    </row>
    <row r="40" spans="1:4" ht="40.5" customHeight="1">
      <c r="A40" s="13" t="s">
        <v>102</v>
      </c>
      <c r="B40" s="12" t="s">
        <v>101</v>
      </c>
      <c r="C40" s="16">
        <v>4202.836</v>
      </c>
      <c r="D40" s="11">
        <v>766641.95</v>
      </c>
    </row>
    <row r="41" spans="1:4" ht="15" customHeight="1">
      <c r="A41" s="13" t="s">
        <v>100</v>
      </c>
      <c r="B41" s="12" t="s">
        <v>99</v>
      </c>
      <c r="C41" s="23">
        <f>C42</f>
        <v>1777.055</v>
      </c>
      <c r="D41" s="27">
        <f>D42</f>
        <v>478571.5</v>
      </c>
    </row>
    <row r="42" spans="1:4" s="621" customFormat="1" ht="38.25" customHeight="1">
      <c r="A42" s="618" t="s">
        <v>98</v>
      </c>
      <c r="B42" s="619" t="s">
        <v>578</v>
      </c>
      <c r="C42" s="30">
        <v>1777.055</v>
      </c>
      <c r="D42" s="620">
        <v>478571.5</v>
      </c>
    </row>
    <row r="43" spans="1:4" ht="12.75" customHeight="1" hidden="1">
      <c r="A43" s="15" t="s">
        <v>97</v>
      </c>
      <c r="B43" s="14" t="s">
        <v>96</v>
      </c>
      <c r="C43" s="8">
        <f>C44</f>
        <v>0</v>
      </c>
      <c r="D43" s="11">
        <v>29660</v>
      </c>
    </row>
    <row r="44" spans="1:4" ht="38.25" customHeight="1" hidden="1">
      <c r="A44" s="13" t="s">
        <v>95</v>
      </c>
      <c r="B44" s="12" t="s">
        <v>94</v>
      </c>
      <c r="C44" s="16">
        <f>C45</f>
        <v>0</v>
      </c>
      <c r="D44" s="11">
        <v>29660</v>
      </c>
    </row>
    <row r="45" spans="1:4" ht="65.25" customHeight="1" hidden="1">
      <c r="A45" s="13" t="s">
        <v>93</v>
      </c>
      <c r="B45" s="12" t="s">
        <v>92</v>
      </c>
      <c r="C45" s="30"/>
      <c r="D45" s="11">
        <v>29660</v>
      </c>
    </row>
    <row r="46" spans="1:4" ht="0.75" customHeight="1" hidden="1">
      <c r="A46" s="15" t="s">
        <v>91</v>
      </c>
      <c r="B46" s="14" t="s">
        <v>90</v>
      </c>
      <c r="C46" s="8">
        <f>C47</f>
        <v>0</v>
      </c>
      <c r="D46" s="11">
        <v>5552.17</v>
      </c>
    </row>
    <row r="47" spans="1:4" ht="12.75" customHeight="1" hidden="1">
      <c r="A47" s="13" t="s">
        <v>89</v>
      </c>
      <c r="B47" s="12" t="s">
        <v>88</v>
      </c>
      <c r="C47" s="16">
        <f>C48</f>
        <v>0</v>
      </c>
      <c r="D47" s="11">
        <v>5552.17</v>
      </c>
    </row>
    <row r="48" spans="1:4" ht="25.5" customHeight="1" hidden="1">
      <c r="A48" s="13" t="s">
        <v>87</v>
      </c>
      <c r="B48" s="12" t="s">
        <v>86</v>
      </c>
      <c r="C48" s="16">
        <f>C49</f>
        <v>0</v>
      </c>
      <c r="D48" s="11">
        <v>5552.17</v>
      </c>
    </row>
    <row r="49" spans="1:4" ht="25.5" customHeight="1" hidden="1">
      <c r="A49" s="13" t="s">
        <v>85</v>
      </c>
      <c r="B49" s="12" t="s">
        <v>84</v>
      </c>
      <c r="C49" s="16"/>
      <c r="D49" s="11">
        <v>5552.17</v>
      </c>
    </row>
    <row r="50" spans="1:4" ht="41.25" customHeight="1">
      <c r="A50" s="15" t="s">
        <v>83</v>
      </c>
      <c r="B50" s="25" t="s">
        <v>82</v>
      </c>
      <c r="C50" s="29">
        <f>C51</f>
        <v>1769.789</v>
      </c>
      <c r="D50" s="28">
        <f>D51</f>
        <v>773878.08</v>
      </c>
    </row>
    <row r="51" spans="1:4" ht="80.25" customHeight="1">
      <c r="A51" s="13" t="s">
        <v>81</v>
      </c>
      <c r="B51" s="12" t="s">
        <v>80</v>
      </c>
      <c r="C51" s="16">
        <f>C52+C56+C54</f>
        <v>1769.789</v>
      </c>
      <c r="D51" s="27">
        <f>D52+D56</f>
        <v>773878.08</v>
      </c>
    </row>
    <row r="52" spans="1:4" ht="65.25" customHeight="1">
      <c r="A52" s="13" t="s">
        <v>79</v>
      </c>
      <c r="B52" s="12" t="s">
        <v>75</v>
      </c>
      <c r="C52" s="16">
        <f>C53</f>
        <v>838.79</v>
      </c>
      <c r="D52" s="27">
        <f>D53</f>
        <v>650278.25</v>
      </c>
    </row>
    <row r="53" spans="1:4" ht="82.5" customHeight="1">
      <c r="A53" s="13" t="s">
        <v>78</v>
      </c>
      <c r="B53" s="12" t="s">
        <v>77</v>
      </c>
      <c r="C53" s="16">
        <v>838.79</v>
      </c>
      <c r="D53" s="11">
        <v>650278.25</v>
      </c>
    </row>
    <row r="54" spans="1:4" ht="63.75" customHeight="1" hidden="1">
      <c r="A54" s="13" t="s">
        <v>76</v>
      </c>
      <c r="B54" s="12" t="s">
        <v>75</v>
      </c>
      <c r="C54" s="16"/>
      <c r="D54" s="11"/>
    </row>
    <row r="55" spans="1:4" ht="76.5" customHeight="1" hidden="1">
      <c r="A55" s="13" t="s">
        <v>74</v>
      </c>
      <c r="B55" s="12" t="s">
        <v>73</v>
      </c>
      <c r="C55" s="16"/>
      <c r="D55" s="11"/>
    </row>
    <row r="56" spans="1:4" ht="81" customHeight="1">
      <c r="A56" s="13" t="s">
        <v>72</v>
      </c>
      <c r="B56" s="12" t="s">
        <v>71</v>
      </c>
      <c r="C56" s="16">
        <f>C57</f>
        <v>930.999</v>
      </c>
      <c r="D56" s="27">
        <f>D57</f>
        <v>123599.83</v>
      </c>
    </row>
    <row r="57" spans="1:4" ht="66.75" customHeight="1">
      <c r="A57" s="13" t="s">
        <v>70</v>
      </c>
      <c r="B57" s="12" t="s">
        <v>69</v>
      </c>
      <c r="C57" s="16">
        <v>930.999</v>
      </c>
      <c r="D57" s="11">
        <v>123599.83</v>
      </c>
    </row>
    <row r="58" spans="1:4" ht="80.25" customHeight="1">
      <c r="A58" s="13" t="s">
        <v>619</v>
      </c>
      <c r="B58" s="12" t="s">
        <v>620</v>
      </c>
      <c r="C58" s="8">
        <f>C59</f>
        <v>8.218</v>
      </c>
      <c r="D58" s="11">
        <v>9169</v>
      </c>
    </row>
    <row r="59" spans="1:4" ht="85.5" customHeight="1">
      <c r="A59" s="13" t="s">
        <v>621</v>
      </c>
      <c r="B59" s="12" t="s">
        <v>622</v>
      </c>
      <c r="C59" s="16">
        <v>8.218</v>
      </c>
      <c r="D59" s="11">
        <v>9169</v>
      </c>
    </row>
    <row r="60" spans="1:4" ht="28.5" customHeight="1">
      <c r="A60" s="15" t="s">
        <v>68</v>
      </c>
      <c r="B60" s="25" t="s">
        <v>67</v>
      </c>
      <c r="C60" s="8">
        <f>C61</f>
        <v>20</v>
      </c>
      <c r="D60" s="18" t="e">
        <f>D61</f>
        <v>#REF!</v>
      </c>
    </row>
    <row r="61" spans="1:4" ht="38.25">
      <c r="A61" s="13" t="s">
        <v>66</v>
      </c>
      <c r="B61" s="12" t="s">
        <v>65</v>
      </c>
      <c r="C61" s="16">
        <f>C62</f>
        <v>20</v>
      </c>
      <c r="D61" s="27" t="e">
        <f>D62+D64</f>
        <v>#REF!</v>
      </c>
    </row>
    <row r="62" spans="1:4" ht="40.5" customHeight="1">
      <c r="A62" s="13" t="s">
        <v>64</v>
      </c>
      <c r="B62" s="12" t="s">
        <v>63</v>
      </c>
      <c r="C62" s="16">
        <f>C63</f>
        <v>20</v>
      </c>
      <c r="D62" s="27" t="e">
        <f>#REF!</f>
        <v>#REF!</v>
      </c>
    </row>
    <row r="63" spans="1:4" ht="41.25" customHeight="1">
      <c r="A63" s="13" t="s">
        <v>62</v>
      </c>
      <c r="B63" s="12" t="s">
        <v>61</v>
      </c>
      <c r="C63" s="16">
        <v>20</v>
      </c>
      <c r="D63" s="27"/>
    </row>
    <row r="64" spans="1:4" ht="39.75" customHeight="1" hidden="1">
      <c r="A64" s="13" t="s">
        <v>60</v>
      </c>
      <c r="B64" s="26" t="s">
        <v>59</v>
      </c>
      <c r="C64" s="16">
        <f>C65</f>
        <v>0</v>
      </c>
      <c r="D64" s="11"/>
    </row>
    <row r="65" spans="1:4" ht="52.5" customHeight="1" hidden="1">
      <c r="A65" s="13" t="s">
        <v>58</v>
      </c>
      <c r="B65" s="26" t="s">
        <v>57</v>
      </c>
      <c r="C65" s="16"/>
      <c r="D65" s="11"/>
    </row>
    <row r="66" spans="1:4" ht="12.75" customHeight="1" hidden="1">
      <c r="A66" s="15" t="s">
        <v>56</v>
      </c>
      <c r="B66" s="14" t="s">
        <v>55</v>
      </c>
      <c r="C66" s="8">
        <f>C67</f>
        <v>0</v>
      </c>
      <c r="D66" s="11">
        <v>-13014.75</v>
      </c>
    </row>
    <row r="67" spans="1:4" ht="12.75" customHeight="1" hidden="1">
      <c r="A67" s="13" t="s">
        <v>54</v>
      </c>
      <c r="B67" s="12" t="s">
        <v>53</v>
      </c>
      <c r="C67" s="16">
        <f>C68</f>
        <v>0</v>
      </c>
      <c r="D67" s="11">
        <v>-13014.75</v>
      </c>
    </row>
    <row r="68" spans="1:4" ht="25.5" customHeight="1" hidden="1">
      <c r="A68" s="13" t="s">
        <v>52</v>
      </c>
      <c r="B68" s="12" t="s">
        <v>51</v>
      </c>
      <c r="C68" s="16"/>
      <c r="D68" s="11">
        <v>-13014.75</v>
      </c>
    </row>
    <row r="69" spans="1:4" ht="17.25" customHeight="1" hidden="1">
      <c r="A69" s="15" t="s">
        <v>56</v>
      </c>
      <c r="B69" s="14" t="s">
        <v>55</v>
      </c>
      <c r="C69" s="8">
        <f>C70</f>
        <v>0</v>
      </c>
      <c r="D69" s="24">
        <f>D71+D73</f>
        <v>15232195.58</v>
      </c>
    </row>
    <row r="70" spans="1:4" ht="17.25" customHeight="1" hidden="1">
      <c r="A70" s="13" t="s">
        <v>484</v>
      </c>
      <c r="B70" s="524" t="s">
        <v>485</v>
      </c>
      <c r="C70" s="8">
        <f>C71</f>
        <v>0</v>
      </c>
      <c r="D70" s="24"/>
    </row>
    <row r="71" spans="1:4" ht="26.25" customHeight="1" hidden="1">
      <c r="A71" s="13" t="s">
        <v>419</v>
      </c>
      <c r="B71" s="487" t="s">
        <v>420</v>
      </c>
      <c r="C71" s="16">
        <v>0</v>
      </c>
      <c r="D71" s="21">
        <v>9533000</v>
      </c>
    </row>
    <row r="72" spans="1:4" ht="13.5" customHeight="1">
      <c r="A72" s="622" t="s">
        <v>50</v>
      </c>
      <c r="B72" s="25" t="s">
        <v>49</v>
      </c>
      <c r="C72" s="8">
        <f>C73+C103</f>
        <v>61381.278</v>
      </c>
      <c r="D72" s="21">
        <v>9533000</v>
      </c>
    </row>
    <row r="73" spans="1:4" ht="36">
      <c r="A73" s="622" t="s">
        <v>48</v>
      </c>
      <c r="B73" s="25" t="s">
        <v>47</v>
      </c>
      <c r="C73" s="8">
        <f>C74</f>
        <v>1960.914</v>
      </c>
      <c r="D73" s="23">
        <f>D74</f>
        <v>5699195.58</v>
      </c>
    </row>
    <row r="74" spans="1:4" ht="30.75" customHeight="1">
      <c r="A74" s="622" t="s">
        <v>580</v>
      </c>
      <c r="B74" s="14" t="s">
        <v>579</v>
      </c>
      <c r="C74" s="8">
        <f>C101</f>
        <v>1960.914</v>
      </c>
      <c r="D74" s="21">
        <v>5699195.58</v>
      </c>
    </row>
    <row r="75" spans="1:4" ht="25.5" customHeight="1" hidden="1">
      <c r="A75" s="618" t="s">
        <v>46</v>
      </c>
      <c r="B75" s="12" t="s">
        <v>42</v>
      </c>
      <c r="C75" s="16">
        <f>C76</f>
        <v>0</v>
      </c>
      <c r="D75" s="11">
        <v>26113846</v>
      </c>
    </row>
    <row r="76" spans="1:4" ht="25.5" customHeight="1" hidden="1">
      <c r="A76" s="618" t="s">
        <v>45</v>
      </c>
      <c r="B76" s="12" t="s">
        <v>44</v>
      </c>
      <c r="C76" s="16"/>
      <c r="D76" s="11">
        <v>1703400</v>
      </c>
    </row>
    <row r="77" spans="1:4" ht="24.75" customHeight="1" hidden="1">
      <c r="A77" s="618" t="s">
        <v>43</v>
      </c>
      <c r="B77" s="22" t="s">
        <v>42</v>
      </c>
      <c r="C77" s="16">
        <f>C78</f>
        <v>1801.34</v>
      </c>
      <c r="D77" s="11">
        <v>1703400</v>
      </c>
    </row>
    <row r="78" spans="1:4" ht="51" customHeight="1" hidden="1">
      <c r="A78" s="618" t="s">
        <v>41</v>
      </c>
      <c r="B78" s="22" t="s">
        <v>40</v>
      </c>
      <c r="C78" s="16">
        <v>1801.34</v>
      </c>
      <c r="D78" s="11">
        <v>13233976</v>
      </c>
    </row>
    <row r="79" spans="1:4" ht="38.25" customHeight="1" hidden="1">
      <c r="A79" s="622" t="s">
        <v>39</v>
      </c>
      <c r="B79" s="14" t="s">
        <v>38</v>
      </c>
      <c r="C79" s="8">
        <f>C80+C82+C84</f>
        <v>0</v>
      </c>
      <c r="D79" s="11">
        <v>13233976</v>
      </c>
    </row>
    <row r="80" spans="1:4" s="19" customFormat="1" ht="12.75" customHeight="1" hidden="1">
      <c r="A80" s="618" t="s">
        <v>37</v>
      </c>
      <c r="B80" s="12" t="s">
        <v>36</v>
      </c>
      <c r="C80" s="16"/>
      <c r="D80" s="20">
        <v>11176470</v>
      </c>
    </row>
    <row r="81" spans="1:4" ht="12.75" customHeight="1" hidden="1">
      <c r="A81" s="618" t="s">
        <v>35</v>
      </c>
      <c r="B81" s="12" t="s">
        <v>34</v>
      </c>
      <c r="C81" s="16"/>
      <c r="D81" s="11">
        <v>11176470</v>
      </c>
    </row>
    <row r="82" spans="1:4" ht="12.75" customHeight="1" hidden="1">
      <c r="A82" s="618" t="s">
        <v>33</v>
      </c>
      <c r="B82" s="12" t="s">
        <v>32</v>
      </c>
      <c r="C82" s="16">
        <f>C83</f>
        <v>0</v>
      </c>
      <c r="D82" s="11"/>
    </row>
    <row r="83" spans="1:4" ht="12.75" customHeight="1" hidden="1">
      <c r="A83" s="618" t="s">
        <v>31</v>
      </c>
      <c r="B83" s="12" t="s">
        <v>30</v>
      </c>
      <c r="C83" s="16"/>
      <c r="D83" s="11"/>
    </row>
    <row r="84" spans="1:4" ht="12" customHeight="1" hidden="1">
      <c r="A84" s="622" t="s">
        <v>29</v>
      </c>
      <c r="B84" s="14" t="s">
        <v>28</v>
      </c>
      <c r="C84" s="8">
        <f>C85</f>
        <v>0</v>
      </c>
      <c r="D84" s="11"/>
    </row>
    <row r="85" spans="1:4" ht="25.5" customHeight="1" hidden="1">
      <c r="A85" s="618" t="s">
        <v>26</v>
      </c>
      <c r="B85" s="12" t="s">
        <v>27</v>
      </c>
      <c r="C85" s="16"/>
      <c r="D85" s="18">
        <f>D86+D88</f>
        <v>5369827</v>
      </c>
    </row>
    <row r="86" spans="1:4" ht="38.25" customHeight="1" hidden="1">
      <c r="A86" s="618"/>
      <c r="B86" s="12" t="s">
        <v>16</v>
      </c>
      <c r="C86" s="16"/>
      <c r="D86" s="11">
        <v>555800</v>
      </c>
    </row>
    <row r="87" spans="1:4" ht="38.25" customHeight="1" hidden="1">
      <c r="A87" s="618" t="s">
        <v>26</v>
      </c>
      <c r="B87" s="12"/>
      <c r="C87" s="16"/>
      <c r="D87" s="11">
        <v>555800</v>
      </c>
    </row>
    <row r="88" spans="1:4" ht="12.75" customHeight="1" hidden="1">
      <c r="A88" s="618" t="s">
        <v>26</v>
      </c>
      <c r="B88" s="12"/>
      <c r="C88" s="16"/>
      <c r="D88" s="18">
        <f>D89</f>
        <v>4814027</v>
      </c>
    </row>
    <row r="89" spans="1:4" ht="11.25" customHeight="1" hidden="1">
      <c r="A89" s="622" t="s">
        <v>25</v>
      </c>
      <c r="B89" s="14" t="s">
        <v>24</v>
      </c>
      <c r="C89" s="8">
        <f>C90+C92</f>
        <v>0</v>
      </c>
      <c r="D89" s="18">
        <f>SUM(D91:D93)</f>
        <v>4814027</v>
      </c>
    </row>
    <row r="90" spans="1:4" ht="12.75" customHeight="1" hidden="1">
      <c r="A90" s="618" t="s">
        <v>23</v>
      </c>
      <c r="B90" s="12" t="s">
        <v>22</v>
      </c>
      <c r="C90" s="16">
        <f>C91</f>
        <v>0</v>
      </c>
      <c r="D90" s="11"/>
    </row>
    <row r="91" spans="1:4" ht="25.5" customHeight="1" hidden="1">
      <c r="A91" s="618" t="s">
        <v>21</v>
      </c>
      <c r="B91" s="12" t="s">
        <v>20</v>
      </c>
      <c r="C91" s="16"/>
      <c r="D91" s="11"/>
    </row>
    <row r="92" spans="1:4" ht="12.75" customHeight="1" hidden="1">
      <c r="A92" s="622" t="s">
        <v>19</v>
      </c>
      <c r="B92" s="14" t="s">
        <v>18</v>
      </c>
      <c r="C92" s="8">
        <f>C93</f>
        <v>0</v>
      </c>
      <c r="D92" s="11"/>
    </row>
    <row r="93" spans="1:4" ht="12.75" customHeight="1" hidden="1">
      <c r="A93" s="618" t="s">
        <v>13</v>
      </c>
      <c r="B93" s="12" t="s">
        <v>17</v>
      </c>
      <c r="C93" s="8">
        <f>SUM(C95:C97)</f>
        <v>0</v>
      </c>
      <c r="D93" s="11">
        <v>4814027</v>
      </c>
    </row>
    <row r="94" spans="1:4" ht="12.75" customHeight="1" hidden="1">
      <c r="A94" s="618"/>
      <c r="B94" s="12" t="s">
        <v>16</v>
      </c>
      <c r="C94" s="8"/>
      <c r="D94" s="11"/>
    </row>
    <row r="95" spans="1:4" ht="51" customHeight="1" hidden="1">
      <c r="A95" s="618" t="s">
        <v>13</v>
      </c>
      <c r="B95" s="17" t="s">
        <v>15</v>
      </c>
      <c r="C95" s="16"/>
      <c r="D95" s="11"/>
    </row>
    <row r="96" spans="1:4" ht="51" customHeight="1" hidden="1">
      <c r="A96" s="618" t="s">
        <v>13</v>
      </c>
      <c r="B96" s="17" t="s">
        <v>14</v>
      </c>
      <c r="C96" s="16"/>
      <c r="D96" s="11"/>
    </row>
    <row r="97" spans="1:4" ht="51" customHeight="1" hidden="1">
      <c r="A97" s="618" t="s">
        <v>13</v>
      </c>
      <c r="B97" s="12"/>
      <c r="C97" s="16"/>
      <c r="D97" s="11"/>
    </row>
    <row r="98" spans="1:4" ht="60.75" customHeight="1" hidden="1">
      <c r="A98" s="622" t="s">
        <v>12</v>
      </c>
      <c r="B98" s="14" t="s">
        <v>11</v>
      </c>
      <c r="C98" s="8">
        <f>C99+C101</f>
        <v>1960.914</v>
      </c>
      <c r="D98" s="11"/>
    </row>
    <row r="99" spans="1:4" ht="12.75" customHeight="1" hidden="1">
      <c r="A99" s="618" t="s">
        <v>10</v>
      </c>
      <c r="B99" s="12" t="s">
        <v>9</v>
      </c>
      <c r="C99" s="8">
        <f>C100</f>
        <v>0</v>
      </c>
      <c r="D99" s="11">
        <v>531925.11</v>
      </c>
    </row>
    <row r="100" spans="1:4" ht="12.75" customHeight="1" hidden="1">
      <c r="A100" s="618" t="s">
        <v>8</v>
      </c>
      <c r="B100" s="12" t="s">
        <v>7</v>
      </c>
      <c r="C100" s="16"/>
      <c r="D100" s="11">
        <v>531925.11</v>
      </c>
    </row>
    <row r="101" spans="1:3" ht="41.25" customHeight="1">
      <c r="A101" s="618" t="s">
        <v>581</v>
      </c>
      <c r="B101" s="22" t="s">
        <v>583</v>
      </c>
      <c r="C101" s="16">
        <f>C102</f>
        <v>1960.914</v>
      </c>
    </row>
    <row r="102" spans="1:3" ht="38.25">
      <c r="A102" s="618" t="s">
        <v>582</v>
      </c>
      <c r="B102" s="22" t="s">
        <v>584</v>
      </c>
      <c r="C102" s="597">
        <v>1960.914</v>
      </c>
    </row>
    <row r="103" spans="1:3" ht="25.5">
      <c r="A103" s="622" t="s">
        <v>514</v>
      </c>
      <c r="B103" s="598" t="s">
        <v>515</v>
      </c>
      <c r="C103" s="597">
        <f>C104+C108+C106</f>
        <v>59420.364</v>
      </c>
    </row>
    <row r="104" spans="1:3" ht="25.5">
      <c r="A104" s="618" t="s">
        <v>516</v>
      </c>
      <c r="B104" s="525" t="s">
        <v>517</v>
      </c>
      <c r="C104" s="597">
        <f>C105</f>
        <v>1502.077</v>
      </c>
    </row>
    <row r="105" spans="1:3" ht="25.5">
      <c r="A105" s="618" t="s">
        <v>518</v>
      </c>
      <c r="B105" s="525" t="s">
        <v>519</v>
      </c>
      <c r="C105" s="597">
        <v>1502.077</v>
      </c>
    </row>
    <row r="106" spans="1:3" ht="25.5">
      <c r="A106" s="13" t="s">
        <v>627</v>
      </c>
      <c r="B106" s="525" t="s">
        <v>628</v>
      </c>
      <c r="C106" s="597">
        <f>C107</f>
        <v>511.063</v>
      </c>
    </row>
    <row r="107" spans="1:3" ht="25.5">
      <c r="A107" s="13" t="s">
        <v>629</v>
      </c>
      <c r="B107" s="525" t="s">
        <v>630</v>
      </c>
      <c r="C107" s="597">
        <v>511.063</v>
      </c>
    </row>
    <row r="108" spans="1:3" ht="51">
      <c r="A108" s="13" t="s">
        <v>611</v>
      </c>
      <c r="B108" s="525" t="s">
        <v>612</v>
      </c>
      <c r="C108" s="597">
        <f>C109</f>
        <v>57407.224</v>
      </c>
    </row>
    <row r="109" spans="1:3" ht="51">
      <c r="A109" s="13" t="s">
        <v>611</v>
      </c>
      <c r="B109" s="525" t="s">
        <v>612</v>
      </c>
      <c r="C109" s="597">
        <v>57407.224</v>
      </c>
    </row>
    <row r="110" spans="1:3" ht="12.75">
      <c r="A110" s="13"/>
      <c r="B110" s="22"/>
      <c r="C110" s="597"/>
    </row>
    <row r="111" spans="1:3" ht="12.75">
      <c r="A111" s="13"/>
      <c r="B111" s="22"/>
      <c r="C111" s="597"/>
    </row>
    <row r="112" spans="1:3" ht="12.75">
      <c r="A112" s="10"/>
      <c r="B112" s="9" t="s">
        <v>6</v>
      </c>
      <c r="C112" s="8">
        <f>C72+C13</f>
        <v>79375.992</v>
      </c>
    </row>
  </sheetData>
  <sheetProtection/>
  <mergeCells count="8">
    <mergeCell ref="B1:D1"/>
    <mergeCell ref="A8:C8"/>
    <mergeCell ref="A2:D2"/>
    <mergeCell ref="A3:D3"/>
    <mergeCell ref="A4:D4"/>
    <mergeCell ref="A6:D6"/>
    <mergeCell ref="B5:D5"/>
    <mergeCell ref="B7:C7"/>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P280"/>
  <sheetViews>
    <sheetView zoomScale="73" zoomScaleNormal="73" zoomScaleSheetLayoutView="100" workbookViewId="0" topLeftCell="A177">
      <selection activeCell="A8" sqref="A8:G8"/>
    </sheetView>
  </sheetViews>
  <sheetFormatPr defaultColWidth="9.140625" defaultRowHeight="15"/>
  <cols>
    <col min="1" max="1" width="93.28125" style="49" customWidth="1"/>
    <col min="2" max="2" width="8.7109375" style="48" hidden="1" customWidth="1"/>
    <col min="3" max="3" width="8.57421875" style="44" customWidth="1"/>
    <col min="4" max="4" width="8.421875" style="47" customWidth="1"/>
    <col min="5" max="5" width="15.140625" style="46" customWidth="1"/>
    <col min="6" max="6" width="9.7109375" style="45" customWidth="1"/>
    <col min="7" max="7" width="8.140625" style="44" customWidth="1"/>
    <col min="8" max="8" width="14.421875" style="44" customWidth="1"/>
    <col min="9" max="34" width="9.140625" style="43" customWidth="1"/>
  </cols>
  <sheetData>
    <row r="1" spans="1:8" s="1" customFormat="1" ht="15.75" customHeight="1">
      <c r="A1" s="656" t="s">
        <v>575</v>
      </c>
      <c r="B1" s="656"/>
      <c r="C1" s="656"/>
      <c r="D1" s="656"/>
      <c r="E1" s="656"/>
      <c r="F1" s="656"/>
      <c r="G1" s="656"/>
      <c r="H1" s="656"/>
    </row>
    <row r="2" spans="1:8" s="1" customFormat="1" ht="15.75" customHeight="1">
      <c r="A2" s="656" t="s">
        <v>4</v>
      </c>
      <c r="B2" s="656"/>
      <c r="C2" s="656"/>
      <c r="D2" s="656"/>
      <c r="E2" s="656"/>
      <c r="F2" s="656"/>
      <c r="G2" s="656"/>
      <c r="H2" s="656"/>
    </row>
    <row r="3" spans="1:8" s="1" customFormat="1" ht="15.75" customHeight="1">
      <c r="A3" s="656" t="s">
        <v>623</v>
      </c>
      <c r="B3" s="656"/>
      <c r="C3" s="656"/>
      <c r="D3" s="656"/>
      <c r="E3" s="656"/>
      <c r="F3" s="656"/>
      <c r="G3" s="656"/>
      <c r="H3" s="656"/>
    </row>
    <row r="4" spans="1:8" s="2" customFormat="1" ht="16.5" customHeight="1">
      <c r="A4" s="654" t="s">
        <v>624</v>
      </c>
      <c r="B4" s="654"/>
      <c r="C4" s="654"/>
      <c r="D4" s="654"/>
      <c r="E4" s="654"/>
      <c r="F4" s="654"/>
      <c r="G4" s="654"/>
      <c r="H4" s="654"/>
    </row>
    <row r="5" spans="1:8" s="2" customFormat="1" ht="16.5" customHeight="1">
      <c r="A5" s="654" t="s">
        <v>3</v>
      </c>
      <c r="B5" s="654"/>
      <c r="C5" s="654"/>
      <c r="D5" s="654"/>
      <c r="E5" s="654"/>
      <c r="F5" s="654"/>
      <c r="G5" s="654"/>
      <c r="H5" s="654"/>
    </row>
    <row r="6" spans="1:8" s="2" customFormat="1" ht="16.5" customHeight="1">
      <c r="A6" s="654" t="s">
        <v>526</v>
      </c>
      <c r="B6" s="654"/>
      <c r="C6" s="654"/>
      <c r="D6" s="654"/>
      <c r="E6" s="654"/>
      <c r="F6" s="654"/>
      <c r="G6" s="654"/>
      <c r="H6" s="654"/>
    </row>
    <row r="7" spans="1:8" s="2" customFormat="1" ht="16.5" customHeight="1">
      <c r="A7" s="654" t="s">
        <v>675</v>
      </c>
      <c r="B7" s="654"/>
      <c r="C7" s="654"/>
      <c r="D7" s="654"/>
      <c r="E7" s="654"/>
      <c r="F7" s="654"/>
      <c r="G7" s="654"/>
      <c r="H7" s="654"/>
    </row>
    <row r="8" spans="1:8" s="2" customFormat="1" ht="1.5" customHeight="1">
      <c r="A8" s="655"/>
      <c r="B8" s="655"/>
      <c r="C8" s="655"/>
      <c r="D8" s="655"/>
      <c r="E8" s="655"/>
      <c r="F8" s="655"/>
      <c r="G8" s="655"/>
      <c r="H8" s="279"/>
    </row>
    <row r="9" spans="1:8" s="2" customFormat="1" ht="17.25" customHeight="1" hidden="1">
      <c r="A9" s="655"/>
      <c r="B9" s="655"/>
      <c r="C9" s="655"/>
      <c r="D9" s="655"/>
      <c r="E9" s="655"/>
      <c r="F9" s="655"/>
      <c r="G9" s="655"/>
      <c r="H9" s="279"/>
    </row>
    <row r="10" spans="1:8" s="2" customFormat="1" ht="66" customHeight="1">
      <c r="A10" s="657" t="s">
        <v>528</v>
      </c>
      <c r="B10" s="657"/>
      <c r="C10" s="657"/>
      <c r="D10" s="657"/>
      <c r="E10" s="657"/>
      <c r="F10" s="657"/>
      <c r="G10" s="657"/>
      <c r="H10" s="657"/>
    </row>
    <row r="11" spans="1:8" s="2" customFormat="1" ht="26.25" customHeight="1">
      <c r="A11" s="278" t="s">
        <v>1</v>
      </c>
      <c r="B11" s="275"/>
      <c r="C11" s="277" t="s">
        <v>329</v>
      </c>
      <c r="D11" s="260" t="s">
        <v>328</v>
      </c>
      <c r="E11" s="276" t="s">
        <v>327</v>
      </c>
      <c r="F11" s="77"/>
      <c r="G11" s="259" t="s">
        <v>326</v>
      </c>
      <c r="H11" s="259" t="s">
        <v>507</v>
      </c>
    </row>
    <row r="12" spans="1:8" s="274" customFormat="1" ht="22.5" customHeight="1">
      <c r="A12" s="156" t="s">
        <v>325</v>
      </c>
      <c r="B12" s="275"/>
      <c r="C12" s="69"/>
      <c r="D12" s="154"/>
      <c r="E12" s="260"/>
      <c r="F12" s="259"/>
      <c r="G12" s="153"/>
      <c r="H12" s="135">
        <f>H14+H97+H113+H165+H226+H241+H221+H217</f>
        <v>82920.783</v>
      </c>
    </row>
    <row r="13" spans="1:8" s="274" customFormat="1" ht="21" customHeight="1">
      <c r="A13" s="426" t="s">
        <v>5</v>
      </c>
      <c r="B13" s="275"/>
      <c r="C13" s="69"/>
      <c r="D13" s="154"/>
      <c r="E13" s="260"/>
      <c r="F13" s="259"/>
      <c r="G13" s="153"/>
      <c r="H13" s="135">
        <f>H12</f>
        <v>82920.783</v>
      </c>
    </row>
    <row r="14" spans="1:8" s="274" customFormat="1" ht="21.75" customHeight="1">
      <c r="A14" s="156" t="s">
        <v>324</v>
      </c>
      <c r="B14" s="275"/>
      <c r="C14" s="69" t="s">
        <v>146</v>
      </c>
      <c r="D14" s="154"/>
      <c r="E14" s="260"/>
      <c r="F14" s="259"/>
      <c r="G14" s="153"/>
      <c r="H14" s="135">
        <f>H15+H20+H26+H45+H55+H50</f>
        <v>11353.391</v>
      </c>
    </row>
    <row r="15" spans="1:34" s="271" customFormat="1" ht="38.25" customHeight="1">
      <c r="A15" s="65" t="s">
        <v>323</v>
      </c>
      <c r="B15" s="273" t="s">
        <v>322</v>
      </c>
      <c r="C15" s="69" t="s">
        <v>146</v>
      </c>
      <c r="D15" s="154" t="s">
        <v>197</v>
      </c>
      <c r="E15" s="260"/>
      <c r="F15" s="259"/>
      <c r="G15" s="153"/>
      <c r="H15" s="135">
        <f>+H16</f>
        <v>655.96</v>
      </c>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row>
    <row r="16" spans="1:34" s="50" customFormat="1" ht="26.25" customHeight="1">
      <c r="A16" s="182" t="s">
        <v>321</v>
      </c>
      <c r="B16" s="72" t="s">
        <v>0</v>
      </c>
      <c r="C16" s="99" t="s">
        <v>146</v>
      </c>
      <c r="D16" s="148" t="s">
        <v>197</v>
      </c>
      <c r="E16" s="180" t="s">
        <v>320</v>
      </c>
      <c r="F16" s="140" t="s">
        <v>153</v>
      </c>
      <c r="G16" s="179"/>
      <c r="H16" s="318">
        <f>+H17</f>
        <v>655.96</v>
      </c>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row>
    <row r="17" spans="1:34" s="50" customFormat="1" ht="25.5" customHeight="1">
      <c r="A17" s="149" t="s">
        <v>319</v>
      </c>
      <c r="B17" s="72"/>
      <c r="C17" s="87" t="s">
        <v>146</v>
      </c>
      <c r="D17" s="146" t="s">
        <v>197</v>
      </c>
      <c r="E17" s="268" t="s">
        <v>318</v>
      </c>
      <c r="F17" s="80" t="s">
        <v>153</v>
      </c>
      <c r="G17" s="174"/>
      <c r="H17" s="152">
        <f>+H18</f>
        <v>655.96</v>
      </c>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row>
    <row r="18" spans="1:34" s="50" customFormat="1" ht="37.5">
      <c r="A18" s="149" t="s">
        <v>303</v>
      </c>
      <c r="B18" s="72" t="s">
        <v>0</v>
      </c>
      <c r="C18" s="87" t="s">
        <v>146</v>
      </c>
      <c r="D18" s="146" t="s">
        <v>197</v>
      </c>
      <c r="E18" s="268" t="s">
        <v>318</v>
      </c>
      <c r="F18" s="80" t="s">
        <v>313</v>
      </c>
      <c r="G18" s="174"/>
      <c r="H18" s="152">
        <f>+H19</f>
        <v>655.96</v>
      </c>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row>
    <row r="19" spans="1:34" s="50" customFormat="1" ht="56.25">
      <c r="A19" s="108" t="s">
        <v>181</v>
      </c>
      <c r="B19" s="72" t="s">
        <v>0</v>
      </c>
      <c r="C19" s="56" t="s">
        <v>146</v>
      </c>
      <c r="D19" s="64" t="s">
        <v>197</v>
      </c>
      <c r="E19" s="268" t="s">
        <v>318</v>
      </c>
      <c r="F19" s="80" t="s">
        <v>313</v>
      </c>
      <c r="G19" s="143" t="s">
        <v>149</v>
      </c>
      <c r="H19" s="151">
        <v>655.96</v>
      </c>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row>
    <row r="20" spans="1:34" s="192" customFormat="1" ht="63" customHeight="1">
      <c r="A20" s="65" t="s">
        <v>317</v>
      </c>
      <c r="B20" s="99" t="s">
        <v>0</v>
      </c>
      <c r="C20" s="69" t="s">
        <v>146</v>
      </c>
      <c r="D20" s="69" t="s">
        <v>206</v>
      </c>
      <c r="E20" s="154"/>
      <c r="F20" s="153"/>
      <c r="G20" s="69"/>
      <c r="H20" s="135">
        <f>+H21</f>
        <v>2705.151</v>
      </c>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row>
    <row r="21" spans="1:34" s="104" customFormat="1" ht="22.5" customHeight="1">
      <c r="A21" s="182" t="s">
        <v>316</v>
      </c>
      <c r="B21" s="87" t="s">
        <v>0</v>
      </c>
      <c r="C21" s="99" t="s">
        <v>146</v>
      </c>
      <c r="D21" s="148" t="s">
        <v>206</v>
      </c>
      <c r="E21" s="139" t="s">
        <v>315</v>
      </c>
      <c r="F21" s="110" t="s">
        <v>153</v>
      </c>
      <c r="G21" s="270"/>
      <c r="H21" s="318">
        <f>+H22</f>
        <v>2705.151</v>
      </c>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row>
    <row r="22" spans="1:34" s="104" customFormat="1" ht="21.75" customHeight="1">
      <c r="A22" s="149" t="s">
        <v>314</v>
      </c>
      <c r="B22" s="87" t="s">
        <v>0</v>
      </c>
      <c r="C22" s="87" t="s">
        <v>146</v>
      </c>
      <c r="D22" s="146" t="s">
        <v>206</v>
      </c>
      <c r="E22" s="268" t="s">
        <v>269</v>
      </c>
      <c r="F22" s="80" t="s">
        <v>153</v>
      </c>
      <c r="G22" s="143"/>
      <c r="H22" s="152">
        <f>+H23</f>
        <v>2705.151</v>
      </c>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row>
    <row r="23" spans="1:34" s="104" customFormat="1" ht="39.75" customHeight="1">
      <c r="A23" s="149" t="s">
        <v>303</v>
      </c>
      <c r="B23" s="56" t="s">
        <v>0</v>
      </c>
      <c r="C23" s="87" t="s">
        <v>146</v>
      </c>
      <c r="D23" s="146" t="s">
        <v>206</v>
      </c>
      <c r="E23" s="268" t="s">
        <v>269</v>
      </c>
      <c r="F23" s="80" t="s">
        <v>313</v>
      </c>
      <c r="G23" s="143"/>
      <c r="H23" s="152">
        <f>H24+H25</f>
        <v>2705.151</v>
      </c>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row>
    <row r="24" spans="1:34" s="104" customFormat="1" ht="57.75" customHeight="1">
      <c r="A24" s="108" t="s">
        <v>181</v>
      </c>
      <c r="B24" s="72" t="s">
        <v>0</v>
      </c>
      <c r="C24" s="56" t="s">
        <v>146</v>
      </c>
      <c r="D24" s="64" t="s">
        <v>206</v>
      </c>
      <c r="E24" s="268" t="s">
        <v>269</v>
      </c>
      <c r="F24" s="80" t="s">
        <v>313</v>
      </c>
      <c r="G24" s="143" t="s">
        <v>149</v>
      </c>
      <c r="H24" s="142" t="s">
        <v>529</v>
      </c>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row>
    <row r="25" spans="1:34" s="104" customFormat="1" ht="18.75" customHeight="1">
      <c r="A25" s="88" t="s">
        <v>157</v>
      </c>
      <c r="B25" s="99" t="s">
        <v>0</v>
      </c>
      <c r="C25" s="56" t="s">
        <v>146</v>
      </c>
      <c r="D25" s="64" t="s">
        <v>206</v>
      </c>
      <c r="E25" s="268" t="s">
        <v>269</v>
      </c>
      <c r="F25" s="80" t="s">
        <v>313</v>
      </c>
      <c r="G25" s="143" t="s">
        <v>143</v>
      </c>
      <c r="H25" s="315">
        <v>19.1</v>
      </c>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row>
    <row r="26" spans="1:8" s="105" customFormat="1" ht="37.5" customHeight="1" hidden="1">
      <c r="A26" s="115" t="s">
        <v>311</v>
      </c>
      <c r="B26" s="72" t="s">
        <v>0</v>
      </c>
      <c r="C26" s="72" t="s">
        <v>146</v>
      </c>
      <c r="D26" s="112" t="s">
        <v>299</v>
      </c>
      <c r="E26" s="112"/>
      <c r="F26" s="269"/>
      <c r="G26" s="138"/>
      <c r="H26" s="257"/>
    </row>
    <row r="27" spans="1:34" s="104" customFormat="1" ht="18" customHeight="1" hidden="1">
      <c r="A27" s="182" t="s">
        <v>310</v>
      </c>
      <c r="B27" s="99" t="s">
        <v>0</v>
      </c>
      <c r="C27" s="127" t="s">
        <v>146</v>
      </c>
      <c r="D27" s="181" t="s">
        <v>299</v>
      </c>
      <c r="E27" s="139" t="s">
        <v>309</v>
      </c>
      <c r="F27" s="110" t="s">
        <v>167</v>
      </c>
      <c r="G27" s="179"/>
      <c r="H27" s="178"/>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row>
    <row r="28" spans="1:34" s="104" customFormat="1" ht="0.75" customHeight="1" hidden="1">
      <c r="A28" s="149" t="s">
        <v>308</v>
      </c>
      <c r="B28" s="87" t="s">
        <v>0</v>
      </c>
      <c r="C28" s="172" t="s">
        <v>146</v>
      </c>
      <c r="D28" s="171" t="s">
        <v>299</v>
      </c>
      <c r="E28" s="268" t="s">
        <v>307</v>
      </c>
      <c r="F28" s="80" t="s">
        <v>167</v>
      </c>
      <c r="G28" s="174"/>
      <c r="H28" s="173"/>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row>
    <row r="29" spans="1:8" s="105" customFormat="1" ht="19.5" customHeight="1" hidden="1">
      <c r="A29" s="149" t="s">
        <v>303</v>
      </c>
      <c r="B29" s="87" t="s">
        <v>0</v>
      </c>
      <c r="C29" s="172" t="s">
        <v>146</v>
      </c>
      <c r="D29" s="171" t="s">
        <v>299</v>
      </c>
      <c r="E29" s="268" t="s">
        <v>307</v>
      </c>
      <c r="F29" s="80" t="s">
        <v>302</v>
      </c>
      <c r="G29" s="174"/>
      <c r="H29" s="173"/>
    </row>
    <row r="30" spans="1:8" s="105" customFormat="1" ht="43.5" customHeight="1" hidden="1">
      <c r="A30" s="108" t="s">
        <v>181</v>
      </c>
      <c r="B30" s="56" t="s">
        <v>0</v>
      </c>
      <c r="C30" s="56" t="s">
        <v>146</v>
      </c>
      <c r="D30" s="64" t="s">
        <v>299</v>
      </c>
      <c r="E30" s="268" t="s">
        <v>307</v>
      </c>
      <c r="F30" s="80" t="s">
        <v>302</v>
      </c>
      <c r="G30" s="174" t="s">
        <v>149</v>
      </c>
      <c r="H30" s="173"/>
    </row>
    <row r="31" spans="1:8" s="105" customFormat="1" ht="19.5" customHeight="1" hidden="1">
      <c r="A31" s="88" t="s">
        <v>157</v>
      </c>
      <c r="B31" s="56" t="s">
        <v>0</v>
      </c>
      <c r="C31" s="56" t="s">
        <v>146</v>
      </c>
      <c r="D31" s="64" t="s">
        <v>299</v>
      </c>
      <c r="E31" s="268" t="s">
        <v>307</v>
      </c>
      <c r="F31" s="80" t="s">
        <v>302</v>
      </c>
      <c r="G31" s="174" t="s">
        <v>143</v>
      </c>
      <c r="H31" s="173"/>
    </row>
    <row r="32" spans="1:8" s="105" customFormat="1" ht="19.5" customHeight="1" hidden="1">
      <c r="A32" s="88" t="s">
        <v>184</v>
      </c>
      <c r="B32" s="56" t="s">
        <v>0</v>
      </c>
      <c r="C32" s="56" t="s">
        <v>146</v>
      </c>
      <c r="D32" s="64" t="s">
        <v>299</v>
      </c>
      <c r="E32" s="268" t="s">
        <v>307</v>
      </c>
      <c r="F32" s="80" t="s">
        <v>302</v>
      </c>
      <c r="G32" s="174" t="s">
        <v>183</v>
      </c>
      <c r="H32" s="173"/>
    </row>
    <row r="33" spans="1:34" s="104" customFormat="1" ht="19.5" customHeight="1" hidden="1">
      <c r="A33" s="149" t="s">
        <v>306</v>
      </c>
      <c r="B33" s="87" t="s">
        <v>0</v>
      </c>
      <c r="C33" s="172" t="s">
        <v>146</v>
      </c>
      <c r="D33" s="171" t="s">
        <v>299</v>
      </c>
      <c r="E33" s="268" t="s">
        <v>305</v>
      </c>
      <c r="F33" s="80" t="s">
        <v>167</v>
      </c>
      <c r="G33" s="174"/>
      <c r="H33" s="173"/>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row>
    <row r="34" spans="1:8" s="105" customFormat="1" ht="19.5" customHeight="1" hidden="1">
      <c r="A34" s="149" t="s">
        <v>303</v>
      </c>
      <c r="B34" s="87" t="s">
        <v>0</v>
      </c>
      <c r="C34" s="172" t="s">
        <v>146</v>
      </c>
      <c r="D34" s="171" t="s">
        <v>299</v>
      </c>
      <c r="E34" s="268" t="s">
        <v>305</v>
      </c>
      <c r="F34" s="80" t="s">
        <v>302</v>
      </c>
      <c r="G34" s="174"/>
      <c r="H34" s="173"/>
    </row>
    <row r="35" spans="1:8" s="105" customFormat="1" ht="43.5" customHeight="1" hidden="1">
      <c r="A35" s="108" t="s">
        <v>181</v>
      </c>
      <c r="B35" s="56" t="s">
        <v>0</v>
      </c>
      <c r="C35" s="56" t="s">
        <v>146</v>
      </c>
      <c r="D35" s="64" t="s">
        <v>299</v>
      </c>
      <c r="E35" s="268" t="s">
        <v>305</v>
      </c>
      <c r="F35" s="80" t="s">
        <v>302</v>
      </c>
      <c r="G35" s="174" t="s">
        <v>149</v>
      </c>
      <c r="H35" s="173"/>
    </row>
    <row r="36" spans="1:8" s="105" customFormat="1" ht="19.5" customHeight="1" hidden="1">
      <c r="A36" s="88" t="s">
        <v>157</v>
      </c>
      <c r="B36" s="56" t="s">
        <v>0</v>
      </c>
      <c r="C36" s="56" t="s">
        <v>146</v>
      </c>
      <c r="D36" s="64" t="s">
        <v>299</v>
      </c>
      <c r="E36" s="268" t="s">
        <v>305</v>
      </c>
      <c r="F36" s="80" t="s">
        <v>302</v>
      </c>
      <c r="G36" s="174" t="s">
        <v>143</v>
      </c>
      <c r="H36" s="173"/>
    </row>
    <row r="37" spans="1:8" s="105" customFormat="1" ht="24.75" customHeight="1" hidden="1">
      <c r="A37" s="88" t="s">
        <v>184</v>
      </c>
      <c r="B37" s="56" t="s">
        <v>0</v>
      </c>
      <c r="C37" s="56" t="s">
        <v>146</v>
      </c>
      <c r="D37" s="64" t="s">
        <v>299</v>
      </c>
      <c r="E37" s="268" t="s">
        <v>305</v>
      </c>
      <c r="F37" s="80" t="s">
        <v>302</v>
      </c>
      <c r="G37" s="174" t="s">
        <v>183</v>
      </c>
      <c r="H37" s="173"/>
    </row>
    <row r="38" spans="1:34" s="104" customFormat="1" ht="19.5" customHeight="1" hidden="1">
      <c r="A38" s="149" t="s">
        <v>304</v>
      </c>
      <c r="B38" s="87" t="s">
        <v>0</v>
      </c>
      <c r="C38" s="172" t="s">
        <v>146</v>
      </c>
      <c r="D38" s="171" t="s">
        <v>299</v>
      </c>
      <c r="E38" s="268" t="s">
        <v>298</v>
      </c>
      <c r="F38" s="80" t="s">
        <v>167</v>
      </c>
      <c r="G38" s="174"/>
      <c r="H38" s="173"/>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row>
    <row r="39" spans="1:8" s="105" customFormat="1" ht="19.5" customHeight="1" hidden="1">
      <c r="A39" s="149" t="s">
        <v>303</v>
      </c>
      <c r="B39" s="87" t="s">
        <v>0</v>
      </c>
      <c r="C39" s="172" t="s">
        <v>146</v>
      </c>
      <c r="D39" s="171" t="s">
        <v>299</v>
      </c>
      <c r="E39" s="268" t="s">
        <v>298</v>
      </c>
      <c r="F39" s="80" t="s">
        <v>302</v>
      </c>
      <c r="G39" s="174"/>
      <c r="H39" s="173"/>
    </row>
    <row r="40" spans="1:8" s="105" customFormat="1" ht="43.5" customHeight="1" hidden="1">
      <c r="A40" s="108" t="s">
        <v>181</v>
      </c>
      <c r="B40" s="56" t="s">
        <v>0</v>
      </c>
      <c r="C40" s="56" t="s">
        <v>146</v>
      </c>
      <c r="D40" s="64" t="s">
        <v>299</v>
      </c>
      <c r="E40" s="268" t="s">
        <v>298</v>
      </c>
      <c r="F40" s="80" t="s">
        <v>302</v>
      </c>
      <c r="G40" s="174" t="s">
        <v>149</v>
      </c>
      <c r="H40" s="173"/>
    </row>
    <row r="41" spans="1:8" s="105" customFormat="1" ht="19.5" customHeight="1" hidden="1">
      <c r="A41" s="88" t="s">
        <v>157</v>
      </c>
      <c r="B41" s="56" t="s">
        <v>0</v>
      </c>
      <c r="C41" s="56" t="s">
        <v>146</v>
      </c>
      <c r="D41" s="64" t="s">
        <v>299</v>
      </c>
      <c r="E41" s="268" t="s">
        <v>298</v>
      </c>
      <c r="F41" s="80" t="s">
        <v>302</v>
      </c>
      <c r="G41" s="174" t="s">
        <v>143</v>
      </c>
      <c r="H41" s="173"/>
    </row>
    <row r="42" spans="1:8" s="105" customFormat="1" ht="19.5" customHeight="1" hidden="1">
      <c r="A42" s="88" t="s">
        <v>184</v>
      </c>
      <c r="B42" s="56" t="s">
        <v>0</v>
      </c>
      <c r="C42" s="56" t="s">
        <v>146</v>
      </c>
      <c r="D42" s="64" t="s">
        <v>299</v>
      </c>
      <c r="E42" s="268" t="s">
        <v>298</v>
      </c>
      <c r="F42" s="80" t="s">
        <v>302</v>
      </c>
      <c r="G42" s="174" t="s">
        <v>183</v>
      </c>
      <c r="H42" s="173"/>
    </row>
    <row r="43" spans="1:8" s="105" customFormat="1" ht="37.5" customHeight="1" hidden="1">
      <c r="A43" s="175" t="s">
        <v>301</v>
      </c>
      <c r="B43" s="172" t="s">
        <v>0</v>
      </c>
      <c r="C43" s="172" t="s">
        <v>146</v>
      </c>
      <c r="D43" s="171" t="s">
        <v>299</v>
      </c>
      <c r="E43" s="170" t="s">
        <v>298</v>
      </c>
      <c r="F43" s="169" t="s">
        <v>297</v>
      </c>
      <c r="G43" s="174"/>
      <c r="H43" s="173"/>
    </row>
    <row r="44" spans="1:8" s="51" customFormat="1" ht="18.75" customHeight="1" hidden="1">
      <c r="A44" s="108" t="s">
        <v>300</v>
      </c>
      <c r="B44" s="56" t="s">
        <v>0</v>
      </c>
      <c r="C44" s="56" t="s">
        <v>146</v>
      </c>
      <c r="D44" s="56" t="s">
        <v>299</v>
      </c>
      <c r="E44" s="170" t="s">
        <v>298</v>
      </c>
      <c r="F44" s="169" t="s">
        <v>297</v>
      </c>
      <c r="G44" s="56" t="s">
        <v>296</v>
      </c>
      <c r="H44" s="55"/>
    </row>
    <row r="45" spans="1:8" s="51" customFormat="1" ht="18.75" customHeight="1" hidden="1">
      <c r="A45" s="267" t="s">
        <v>295</v>
      </c>
      <c r="B45" s="72" t="s">
        <v>0</v>
      </c>
      <c r="C45" s="153" t="s">
        <v>146</v>
      </c>
      <c r="D45" s="69" t="s">
        <v>161</v>
      </c>
      <c r="E45" s="260"/>
      <c r="F45" s="259"/>
      <c r="G45" s="119"/>
      <c r="H45" s="118"/>
    </row>
    <row r="46" spans="1:8" s="51" customFormat="1" ht="18.75" customHeight="1" hidden="1">
      <c r="A46" s="266" t="s">
        <v>263</v>
      </c>
      <c r="B46" s="99" t="s">
        <v>0</v>
      </c>
      <c r="C46" s="246" t="s">
        <v>146</v>
      </c>
      <c r="D46" s="128" t="s">
        <v>161</v>
      </c>
      <c r="E46" s="265" t="s">
        <v>294</v>
      </c>
      <c r="F46" s="264" t="s">
        <v>167</v>
      </c>
      <c r="G46" s="263"/>
      <c r="H46" s="262"/>
    </row>
    <row r="47" spans="1:34" s="104" customFormat="1" ht="19.5" customHeight="1" hidden="1">
      <c r="A47" s="149" t="s">
        <v>293</v>
      </c>
      <c r="B47" s="87" t="s">
        <v>0</v>
      </c>
      <c r="C47" s="172" t="s">
        <v>146</v>
      </c>
      <c r="D47" s="171" t="s">
        <v>161</v>
      </c>
      <c r="E47" s="117" t="s">
        <v>291</v>
      </c>
      <c r="F47" s="116" t="s">
        <v>167</v>
      </c>
      <c r="G47" s="174"/>
      <c r="H47" s="173"/>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row>
    <row r="48" spans="1:34" s="104" customFormat="1" ht="19.5" customHeight="1" hidden="1">
      <c r="A48" s="149" t="s">
        <v>292</v>
      </c>
      <c r="B48" s="87" t="s">
        <v>0</v>
      </c>
      <c r="C48" s="172" t="s">
        <v>146</v>
      </c>
      <c r="D48" s="171" t="s">
        <v>161</v>
      </c>
      <c r="E48" s="117" t="s">
        <v>291</v>
      </c>
      <c r="F48" s="116" t="s">
        <v>290</v>
      </c>
      <c r="G48" s="174"/>
      <c r="H48" s="173"/>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row>
    <row r="49" spans="1:8" s="51" customFormat="1" ht="18.75" customHeight="1" hidden="1">
      <c r="A49" s="261" t="s">
        <v>157</v>
      </c>
      <c r="B49" s="56" t="s">
        <v>0</v>
      </c>
      <c r="C49" s="56" t="s">
        <v>146</v>
      </c>
      <c r="D49" s="56" t="s">
        <v>161</v>
      </c>
      <c r="E49" s="117" t="s">
        <v>291</v>
      </c>
      <c r="F49" s="116" t="s">
        <v>290</v>
      </c>
      <c r="G49" s="56" t="s">
        <v>143</v>
      </c>
      <c r="H49" s="55"/>
    </row>
    <row r="50" spans="1:8" s="82" customFormat="1" ht="20.25" customHeight="1">
      <c r="A50" s="431" t="s">
        <v>289</v>
      </c>
      <c r="B50" s="56"/>
      <c r="C50" s="314" t="s">
        <v>146</v>
      </c>
      <c r="D50" s="427" t="s">
        <v>170</v>
      </c>
      <c r="E50" s="428"/>
      <c r="F50" s="429"/>
      <c r="G50" s="307"/>
      <c r="H50" s="441">
        <f>H51</f>
        <v>50</v>
      </c>
    </row>
    <row r="51" spans="1:8" s="82" customFormat="1" ht="20.25" customHeight="1">
      <c r="A51" s="430" t="s">
        <v>288</v>
      </c>
      <c r="B51" s="56"/>
      <c r="C51" s="307" t="s">
        <v>146</v>
      </c>
      <c r="D51" s="488" t="s">
        <v>170</v>
      </c>
      <c r="E51" s="309" t="s">
        <v>402</v>
      </c>
      <c r="F51" s="308" t="s">
        <v>153</v>
      </c>
      <c r="G51" s="307"/>
      <c r="H51" s="442">
        <f>H52</f>
        <v>50</v>
      </c>
    </row>
    <row r="52" spans="1:8" s="82" customFormat="1" ht="20.25" customHeight="1">
      <c r="A52" s="430" t="s">
        <v>289</v>
      </c>
      <c r="B52" s="56"/>
      <c r="C52" s="307" t="s">
        <v>146</v>
      </c>
      <c r="D52" s="488" t="s">
        <v>170</v>
      </c>
      <c r="E52" s="309" t="s">
        <v>403</v>
      </c>
      <c r="F52" s="308" t="s">
        <v>153</v>
      </c>
      <c r="G52" s="307"/>
      <c r="H52" s="442">
        <f>H54</f>
        <v>50</v>
      </c>
    </row>
    <row r="53" spans="1:8" s="82" customFormat="1" ht="20.25" customHeight="1">
      <c r="A53" s="430" t="s">
        <v>285</v>
      </c>
      <c r="B53" s="56"/>
      <c r="C53" s="307" t="s">
        <v>146</v>
      </c>
      <c r="D53" s="488" t="s">
        <v>170</v>
      </c>
      <c r="E53" s="309" t="s">
        <v>403</v>
      </c>
      <c r="F53" s="308" t="s">
        <v>404</v>
      </c>
      <c r="G53" s="307"/>
      <c r="H53" s="442">
        <f>H54</f>
        <v>50</v>
      </c>
    </row>
    <row r="54" spans="1:8" s="82" customFormat="1" ht="20.25" customHeight="1">
      <c r="A54" s="430" t="s">
        <v>184</v>
      </c>
      <c r="B54" s="56"/>
      <c r="C54" s="307" t="s">
        <v>146</v>
      </c>
      <c r="D54" s="488" t="s">
        <v>170</v>
      </c>
      <c r="E54" s="309" t="s">
        <v>403</v>
      </c>
      <c r="F54" s="308" t="s">
        <v>404</v>
      </c>
      <c r="G54" s="307" t="s">
        <v>183</v>
      </c>
      <c r="H54" s="442">
        <v>50</v>
      </c>
    </row>
    <row r="55" spans="1:8" s="82" customFormat="1" ht="25.5" customHeight="1">
      <c r="A55" s="65" t="s">
        <v>283</v>
      </c>
      <c r="B55" s="72" t="s">
        <v>0</v>
      </c>
      <c r="C55" s="69" t="s">
        <v>146</v>
      </c>
      <c r="D55" s="154" t="s">
        <v>260</v>
      </c>
      <c r="E55" s="78"/>
      <c r="F55" s="77"/>
      <c r="G55" s="153"/>
      <c r="H55" s="135">
        <f>H60+H65+H84+H92</f>
        <v>7942.280000000001</v>
      </c>
    </row>
    <row r="56" spans="1:8" s="183" customFormat="1" ht="18.75" customHeight="1" hidden="1">
      <c r="A56" s="115"/>
      <c r="B56" s="99"/>
      <c r="C56" s="72"/>
      <c r="D56" s="112"/>
      <c r="E56" s="141"/>
      <c r="F56" s="70"/>
      <c r="G56" s="138"/>
      <c r="H56" s="257"/>
    </row>
    <row r="57" spans="1:8" s="183" customFormat="1" ht="18.75" customHeight="1" hidden="1">
      <c r="A57" s="108"/>
      <c r="B57" s="87"/>
      <c r="C57" s="56"/>
      <c r="D57" s="64"/>
      <c r="E57" s="189"/>
      <c r="F57" s="134"/>
      <c r="G57" s="253"/>
      <c r="H57" s="252"/>
    </row>
    <row r="58" spans="1:8" s="82" customFormat="1" ht="18.75" customHeight="1" hidden="1">
      <c r="A58" s="256"/>
      <c r="B58" s="87"/>
      <c r="C58" s="255"/>
      <c r="D58" s="254"/>
      <c r="E58" s="185"/>
      <c r="F58" s="184"/>
      <c r="G58" s="253"/>
      <c r="H58" s="252"/>
    </row>
    <row r="59" spans="1:8" s="82" customFormat="1" ht="18.75" customHeight="1" hidden="1">
      <c r="A59" s="186"/>
      <c r="B59" s="56"/>
      <c r="C59" s="250"/>
      <c r="D59" s="250"/>
      <c r="E59" s="189"/>
      <c r="F59" s="251"/>
      <c r="G59" s="250"/>
      <c r="H59" s="249"/>
    </row>
    <row r="60" spans="1:8" s="183" customFormat="1" ht="81.75" customHeight="1">
      <c r="A60" s="115" t="s">
        <v>589</v>
      </c>
      <c r="B60" s="99" t="s">
        <v>0</v>
      </c>
      <c r="C60" s="72" t="s">
        <v>146</v>
      </c>
      <c r="D60" s="112" t="s">
        <v>260</v>
      </c>
      <c r="E60" s="141" t="s">
        <v>282</v>
      </c>
      <c r="F60" s="70" t="s">
        <v>153</v>
      </c>
      <c r="G60" s="138"/>
      <c r="H60" s="135">
        <f>+H61</f>
        <v>70</v>
      </c>
    </row>
    <row r="61" spans="1:245" s="105" customFormat="1" ht="77.25" customHeight="1">
      <c r="A61" s="586" t="s">
        <v>281</v>
      </c>
      <c r="B61" s="99" t="s">
        <v>0</v>
      </c>
      <c r="C61" s="72" t="s">
        <v>146</v>
      </c>
      <c r="D61" s="112" t="s">
        <v>260</v>
      </c>
      <c r="E61" s="141" t="s">
        <v>454</v>
      </c>
      <c r="F61" s="70" t="s">
        <v>153</v>
      </c>
      <c r="G61" s="138"/>
      <c r="H61" s="135">
        <f>+H62</f>
        <v>70</v>
      </c>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183"/>
      <c r="CT61" s="183"/>
      <c r="CU61" s="183"/>
      <c r="CV61" s="183"/>
      <c r="CW61" s="183"/>
      <c r="CX61" s="183"/>
      <c r="CY61" s="183"/>
      <c r="CZ61" s="183"/>
      <c r="DA61" s="183"/>
      <c r="DB61" s="183"/>
      <c r="DC61" s="183"/>
      <c r="DD61" s="183"/>
      <c r="DE61" s="183"/>
      <c r="DF61" s="183"/>
      <c r="DG61" s="183"/>
      <c r="DH61" s="183"/>
      <c r="DI61" s="183"/>
      <c r="DJ61" s="183"/>
      <c r="DK61" s="183"/>
      <c r="DL61" s="183"/>
      <c r="DM61" s="183"/>
      <c r="DN61" s="183"/>
      <c r="DO61" s="183"/>
      <c r="DP61" s="183"/>
      <c r="DQ61" s="183"/>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c r="EN61" s="183"/>
      <c r="EO61" s="183"/>
      <c r="EP61" s="183"/>
      <c r="EQ61" s="183"/>
      <c r="ER61" s="183"/>
      <c r="ES61" s="183"/>
      <c r="ET61" s="183"/>
      <c r="EU61" s="183"/>
      <c r="EV61" s="183"/>
      <c r="EW61" s="183"/>
      <c r="EX61" s="183"/>
      <c r="EY61" s="183"/>
      <c r="EZ61" s="183"/>
      <c r="FA61" s="183"/>
      <c r="FB61" s="183"/>
      <c r="FC61" s="183"/>
      <c r="FD61" s="183"/>
      <c r="FE61" s="183"/>
      <c r="FF61" s="183"/>
      <c r="FG61" s="183"/>
      <c r="FH61" s="183"/>
      <c r="FI61" s="183"/>
      <c r="FJ61" s="183"/>
      <c r="FK61" s="183"/>
      <c r="FL61" s="183"/>
      <c r="FM61" s="183"/>
      <c r="FN61" s="183"/>
      <c r="FO61" s="183"/>
      <c r="FP61" s="183"/>
      <c r="FQ61" s="183"/>
      <c r="FR61" s="183"/>
      <c r="FS61" s="183"/>
      <c r="FT61" s="183"/>
      <c r="FU61" s="183"/>
      <c r="FV61" s="183"/>
      <c r="FW61" s="183"/>
      <c r="FX61" s="183"/>
      <c r="FY61" s="183"/>
      <c r="FZ61" s="183"/>
      <c r="GA61" s="183"/>
      <c r="GB61" s="183"/>
      <c r="GC61" s="183"/>
      <c r="GD61" s="183"/>
      <c r="GE61" s="183"/>
      <c r="GF61" s="183"/>
      <c r="GG61" s="183"/>
      <c r="GH61" s="183"/>
      <c r="GI61" s="183"/>
      <c r="GJ61" s="183"/>
      <c r="GK61" s="183"/>
      <c r="GL61" s="183"/>
      <c r="GM61" s="183"/>
      <c r="GN61" s="183"/>
      <c r="GO61" s="183"/>
      <c r="GP61" s="183"/>
      <c r="GQ61" s="183"/>
      <c r="GR61" s="183"/>
      <c r="GS61" s="183"/>
      <c r="GT61" s="183"/>
      <c r="GU61" s="183"/>
      <c r="GV61" s="183"/>
      <c r="GW61" s="183"/>
      <c r="GX61" s="183"/>
      <c r="GY61" s="183"/>
      <c r="GZ61" s="183"/>
      <c r="HA61" s="183"/>
      <c r="HB61" s="183"/>
      <c r="HC61" s="183"/>
      <c r="HD61" s="183"/>
      <c r="HE61" s="183"/>
      <c r="HF61" s="183"/>
      <c r="HG61" s="183"/>
      <c r="HH61" s="183"/>
      <c r="HI61" s="183"/>
      <c r="HJ61" s="183"/>
      <c r="HK61" s="183"/>
      <c r="HL61" s="183"/>
      <c r="HM61" s="183"/>
      <c r="HN61" s="183"/>
      <c r="HO61" s="183"/>
      <c r="HP61" s="183"/>
      <c r="HQ61" s="183"/>
      <c r="HR61" s="183"/>
      <c r="HS61" s="183"/>
      <c r="HT61" s="183"/>
      <c r="HU61" s="183"/>
      <c r="HV61" s="183"/>
      <c r="HW61" s="183"/>
      <c r="HX61" s="183"/>
      <c r="HY61" s="183"/>
      <c r="HZ61" s="183"/>
      <c r="IA61" s="183"/>
      <c r="IB61" s="183"/>
      <c r="IC61" s="183"/>
      <c r="ID61" s="183"/>
      <c r="IE61" s="183"/>
      <c r="IF61" s="183"/>
      <c r="IG61" s="183"/>
      <c r="IH61" s="183"/>
      <c r="II61" s="183"/>
      <c r="IJ61" s="183"/>
      <c r="IK61" s="183"/>
    </row>
    <row r="62" spans="1:245" s="105" customFormat="1" ht="21" customHeight="1">
      <c r="A62" s="149" t="s">
        <v>280</v>
      </c>
      <c r="B62" s="56" t="s">
        <v>0</v>
      </c>
      <c r="C62" s="87" t="s">
        <v>146</v>
      </c>
      <c r="D62" s="146" t="s">
        <v>260</v>
      </c>
      <c r="E62" s="117" t="s">
        <v>454</v>
      </c>
      <c r="F62" s="116" t="s">
        <v>279</v>
      </c>
      <c r="G62" s="177"/>
      <c r="H62" s="608">
        <f>+H63+H64</f>
        <v>70</v>
      </c>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c r="BY62" s="183"/>
      <c r="BZ62" s="183"/>
      <c r="CA62" s="183"/>
      <c r="CB62" s="183"/>
      <c r="CC62" s="183"/>
      <c r="CD62" s="183"/>
      <c r="CE62" s="183"/>
      <c r="CF62" s="183"/>
      <c r="CG62" s="183"/>
      <c r="CH62" s="183"/>
      <c r="CI62" s="183"/>
      <c r="CJ62" s="183"/>
      <c r="CK62" s="183"/>
      <c r="CL62" s="183"/>
      <c r="CM62" s="183"/>
      <c r="CN62" s="183"/>
      <c r="CO62" s="183"/>
      <c r="CP62" s="183"/>
      <c r="CQ62" s="183"/>
      <c r="CR62" s="183"/>
      <c r="CS62" s="183"/>
      <c r="CT62" s="183"/>
      <c r="CU62" s="183"/>
      <c r="CV62" s="183"/>
      <c r="CW62" s="183"/>
      <c r="CX62" s="183"/>
      <c r="CY62" s="183"/>
      <c r="CZ62" s="183"/>
      <c r="DA62" s="183"/>
      <c r="DB62" s="183"/>
      <c r="DC62" s="183"/>
      <c r="DD62" s="183"/>
      <c r="DE62" s="183"/>
      <c r="DF62" s="183"/>
      <c r="DG62" s="183"/>
      <c r="DH62" s="183"/>
      <c r="DI62" s="183"/>
      <c r="DJ62" s="183"/>
      <c r="DK62" s="183"/>
      <c r="DL62" s="183"/>
      <c r="DM62" s="183"/>
      <c r="DN62" s="183"/>
      <c r="DO62" s="183"/>
      <c r="DP62" s="183"/>
      <c r="DQ62" s="183"/>
      <c r="DR62" s="183"/>
      <c r="DS62" s="183"/>
      <c r="DT62" s="183"/>
      <c r="DU62" s="183"/>
      <c r="DV62" s="183"/>
      <c r="DW62" s="183"/>
      <c r="DX62" s="183"/>
      <c r="DY62" s="183"/>
      <c r="DZ62" s="183"/>
      <c r="EA62" s="183"/>
      <c r="EB62" s="183"/>
      <c r="EC62" s="183"/>
      <c r="ED62" s="183"/>
      <c r="EE62" s="183"/>
      <c r="EF62" s="183"/>
      <c r="EG62" s="183"/>
      <c r="EH62" s="183"/>
      <c r="EI62" s="183"/>
      <c r="EJ62" s="183"/>
      <c r="EK62" s="183"/>
      <c r="EL62" s="183"/>
      <c r="EM62" s="183"/>
      <c r="EN62" s="183"/>
      <c r="EO62" s="183"/>
      <c r="EP62" s="183"/>
      <c r="EQ62" s="183"/>
      <c r="ER62" s="183"/>
      <c r="ES62" s="183"/>
      <c r="ET62" s="183"/>
      <c r="EU62" s="183"/>
      <c r="EV62" s="183"/>
      <c r="EW62" s="183"/>
      <c r="EX62" s="183"/>
      <c r="EY62" s="183"/>
      <c r="EZ62" s="183"/>
      <c r="FA62" s="183"/>
      <c r="FB62" s="183"/>
      <c r="FC62" s="183"/>
      <c r="FD62" s="183"/>
      <c r="FE62" s="183"/>
      <c r="FF62" s="183"/>
      <c r="FG62" s="183"/>
      <c r="FH62" s="183"/>
      <c r="FI62" s="183"/>
      <c r="FJ62" s="183"/>
      <c r="FK62" s="183"/>
      <c r="FL62" s="183"/>
      <c r="FM62" s="183"/>
      <c r="FN62" s="183"/>
      <c r="FO62" s="183"/>
      <c r="FP62" s="183"/>
      <c r="FQ62" s="183"/>
      <c r="FR62" s="183"/>
      <c r="FS62" s="183"/>
      <c r="FT62" s="183"/>
      <c r="FU62" s="183"/>
      <c r="FV62" s="183"/>
      <c r="FW62" s="183"/>
      <c r="FX62" s="183"/>
      <c r="FY62" s="183"/>
      <c r="FZ62" s="183"/>
      <c r="GA62" s="183"/>
      <c r="GB62" s="183"/>
      <c r="GC62" s="183"/>
      <c r="GD62" s="183"/>
      <c r="GE62" s="183"/>
      <c r="GF62" s="183"/>
      <c r="GG62" s="183"/>
      <c r="GH62" s="183"/>
      <c r="GI62" s="183"/>
      <c r="GJ62" s="183"/>
      <c r="GK62" s="183"/>
      <c r="GL62" s="183"/>
      <c r="GM62" s="183"/>
      <c r="GN62" s="183"/>
      <c r="GO62" s="183"/>
      <c r="GP62" s="183"/>
      <c r="GQ62" s="183"/>
      <c r="GR62" s="183"/>
      <c r="GS62" s="183"/>
      <c r="GT62" s="183"/>
      <c r="GU62" s="183"/>
      <c r="GV62" s="183"/>
      <c r="GW62" s="183"/>
      <c r="GX62" s="183"/>
      <c r="GY62" s="183"/>
      <c r="GZ62" s="183"/>
      <c r="HA62" s="183"/>
      <c r="HB62" s="183"/>
      <c r="HC62" s="183"/>
      <c r="HD62" s="183"/>
      <c r="HE62" s="183"/>
      <c r="HF62" s="183"/>
      <c r="HG62" s="183"/>
      <c r="HH62" s="183"/>
      <c r="HI62" s="183"/>
      <c r="HJ62" s="183"/>
      <c r="HK62" s="183"/>
      <c r="HL62" s="183"/>
      <c r="HM62" s="183"/>
      <c r="HN62" s="183"/>
      <c r="HO62" s="183"/>
      <c r="HP62" s="183"/>
      <c r="HQ62" s="183"/>
      <c r="HR62" s="183"/>
      <c r="HS62" s="183"/>
      <c r="HT62" s="183"/>
      <c r="HU62" s="183"/>
      <c r="HV62" s="183"/>
      <c r="HW62" s="183"/>
      <c r="HX62" s="183"/>
      <c r="HY62" s="183"/>
      <c r="HZ62" s="183"/>
      <c r="IA62" s="183"/>
      <c r="IB62" s="183"/>
      <c r="IC62" s="183"/>
      <c r="ID62" s="183"/>
      <c r="IE62" s="183"/>
      <c r="IF62" s="183"/>
      <c r="IG62" s="183"/>
      <c r="IH62" s="183"/>
      <c r="II62" s="183"/>
      <c r="IJ62" s="183"/>
      <c r="IK62" s="183"/>
    </row>
    <row r="63" spans="1:245" s="105" customFormat="1" ht="1.5" customHeight="1">
      <c r="A63" s="306" t="s">
        <v>181</v>
      </c>
      <c r="B63" s="56"/>
      <c r="C63" s="304" t="s">
        <v>146</v>
      </c>
      <c r="D63" s="303" t="s">
        <v>260</v>
      </c>
      <c r="E63" s="644" t="s">
        <v>455</v>
      </c>
      <c r="F63" s="645"/>
      <c r="G63" s="302" t="s">
        <v>149</v>
      </c>
      <c r="H63" s="608">
        <v>0</v>
      </c>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83"/>
      <c r="BY63" s="183"/>
      <c r="BZ63" s="183"/>
      <c r="CA63" s="183"/>
      <c r="CB63" s="183"/>
      <c r="CC63" s="183"/>
      <c r="CD63" s="183"/>
      <c r="CE63" s="183"/>
      <c r="CF63" s="183"/>
      <c r="CG63" s="183"/>
      <c r="CH63" s="183"/>
      <c r="CI63" s="183"/>
      <c r="CJ63" s="183"/>
      <c r="CK63" s="183"/>
      <c r="CL63" s="183"/>
      <c r="CM63" s="183"/>
      <c r="CN63" s="183"/>
      <c r="CO63" s="183"/>
      <c r="CP63" s="183"/>
      <c r="CQ63" s="183"/>
      <c r="CR63" s="183"/>
      <c r="CS63" s="183"/>
      <c r="CT63" s="183"/>
      <c r="CU63" s="183"/>
      <c r="CV63" s="183"/>
      <c r="CW63" s="183"/>
      <c r="CX63" s="183"/>
      <c r="CY63" s="183"/>
      <c r="CZ63" s="183"/>
      <c r="DA63" s="183"/>
      <c r="DB63" s="183"/>
      <c r="DC63" s="183"/>
      <c r="DD63" s="183"/>
      <c r="DE63" s="183"/>
      <c r="DF63" s="183"/>
      <c r="DG63" s="183"/>
      <c r="DH63" s="183"/>
      <c r="DI63" s="183"/>
      <c r="DJ63" s="183"/>
      <c r="DK63" s="183"/>
      <c r="DL63" s="183"/>
      <c r="DM63" s="183"/>
      <c r="DN63" s="183"/>
      <c r="DO63" s="183"/>
      <c r="DP63" s="183"/>
      <c r="DQ63" s="183"/>
      <c r="DR63" s="183"/>
      <c r="DS63" s="183"/>
      <c r="DT63" s="183"/>
      <c r="DU63" s="183"/>
      <c r="DV63" s="183"/>
      <c r="DW63" s="183"/>
      <c r="DX63" s="183"/>
      <c r="DY63" s="183"/>
      <c r="DZ63" s="183"/>
      <c r="EA63" s="183"/>
      <c r="EB63" s="183"/>
      <c r="EC63" s="183"/>
      <c r="ED63" s="183"/>
      <c r="EE63" s="183"/>
      <c r="EF63" s="183"/>
      <c r="EG63" s="183"/>
      <c r="EH63" s="183"/>
      <c r="EI63" s="183"/>
      <c r="EJ63" s="183"/>
      <c r="EK63" s="183"/>
      <c r="EL63" s="183"/>
      <c r="EM63" s="183"/>
      <c r="EN63" s="183"/>
      <c r="EO63" s="183"/>
      <c r="EP63" s="183"/>
      <c r="EQ63" s="183"/>
      <c r="ER63" s="183"/>
      <c r="ES63" s="183"/>
      <c r="ET63" s="183"/>
      <c r="EU63" s="183"/>
      <c r="EV63" s="183"/>
      <c r="EW63" s="183"/>
      <c r="EX63" s="183"/>
      <c r="EY63" s="183"/>
      <c r="EZ63" s="183"/>
      <c r="FA63" s="183"/>
      <c r="FB63" s="183"/>
      <c r="FC63" s="183"/>
      <c r="FD63" s="183"/>
      <c r="FE63" s="183"/>
      <c r="FF63" s="183"/>
      <c r="FG63" s="183"/>
      <c r="FH63" s="183"/>
      <c r="FI63" s="183"/>
      <c r="FJ63" s="183"/>
      <c r="FK63" s="183"/>
      <c r="FL63" s="183"/>
      <c r="FM63" s="183"/>
      <c r="FN63" s="183"/>
      <c r="FO63" s="183"/>
      <c r="FP63" s="183"/>
      <c r="FQ63" s="183"/>
      <c r="FR63" s="183"/>
      <c r="FS63" s="183"/>
      <c r="FT63" s="183"/>
      <c r="FU63" s="183"/>
      <c r="FV63" s="183"/>
      <c r="FW63" s="183"/>
      <c r="FX63" s="183"/>
      <c r="FY63" s="183"/>
      <c r="FZ63" s="183"/>
      <c r="GA63" s="183"/>
      <c r="GB63" s="183"/>
      <c r="GC63" s="183"/>
      <c r="GD63" s="183"/>
      <c r="GE63" s="183"/>
      <c r="GF63" s="183"/>
      <c r="GG63" s="183"/>
      <c r="GH63" s="183"/>
      <c r="GI63" s="183"/>
      <c r="GJ63" s="183"/>
      <c r="GK63" s="183"/>
      <c r="GL63" s="183"/>
      <c r="GM63" s="183"/>
      <c r="GN63" s="183"/>
      <c r="GO63" s="183"/>
      <c r="GP63" s="183"/>
      <c r="GQ63" s="183"/>
      <c r="GR63" s="183"/>
      <c r="GS63" s="183"/>
      <c r="GT63" s="183"/>
      <c r="GU63" s="183"/>
      <c r="GV63" s="183"/>
      <c r="GW63" s="183"/>
      <c r="GX63" s="183"/>
      <c r="GY63" s="183"/>
      <c r="GZ63" s="183"/>
      <c r="HA63" s="183"/>
      <c r="HB63" s="183"/>
      <c r="HC63" s="183"/>
      <c r="HD63" s="183"/>
      <c r="HE63" s="183"/>
      <c r="HF63" s="183"/>
      <c r="HG63" s="183"/>
      <c r="HH63" s="183"/>
      <c r="HI63" s="183"/>
      <c r="HJ63" s="183"/>
      <c r="HK63" s="183"/>
      <c r="HL63" s="183"/>
      <c r="HM63" s="183"/>
      <c r="HN63" s="183"/>
      <c r="HO63" s="183"/>
      <c r="HP63" s="183"/>
      <c r="HQ63" s="183"/>
      <c r="HR63" s="183"/>
      <c r="HS63" s="183"/>
      <c r="HT63" s="183"/>
      <c r="HU63" s="183"/>
      <c r="HV63" s="183"/>
      <c r="HW63" s="183"/>
      <c r="HX63" s="183"/>
      <c r="HY63" s="183"/>
      <c r="HZ63" s="183"/>
      <c r="IA63" s="183"/>
      <c r="IB63" s="183"/>
      <c r="IC63" s="183"/>
      <c r="ID63" s="183"/>
      <c r="IE63" s="183"/>
      <c r="IF63" s="183"/>
      <c r="IG63" s="183"/>
      <c r="IH63" s="183"/>
      <c r="II63" s="183"/>
      <c r="IJ63" s="183"/>
      <c r="IK63" s="183"/>
    </row>
    <row r="64" spans="1:245" s="105" customFormat="1" ht="37.5" customHeight="1">
      <c r="A64" s="553" t="s">
        <v>350</v>
      </c>
      <c r="B64" s="99" t="s">
        <v>0</v>
      </c>
      <c r="C64" s="56" t="s">
        <v>146</v>
      </c>
      <c r="D64" s="56" t="s">
        <v>260</v>
      </c>
      <c r="E64" s="117" t="s">
        <v>454</v>
      </c>
      <c r="F64" s="116" t="s">
        <v>279</v>
      </c>
      <c r="G64" s="56" t="s">
        <v>143</v>
      </c>
      <c r="H64" s="609">
        <v>70</v>
      </c>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83"/>
      <c r="BY64" s="183"/>
      <c r="BZ64" s="183"/>
      <c r="CA64" s="183"/>
      <c r="CB64" s="183"/>
      <c r="CC64" s="183"/>
      <c r="CD64" s="183"/>
      <c r="CE64" s="183"/>
      <c r="CF64" s="183"/>
      <c r="CG64" s="183"/>
      <c r="CH64" s="183"/>
      <c r="CI64" s="183"/>
      <c r="CJ64" s="183"/>
      <c r="CK64" s="183"/>
      <c r="CL64" s="183"/>
      <c r="CM64" s="183"/>
      <c r="CN64" s="183"/>
      <c r="CO64" s="183"/>
      <c r="CP64" s="183"/>
      <c r="CQ64" s="183"/>
      <c r="CR64" s="183"/>
      <c r="CS64" s="183"/>
      <c r="CT64" s="183"/>
      <c r="CU64" s="183"/>
      <c r="CV64" s="183"/>
      <c r="CW64" s="183"/>
      <c r="CX64" s="183"/>
      <c r="CY64" s="183"/>
      <c r="CZ64" s="183"/>
      <c r="DA64" s="183"/>
      <c r="DB64" s="183"/>
      <c r="DC64" s="183"/>
      <c r="DD64" s="183"/>
      <c r="DE64" s="183"/>
      <c r="DF64" s="183"/>
      <c r="DG64" s="183"/>
      <c r="DH64" s="183"/>
      <c r="DI64" s="183"/>
      <c r="DJ64" s="183"/>
      <c r="DK64" s="183"/>
      <c r="DL64" s="183"/>
      <c r="DM64" s="183"/>
      <c r="DN64" s="183"/>
      <c r="DO64" s="183"/>
      <c r="DP64" s="183"/>
      <c r="DQ64" s="183"/>
      <c r="DR64" s="183"/>
      <c r="DS64" s="183"/>
      <c r="DT64" s="183"/>
      <c r="DU64" s="183"/>
      <c r="DV64" s="183"/>
      <c r="DW64" s="183"/>
      <c r="DX64" s="183"/>
      <c r="DY64" s="183"/>
      <c r="DZ64" s="183"/>
      <c r="EA64" s="183"/>
      <c r="EB64" s="183"/>
      <c r="EC64" s="183"/>
      <c r="ED64" s="183"/>
      <c r="EE64" s="183"/>
      <c r="EF64" s="183"/>
      <c r="EG64" s="183"/>
      <c r="EH64" s="183"/>
      <c r="EI64" s="183"/>
      <c r="EJ64" s="183"/>
      <c r="EK64" s="183"/>
      <c r="EL64" s="183"/>
      <c r="EM64" s="183"/>
      <c r="EN64" s="183"/>
      <c r="EO64" s="183"/>
      <c r="EP64" s="183"/>
      <c r="EQ64" s="183"/>
      <c r="ER64" s="183"/>
      <c r="ES64" s="183"/>
      <c r="ET64" s="183"/>
      <c r="EU64" s="183"/>
      <c r="EV64" s="183"/>
      <c r="EW64" s="183"/>
      <c r="EX64" s="183"/>
      <c r="EY64" s="183"/>
      <c r="EZ64" s="183"/>
      <c r="FA64" s="183"/>
      <c r="FB64" s="183"/>
      <c r="FC64" s="183"/>
      <c r="FD64" s="183"/>
      <c r="FE64" s="183"/>
      <c r="FF64" s="183"/>
      <c r="FG64" s="183"/>
      <c r="FH64" s="183"/>
      <c r="FI64" s="183"/>
      <c r="FJ64" s="183"/>
      <c r="FK64" s="183"/>
      <c r="FL64" s="183"/>
      <c r="FM64" s="183"/>
      <c r="FN64" s="183"/>
      <c r="FO64" s="183"/>
      <c r="FP64" s="183"/>
      <c r="FQ64" s="183"/>
      <c r="FR64" s="183"/>
      <c r="FS64" s="183"/>
      <c r="FT64" s="183"/>
      <c r="FU64" s="183"/>
      <c r="FV64" s="183"/>
      <c r="FW64" s="183"/>
      <c r="FX64" s="183"/>
      <c r="FY64" s="183"/>
      <c r="FZ64" s="183"/>
      <c r="GA64" s="183"/>
      <c r="GB64" s="183"/>
      <c r="GC64" s="183"/>
      <c r="GD64" s="183"/>
      <c r="GE64" s="183"/>
      <c r="GF64" s="183"/>
      <c r="GG64" s="183"/>
      <c r="GH64" s="183"/>
      <c r="GI64" s="183"/>
      <c r="GJ64" s="183"/>
      <c r="GK64" s="183"/>
      <c r="GL64" s="183"/>
      <c r="GM64" s="183"/>
      <c r="GN64" s="183"/>
      <c r="GO64" s="183"/>
      <c r="GP64" s="183"/>
      <c r="GQ64" s="183"/>
      <c r="GR64" s="183"/>
      <c r="GS64" s="183"/>
      <c r="GT64" s="183"/>
      <c r="GU64" s="183"/>
      <c r="GV64" s="183"/>
      <c r="GW64" s="183"/>
      <c r="GX64" s="183"/>
      <c r="GY64" s="183"/>
      <c r="GZ64" s="183"/>
      <c r="HA64" s="183"/>
      <c r="HB64" s="183"/>
      <c r="HC64" s="183"/>
      <c r="HD64" s="183"/>
      <c r="HE64" s="183"/>
      <c r="HF64" s="183"/>
      <c r="HG64" s="183"/>
      <c r="HH64" s="183"/>
      <c r="HI64" s="183"/>
      <c r="HJ64" s="183"/>
      <c r="HK64" s="183"/>
      <c r="HL64" s="183"/>
      <c r="HM64" s="183"/>
      <c r="HN64" s="183"/>
      <c r="HO64" s="183"/>
      <c r="HP64" s="183"/>
      <c r="HQ64" s="183"/>
      <c r="HR64" s="183"/>
      <c r="HS64" s="183"/>
      <c r="HT64" s="183"/>
      <c r="HU64" s="183"/>
      <c r="HV64" s="183"/>
      <c r="HW64" s="183"/>
      <c r="HX64" s="183"/>
      <c r="HY64" s="183"/>
      <c r="HZ64" s="183"/>
      <c r="IA64" s="183"/>
      <c r="IB64" s="183"/>
      <c r="IC64" s="183"/>
      <c r="ID64" s="183"/>
      <c r="IE64" s="183"/>
      <c r="IF64" s="183"/>
      <c r="IG64" s="183"/>
      <c r="IH64" s="183"/>
      <c r="II64" s="183"/>
      <c r="IJ64" s="183"/>
      <c r="IK64" s="183"/>
    </row>
    <row r="65" spans="1:8" s="82" customFormat="1" ht="45.75" customHeight="1">
      <c r="A65" s="247" t="s">
        <v>278</v>
      </c>
      <c r="B65" s="87" t="s">
        <v>0</v>
      </c>
      <c r="C65" s="246" t="s">
        <v>146</v>
      </c>
      <c r="D65" s="245">
        <v>13</v>
      </c>
      <c r="E65" s="244" t="s">
        <v>277</v>
      </c>
      <c r="F65" s="243" t="s">
        <v>153</v>
      </c>
      <c r="G65" s="242"/>
      <c r="H65" s="215">
        <f>+H66+H83+H82</f>
        <v>2907.521</v>
      </c>
    </row>
    <row r="66" spans="1:8" s="82" customFormat="1" ht="26.25" customHeight="1">
      <c r="A66" s="108" t="s">
        <v>276</v>
      </c>
      <c r="B66" s="87" t="s">
        <v>0</v>
      </c>
      <c r="C66" s="241" t="s">
        <v>146</v>
      </c>
      <c r="D66" s="86">
        <v>13</v>
      </c>
      <c r="E66" s="240" t="s">
        <v>274</v>
      </c>
      <c r="F66" s="164" t="s">
        <v>153</v>
      </c>
      <c r="G66" s="239"/>
      <c r="H66" s="62" t="str">
        <f>H67</f>
        <v>300,000</v>
      </c>
    </row>
    <row r="67" spans="1:8" s="82" customFormat="1" ht="26.25" customHeight="1">
      <c r="A67" s="88" t="s">
        <v>275</v>
      </c>
      <c r="B67" s="87"/>
      <c r="C67" s="85" t="s">
        <v>146</v>
      </c>
      <c r="D67" s="86">
        <v>13</v>
      </c>
      <c r="E67" s="240" t="s">
        <v>274</v>
      </c>
      <c r="F67" s="164" t="s">
        <v>273</v>
      </c>
      <c r="G67" s="239"/>
      <c r="H67" s="62" t="str">
        <f>H68</f>
        <v>300,000</v>
      </c>
    </row>
    <row r="68" spans="1:8" s="82" customFormat="1" ht="38.25" customHeight="1">
      <c r="A68" s="553" t="s">
        <v>350</v>
      </c>
      <c r="B68" s="56" t="s">
        <v>0</v>
      </c>
      <c r="C68" s="238" t="s">
        <v>146</v>
      </c>
      <c r="D68" s="237">
        <v>13</v>
      </c>
      <c r="E68" s="236" t="s">
        <v>274</v>
      </c>
      <c r="F68" s="66" t="s">
        <v>273</v>
      </c>
      <c r="G68" s="235" t="s">
        <v>143</v>
      </c>
      <c r="H68" s="55" t="s">
        <v>530</v>
      </c>
    </row>
    <row r="69" spans="1:8" s="82" customFormat="1" ht="18.75" customHeight="1" hidden="1">
      <c r="A69" s="228" t="s">
        <v>263</v>
      </c>
      <c r="B69" s="99" t="s">
        <v>0</v>
      </c>
      <c r="C69" s="234" t="s">
        <v>146</v>
      </c>
      <c r="D69" s="233">
        <v>13</v>
      </c>
      <c r="E69" s="658" t="s">
        <v>264</v>
      </c>
      <c r="F69" s="659"/>
      <c r="G69" s="232" t="s">
        <v>183</v>
      </c>
      <c r="H69" s="94"/>
    </row>
    <row r="70" spans="1:8" s="82" customFormat="1" ht="18.75" customHeight="1" hidden="1">
      <c r="A70" s="90" t="s">
        <v>261</v>
      </c>
      <c r="B70" s="87" t="s">
        <v>0</v>
      </c>
      <c r="C70" s="218" t="s">
        <v>146</v>
      </c>
      <c r="D70" s="218" t="s">
        <v>260</v>
      </c>
      <c r="E70" s="71" t="s">
        <v>262</v>
      </c>
      <c r="F70" s="70" t="s">
        <v>153</v>
      </c>
      <c r="G70" s="217"/>
      <c r="H70" s="118"/>
    </row>
    <row r="71" spans="1:250" s="230" customFormat="1" ht="19.5" customHeight="1" hidden="1">
      <c r="A71" s="88" t="s">
        <v>272</v>
      </c>
      <c r="B71" s="87" t="s">
        <v>0</v>
      </c>
      <c r="C71" s="119" t="s">
        <v>146</v>
      </c>
      <c r="D71" s="119" t="s">
        <v>260</v>
      </c>
      <c r="E71" s="58" t="s">
        <v>257</v>
      </c>
      <c r="F71" s="164" t="s">
        <v>153</v>
      </c>
      <c r="G71" s="216"/>
      <c r="H71" s="55"/>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1"/>
      <c r="BT71" s="231"/>
      <c r="BU71" s="231"/>
      <c r="BV71" s="231"/>
      <c r="BW71" s="231"/>
      <c r="BX71" s="231"/>
      <c r="BY71" s="231"/>
      <c r="BZ71" s="231"/>
      <c r="CA71" s="231"/>
      <c r="CB71" s="231"/>
      <c r="CC71" s="231"/>
      <c r="CD71" s="231"/>
      <c r="CE71" s="231"/>
      <c r="CF71" s="231"/>
      <c r="CG71" s="231"/>
      <c r="CH71" s="231"/>
      <c r="CI71" s="231"/>
      <c r="CJ71" s="231"/>
      <c r="CK71" s="231"/>
      <c r="CL71" s="231"/>
      <c r="CM71" s="231"/>
      <c r="CN71" s="231"/>
      <c r="CO71" s="231"/>
      <c r="CP71" s="231"/>
      <c r="CQ71" s="231"/>
      <c r="CR71" s="231"/>
      <c r="CS71" s="231"/>
      <c r="CT71" s="231"/>
      <c r="CU71" s="231"/>
      <c r="CV71" s="231"/>
      <c r="CW71" s="231"/>
      <c r="CX71" s="231"/>
      <c r="CY71" s="231"/>
      <c r="CZ71" s="231"/>
      <c r="DA71" s="231"/>
      <c r="DB71" s="231"/>
      <c r="DC71" s="231"/>
      <c r="DD71" s="231"/>
      <c r="DE71" s="231"/>
      <c r="DF71" s="231"/>
      <c r="DG71" s="231"/>
      <c r="DH71" s="231"/>
      <c r="DI71" s="231"/>
      <c r="DJ71" s="231"/>
      <c r="DK71" s="231"/>
      <c r="DL71" s="231"/>
      <c r="DM71" s="231"/>
      <c r="DN71" s="231"/>
      <c r="DO71" s="231"/>
      <c r="DP71" s="231"/>
      <c r="DQ71" s="231"/>
      <c r="DR71" s="231"/>
      <c r="DS71" s="231"/>
      <c r="DT71" s="231"/>
      <c r="DU71" s="231"/>
      <c r="DV71" s="231"/>
      <c r="DW71" s="231"/>
      <c r="DX71" s="231"/>
      <c r="DY71" s="231"/>
      <c r="DZ71" s="231"/>
      <c r="EA71" s="231"/>
      <c r="EB71" s="231"/>
      <c r="EC71" s="231"/>
      <c r="ED71" s="231"/>
      <c r="EE71" s="231"/>
      <c r="EF71" s="231"/>
      <c r="EG71" s="231"/>
      <c r="EH71" s="231"/>
      <c r="EI71" s="231"/>
      <c r="EJ71" s="231"/>
      <c r="EK71" s="231"/>
      <c r="EL71" s="231"/>
      <c r="EM71" s="231"/>
      <c r="EN71" s="231"/>
      <c r="EO71" s="231"/>
      <c r="EP71" s="231"/>
      <c r="EQ71" s="231"/>
      <c r="ER71" s="231"/>
      <c r="ES71" s="231"/>
      <c r="ET71" s="231"/>
      <c r="EU71" s="231"/>
      <c r="EV71" s="231"/>
      <c r="EW71" s="231"/>
      <c r="EX71" s="231"/>
      <c r="EY71" s="231"/>
      <c r="EZ71" s="231"/>
      <c r="FA71" s="231"/>
      <c r="FB71" s="231"/>
      <c r="FC71" s="231"/>
      <c r="FD71" s="231"/>
      <c r="FE71" s="231"/>
      <c r="FF71" s="231"/>
      <c r="FG71" s="231"/>
      <c r="FH71" s="231"/>
      <c r="FI71" s="231"/>
      <c r="FJ71" s="231"/>
      <c r="FK71" s="231"/>
      <c r="FL71" s="231"/>
      <c r="FM71" s="231"/>
      <c r="FN71" s="231"/>
      <c r="FO71" s="231"/>
      <c r="FP71" s="231"/>
      <c r="FQ71" s="231"/>
      <c r="FR71" s="231"/>
      <c r="FS71" s="231"/>
      <c r="FT71" s="231"/>
      <c r="FU71" s="231"/>
      <c r="FV71" s="231"/>
      <c r="FW71" s="231"/>
      <c r="FX71" s="231"/>
      <c r="FY71" s="231"/>
      <c r="FZ71" s="231"/>
      <c r="GA71" s="231"/>
      <c r="GB71" s="231"/>
      <c r="GC71" s="231"/>
      <c r="GD71" s="231"/>
      <c r="GE71" s="231"/>
      <c r="GF71" s="231"/>
      <c r="GG71" s="231"/>
      <c r="GH71" s="231"/>
      <c r="GI71" s="231"/>
      <c r="GJ71" s="231"/>
      <c r="GK71" s="231"/>
      <c r="GL71" s="231"/>
      <c r="GM71" s="231"/>
      <c r="GN71" s="231"/>
      <c r="GO71" s="231"/>
      <c r="GP71" s="231"/>
      <c r="GQ71" s="231"/>
      <c r="GR71" s="231"/>
      <c r="GS71" s="231"/>
      <c r="GT71" s="231"/>
      <c r="GU71" s="231"/>
      <c r="GV71" s="231"/>
      <c r="GW71" s="231"/>
      <c r="GX71" s="231"/>
      <c r="GY71" s="231"/>
      <c r="GZ71" s="231"/>
      <c r="HA71" s="231"/>
      <c r="HB71" s="231"/>
      <c r="HC71" s="231"/>
      <c r="HD71" s="231"/>
      <c r="HE71" s="231"/>
      <c r="HF71" s="231"/>
      <c r="HG71" s="231"/>
      <c r="HH71" s="231"/>
      <c r="HI71" s="231"/>
      <c r="HJ71" s="231"/>
      <c r="HK71" s="231"/>
      <c r="HL71" s="231"/>
      <c r="HM71" s="231"/>
      <c r="HN71" s="231"/>
      <c r="HO71" s="231"/>
      <c r="HP71" s="231"/>
      <c r="HQ71" s="231"/>
      <c r="HR71" s="231"/>
      <c r="HS71" s="231"/>
      <c r="HT71" s="231"/>
      <c r="HU71" s="231"/>
      <c r="HV71" s="231"/>
      <c r="HW71" s="231"/>
      <c r="HX71" s="231"/>
      <c r="HY71" s="231"/>
      <c r="HZ71" s="231"/>
      <c r="IA71" s="231"/>
      <c r="IB71" s="231"/>
      <c r="IC71" s="231"/>
      <c r="ID71" s="231"/>
      <c r="IE71" s="231"/>
      <c r="IF71" s="231"/>
      <c r="IG71" s="231"/>
      <c r="IH71" s="231"/>
      <c r="II71" s="231"/>
      <c r="IJ71" s="231"/>
      <c r="IK71" s="231"/>
      <c r="IL71" s="231"/>
      <c r="IM71" s="231"/>
      <c r="IN71" s="231"/>
      <c r="IO71" s="231"/>
      <c r="IP71" s="231"/>
    </row>
    <row r="72" spans="1:250" s="230" customFormat="1" ht="19.5" customHeight="1" hidden="1">
      <c r="A72" s="108" t="s">
        <v>181</v>
      </c>
      <c r="B72" s="56" t="s">
        <v>0</v>
      </c>
      <c r="C72" s="59" t="s">
        <v>146</v>
      </c>
      <c r="D72" s="59">
        <v>13</v>
      </c>
      <c r="E72" s="226" t="s">
        <v>257</v>
      </c>
      <c r="F72" s="225" t="s">
        <v>256</v>
      </c>
      <c r="G72" s="59"/>
      <c r="H72" s="55"/>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1"/>
      <c r="BT72" s="231"/>
      <c r="BU72" s="231"/>
      <c r="BV72" s="231"/>
      <c r="BW72" s="231"/>
      <c r="BX72" s="231"/>
      <c r="BY72" s="231"/>
      <c r="BZ72" s="231"/>
      <c r="CA72" s="231"/>
      <c r="CB72" s="231"/>
      <c r="CC72" s="231"/>
      <c r="CD72" s="231"/>
      <c r="CE72" s="231"/>
      <c r="CF72" s="231"/>
      <c r="CG72" s="231"/>
      <c r="CH72" s="231"/>
      <c r="CI72" s="231"/>
      <c r="CJ72" s="231"/>
      <c r="CK72" s="231"/>
      <c r="CL72" s="231"/>
      <c r="CM72" s="231"/>
      <c r="CN72" s="231"/>
      <c r="CO72" s="231"/>
      <c r="CP72" s="231"/>
      <c r="CQ72" s="231"/>
      <c r="CR72" s="231"/>
      <c r="CS72" s="231"/>
      <c r="CT72" s="231"/>
      <c r="CU72" s="231"/>
      <c r="CV72" s="231"/>
      <c r="CW72" s="231"/>
      <c r="CX72" s="231"/>
      <c r="CY72" s="231"/>
      <c r="CZ72" s="231"/>
      <c r="DA72" s="231"/>
      <c r="DB72" s="231"/>
      <c r="DC72" s="231"/>
      <c r="DD72" s="231"/>
      <c r="DE72" s="231"/>
      <c r="DF72" s="231"/>
      <c r="DG72" s="231"/>
      <c r="DH72" s="231"/>
      <c r="DI72" s="231"/>
      <c r="DJ72" s="231"/>
      <c r="DK72" s="231"/>
      <c r="DL72" s="231"/>
      <c r="DM72" s="231"/>
      <c r="DN72" s="231"/>
      <c r="DO72" s="231"/>
      <c r="DP72" s="231"/>
      <c r="DQ72" s="231"/>
      <c r="DR72" s="231"/>
      <c r="DS72" s="231"/>
      <c r="DT72" s="231"/>
      <c r="DU72" s="231"/>
      <c r="DV72" s="231"/>
      <c r="DW72" s="231"/>
      <c r="DX72" s="231"/>
      <c r="DY72" s="231"/>
      <c r="DZ72" s="231"/>
      <c r="EA72" s="231"/>
      <c r="EB72" s="231"/>
      <c r="EC72" s="231"/>
      <c r="ED72" s="231"/>
      <c r="EE72" s="231"/>
      <c r="EF72" s="231"/>
      <c r="EG72" s="231"/>
      <c r="EH72" s="231"/>
      <c r="EI72" s="231"/>
      <c r="EJ72" s="231"/>
      <c r="EK72" s="231"/>
      <c r="EL72" s="231"/>
      <c r="EM72" s="231"/>
      <c r="EN72" s="231"/>
      <c r="EO72" s="231"/>
      <c r="EP72" s="231"/>
      <c r="EQ72" s="231"/>
      <c r="ER72" s="231"/>
      <c r="ES72" s="231"/>
      <c r="ET72" s="231"/>
      <c r="EU72" s="231"/>
      <c r="EV72" s="231"/>
      <c r="EW72" s="231"/>
      <c r="EX72" s="231"/>
      <c r="EY72" s="231"/>
      <c r="EZ72" s="231"/>
      <c r="FA72" s="231"/>
      <c r="FB72" s="231"/>
      <c r="FC72" s="231"/>
      <c r="FD72" s="231"/>
      <c r="FE72" s="231"/>
      <c r="FF72" s="231"/>
      <c r="FG72" s="231"/>
      <c r="FH72" s="231"/>
      <c r="FI72" s="231"/>
      <c r="FJ72" s="231"/>
      <c r="FK72" s="231"/>
      <c r="FL72" s="231"/>
      <c r="FM72" s="231"/>
      <c r="FN72" s="231"/>
      <c r="FO72" s="231"/>
      <c r="FP72" s="231"/>
      <c r="FQ72" s="231"/>
      <c r="FR72" s="231"/>
      <c r="FS72" s="231"/>
      <c r="FT72" s="231"/>
      <c r="FU72" s="231"/>
      <c r="FV72" s="231"/>
      <c r="FW72" s="231"/>
      <c r="FX72" s="231"/>
      <c r="FY72" s="231"/>
      <c r="FZ72" s="231"/>
      <c r="GA72" s="231"/>
      <c r="GB72" s="231"/>
      <c r="GC72" s="231"/>
      <c r="GD72" s="231"/>
      <c r="GE72" s="231"/>
      <c r="GF72" s="231"/>
      <c r="GG72" s="231"/>
      <c r="GH72" s="231"/>
      <c r="GI72" s="231"/>
      <c r="GJ72" s="231"/>
      <c r="GK72" s="231"/>
      <c r="GL72" s="231"/>
      <c r="GM72" s="231"/>
      <c r="GN72" s="231"/>
      <c r="GO72" s="231"/>
      <c r="GP72" s="231"/>
      <c r="GQ72" s="231"/>
      <c r="GR72" s="231"/>
      <c r="GS72" s="231"/>
      <c r="GT72" s="231"/>
      <c r="GU72" s="231"/>
      <c r="GV72" s="231"/>
      <c r="GW72" s="231"/>
      <c r="GX72" s="231"/>
      <c r="GY72" s="231"/>
      <c r="GZ72" s="231"/>
      <c r="HA72" s="231"/>
      <c r="HB72" s="231"/>
      <c r="HC72" s="231"/>
      <c r="HD72" s="231"/>
      <c r="HE72" s="231"/>
      <c r="HF72" s="231"/>
      <c r="HG72" s="231"/>
      <c r="HH72" s="231"/>
      <c r="HI72" s="231"/>
      <c r="HJ72" s="231"/>
      <c r="HK72" s="231"/>
      <c r="HL72" s="231"/>
      <c r="HM72" s="231"/>
      <c r="HN72" s="231"/>
      <c r="HO72" s="231"/>
      <c r="HP72" s="231"/>
      <c r="HQ72" s="231"/>
      <c r="HR72" s="231"/>
      <c r="HS72" s="231"/>
      <c r="HT72" s="231"/>
      <c r="HU72" s="231"/>
      <c r="HV72" s="231"/>
      <c r="HW72" s="231"/>
      <c r="HX72" s="231"/>
      <c r="HY72" s="231"/>
      <c r="HZ72" s="231"/>
      <c r="IA72" s="231"/>
      <c r="IB72" s="231"/>
      <c r="IC72" s="231"/>
      <c r="ID72" s="231"/>
      <c r="IE72" s="231"/>
      <c r="IF72" s="231"/>
      <c r="IG72" s="231"/>
      <c r="IH72" s="231"/>
      <c r="II72" s="231"/>
      <c r="IJ72" s="231"/>
      <c r="IK72" s="231"/>
      <c r="IL72" s="231"/>
      <c r="IM72" s="231"/>
      <c r="IN72" s="231"/>
      <c r="IO72" s="231"/>
      <c r="IP72" s="231"/>
    </row>
    <row r="73" spans="1:250" s="230" customFormat="1" ht="56.25" customHeight="1" hidden="1">
      <c r="A73" s="73" t="s">
        <v>157</v>
      </c>
      <c r="B73" s="56" t="s">
        <v>0</v>
      </c>
      <c r="C73" s="59" t="s">
        <v>146</v>
      </c>
      <c r="D73" s="59">
        <v>13</v>
      </c>
      <c r="E73" s="226" t="s">
        <v>257</v>
      </c>
      <c r="F73" s="225" t="s">
        <v>256</v>
      </c>
      <c r="G73" s="59" t="s">
        <v>143</v>
      </c>
      <c r="H73" s="55"/>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1"/>
      <c r="AP73" s="231"/>
      <c r="AQ73" s="231"/>
      <c r="AR73" s="231"/>
      <c r="AS73" s="231"/>
      <c r="AT73" s="231"/>
      <c r="AU73" s="231"/>
      <c r="AV73" s="231"/>
      <c r="AW73" s="231"/>
      <c r="AX73" s="231"/>
      <c r="AY73" s="231"/>
      <c r="AZ73" s="231"/>
      <c r="BA73" s="231"/>
      <c r="BB73" s="231"/>
      <c r="BC73" s="231"/>
      <c r="BD73" s="231"/>
      <c r="BE73" s="231"/>
      <c r="BF73" s="231"/>
      <c r="BG73" s="231"/>
      <c r="BH73" s="231"/>
      <c r="BI73" s="231"/>
      <c r="BJ73" s="231"/>
      <c r="BK73" s="231"/>
      <c r="BL73" s="231"/>
      <c r="BM73" s="231"/>
      <c r="BN73" s="231"/>
      <c r="BO73" s="231"/>
      <c r="BP73" s="231"/>
      <c r="BQ73" s="231"/>
      <c r="BR73" s="231"/>
      <c r="BS73" s="231"/>
      <c r="BT73" s="231"/>
      <c r="BU73" s="231"/>
      <c r="BV73" s="231"/>
      <c r="BW73" s="231"/>
      <c r="BX73" s="231"/>
      <c r="BY73" s="231"/>
      <c r="BZ73" s="231"/>
      <c r="CA73" s="231"/>
      <c r="CB73" s="231"/>
      <c r="CC73" s="231"/>
      <c r="CD73" s="231"/>
      <c r="CE73" s="231"/>
      <c r="CF73" s="231"/>
      <c r="CG73" s="231"/>
      <c r="CH73" s="231"/>
      <c r="CI73" s="231"/>
      <c r="CJ73" s="231"/>
      <c r="CK73" s="231"/>
      <c r="CL73" s="231"/>
      <c r="CM73" s="231"/>
      <c r="CN73" s="231"/>
      <c r="CO73" s="231"/>
      <c r="CP73" s="231"/>
      <c r="CQ73" s="231"/>
      <c r="CR73" s="231"/>
      <c r="CS73" s="231"/>
      <c r="CT73" s="231"/>
      <c r="CU73" s="231"/>
      <c r="CV73" s="231"/>
      <c r="CW73" s="231"/>
      <c r="CX73" s="231"/>
      <c r="CY73" s="231"/>
      <c r="CZ73" s="231"/>
      <c r="DA73" s="231"/>
      <c r="DB73" s="231"/>
      <c r="DC73" s="231"/>
      <c r="DD73" s="231"/>
      <c r="DE73" s="231"/>
      <c r="DF73" s="231"/>
      <c r="DG73" s="231"/>
      <c r="DH73" s="231"/>
      <c r="DI73" s="231"/>
      <c r="DJ73" s="231"/>
      <c r="DK73" s="231"/>
      <c r="DL73" s="231"/>
      <c r="DM73" s="231"/>
      <c r="DN73" s="231"/>
      <c r="DO73" s="231"/>
      <c r="DP73" s="231"/>
      <c r="DQ73" s="231"/>
      <c r="DR73" s="231"/>
      <c r="DS73" s="231"/>
      <c r="DT73" s="231"/>
      <c r="DU73" s="231"/>
      <c r="DV73" s="231"/>
      <c r="DW73" s="231"/>
      <c r="DX73" s="231"/>
      <c r="DY73" s="231"/>
      <c r="DZ73" s="231"/>
      <c r="EA73" s="231"/>
      <c r="EB73" s="231"/>
      <c r="EC73" s="231"/>
      <c r="ED73" s="231"/>
      <c r="EE73" s="231"/>
      <c r="EF73" s="231"/>
      <c r="EG73" s="231"/>
      <c r="EH73" s="231"/>
      <c r="EI73" s="231"/>
      <c r="EJ73" s="231"/>
      <c r="EK73" s="231"/>
      <c r="EL73" s="231"/>
      <c r="EM73" s="231"/>
      <c r="EN73" s="231"/>
      <c r="EO73" s="231"/>
      <c r="EP73" s="231"/>
      <c r="EQ73" s="231"/>
      <c r="ER73" s="231"/>
      <c r="ES73" s="231"/>
      <c r="ET73" s="231"/>
      <c r="EU73" s="231"/>
      <c r="EV73" s="231"/>
      <c r="EW73" s="231"/>
      <c r="EX73" s="231"/>
      <c r="EY73" s="231"/>
      <c r="EZ73" s="231"/>
      <c r="FA73" s="231"/>
      <c r="FB73" s="231"/>
      <c r="FC73" s="231"/>
      <c r="FD73" s="231"/>
      <c r="FE73" s="231"/>
      <c r="FF73" s="231"/>
      <c r="FG73" s="231"/>
      <c r="FH73" s="231"/>
      <c r="FI73" s="231"/>
      <c r="FJ73" s="231"/>
      <c r="FK73" s="231"/>
      <c r="FL73" s="231"/>
      <c r="FM73" s="231"/>
      <c r="FN73" s="231"/>
      <c r="FO73" s="231"/>
      <c r="FP73" s="231"/>
      <c r="FQ73" s="231"/>
      <c r="FR73" s="231"/>
      <c r="FS73" s="231"/>
      <c r="FT73" s="231"/>
      <c r="FU73" s="231"/>
      <c r="FV73" s="231"/>
      <c r="FW73" s="231"/>
      <c r="FX73" s="231"/>
      <c r="FY73" s="231"/>
      <c r="FZ73" s="231"/>
      <c r="GA73" s="231"/>
      <c r="GB73" s="231"/>
      <c r="GC73" s="231"/>
      <c r="GD73" s="231"/>
      <c r="GE73" s="231"/>
      <c r="GF73" s="231"/>
      <c r="GG73" s="231"/>
      <c r="GH73" s="231"/>
      <c r="GI73" s="231"/>
      <c r="GJ73" s="231"/>
      <c r="GK73" s="231"/>
      <c r="GL73" s="231"/>
      <c r="GM73" s="231"/>
      <c r="GN73" s="231"/>
      <c r="GO73" s="231"/>
      <c r="GP73" s="231"/>
      <c r="GQ73" s="231"/>
      <c r="GR73" s="231"/>
      <c r="GS73" s="231"/>
      <c r="GT73" s="231"/>
      <c r="GU73" s="231"/>
      <c r="GV73" s="231"/>
      <c r="GW73" s="231"/>
      <c r="GX73" s="231"/>
      <c r="GY73" s="231"/>
      <c r="GZ73" s="231"/>
      <c r="HA73" s="231"/>
      <c r="HB73" s="231"/>
      <c r="HC73" s="231"/>
      <c r="HD73" s="231"/>
      <c r="HE73" s="231"/>
      <c r="HF73" s="231"/>
      <c r="HG73" s="231"/>
      <c r="HH73" s="231"/>
      <c r="HI73" s="231"/>
      <c r="HJ73" s="231"/>
      <c r="HK73" s="231"/>
      <c r="HL73" s="231"/>
      <c r="HM73" s="231"/>
      <c r="HN73" s="231"/>
      <c r="HO73" s="231"/>
      <c r="HP73" s="231"/>
      <c r="HQ73" s="231"/>
      <c r="HR73" s="231"/>
      <c r="HS73" s="231"/>
      <c r="HT73" s="231"/>
      <c r="HU73" s="231"/>
      <c r="HV73" s="231"/>
      <c r="HW73" s="231"/>
      <c r="HX73" s="231"/>
      <c r="HY73" s="231"/>
      <c r="HZ73" s="231"/>
      <c r="IA73" s="231"/>
      <c r="IB73" s="231"/>
      <c r="IC73" s="231"/>
      <c r="ID73" s="231"/>
      <c r="IE73" s="231"/>
      <c r="IF73" s="231"/>
      <c r="IG73" s="231"/>
      <c r="IH73" s="231"/>
      <c r="II73" s="231"/>
      <c r="IJ73" s="231"/>
      <c r="IK73" s="231"/>
      <c r="IL73" s="231"/>
      <c r="IM73" s="231"/>
      <c r="IN73" s="231"/>
      <c r="IO73" s="231"/>
      <c r="IP73" s="231"/>
    </row>
    <row r="74" spans="1:250" s="230" customFormat="1" ht="19.5" customHeight="1" hidden="1">
      <c r="A74" s="88" t="s">
        <v>184</v>
      </c>
      <c r="B74" s="56" t="s">
        <v>0</v>
      </c>
      <c r="C74" s="59" t="s">
        <v>146</v>
      </c>
      <c r="D74" s="227" t="s">
        <v>260</v>
      </c>
      <c r="E74" s="226" t="s">
        <v>269</v>
      </c>
      <c r="F74" s="225" t="s">
        <v>153</v>
      </c>
      <c r="G74" s="224"/>
      <c r="H74" s="55"/>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231"/>
      <c r="BA74" s="231"/>
      <c r="BB74" s="231"/>
      <c r="BC74" s="231"/>
      <c r="BD74" s="231"/>
      <c r="BE74" s="231"/>
      <c r="BF74" s="231"/>
      <c r="BG74" s="231"/>
      <c r="BH74" s="231"/>
      <c r="BI74" s="231"/>
      <c r="BJ74" s="231"/>
      <c r="BK74" s="231"/>
      <c r="BL74" s="231"/>
      <c r="BM74" s="231"/>
      <c r="BN74" s="231"/>
      <c r="BO74" s="231"/>
      <c r="BP74" s="231"/>
      <c r="BQ74" s="231"/>
      <c r="BR74" s="231"/>
      <c r="BS74" s="231"/>
      <c r="BT74" s="231"/>
      <c r="BU74" s="231"/>
      <c r="BV74" s="231"/>
      <c r="BW74" s="231"/>
      <c r="BX74" s="231"/>
      <c r="BY74" s="231"/>
      <c r="BZ74" s="231"/>
      <c r="CA74" s="231"/>
      <c r="CB74" s="231"/>
      <c r="CC74" s="231"/>
      <c r="CD74" s="231"/>
      <c r="CE74" s="231"/>
      <c r="CF74" s="231"/>
      <c r="CG74" s="231"/>
      <c r="CH74" s="231"/>
      <c r="CI74" s="231"/>
      <c r="CJ74" s="231"/>
      <c r="CK74" s="231"/>
      <c r="CL74" s="231"/>
      <c r="CM74" s="231"/>
      <c r="CN74" s="231"/>
      <c r="CO74" s="231"/>
      <c r="CP74" s="231"/>
      <c r="CQ74" s="231"/>
      <c r="CR74" s="231"/>
      <c r="CS74" s="231"/>
      <c r="CT74" s="231"/>
      <c r="CU74" s="231"/>
      <c r="CV74" s="231"/>
      <c r="CW74" s="231"/>
      <c r="CX74" s="231"/>
      <c r="CY74" s="231"/>
      <c r="CZ74" s="231"/>
      <c r="DA74" s="231"/>
      <c r="DB74" s="231"/>
      <c r="DC74" s="231"/>
      <c r="DD74" s="231"/>
      <c r="DE74" s="231"/>
      <c r="DF74" s="231"/>
      <c r="DG74" s="231"/>
      <c r="DH74" s="231"/>
      <c r="DI74" s="231"/>
      <c r="DJ74" s="231"/>
      <c r="DK74" s="231"/>
      <c r="DL74" s="231"/>
      <c r="DM74" s="231"/>
      <c r="DN74" s="231"/>
      <c r="DO74" s="231"/>
      <c r="DP74" s="231"/>
      <c r="DQ74" s="231"/>
      <c r="DR74" s="231"/>
      <c r="DS74" s="231"/>
      <c r="DT74" s="231"/>
      <c r="DU74" s="231"/>
      <c r="DV74" s="231"/>
      <c r="DW74" s="231"/>
      <c r="DX74" s="231"/>
      <c r="DY74" s="231"/>
      <c r="DZ74" s="231"/>
      <c r="EA74" s="231"/>
      <c r="EB74" s="231"/>
      <c r="EC74" s="231"/>
      <c r="ED74" s="231"/>
      <c r="EE74" s="231"/>
      <c r="EF74" s="231"/>
      <c r="EG74" s="231"/>
      <c r="EH74" s="231"/>
      <c r="EI74" s="231"/>
      <c r="EJ74" s="231"/>
      <c r="EK74" s="231"/>
      <c r="EL74" s="231"/>
      <c r="EM74" s="231"/>
      <c r="EN74" s="231"/>
      <c r="EO74" s="231"/>
      <c r="EP74" s="231"/>
      <c r="EQ74" s="231"/>
      <c r="ER74" s="231"/>
      <c r="ES74" s="231"/>
      <c r="ET74" s="231"/>
      <c r="EU74" s="231"/>
      <c r="EV74" s="231"/>
      <c r="EW74" s="231"/>
      <c r="EX74" s="231"/>
      <c r="EY74" s="231"/>
      <c r="EZ74" s="231"/>
      <c r="FA74" s="231"/>
      <c r="FB74" s="231"/>
      <c r="FC74" s="231"/>
      <c r="FD74" s="231"/>
      <c r="FE74" s="231"/>
      <c r="FF74" s="231"/>
      <c r="FG74" s="231"/>
      <c r="FH74" s="231"/>
      <c r="FI74" s="231"/>
      <c r="FJ74" s="231"/>
      <c r="FK74" s="231"/>
      <c r="FL74" s="231"/>
      <c r="FM74" s="231"/>
      <c r="FN74" s="231"/>
      <c r="FO74" s="231"/>
      <c r="FP74" s="231"/>
      <c r="FQ74" s="231"/>
      <c r="FR74" s="231"/>
      <c r="FS74" s="231"/>
      <c r="FT74" s="231"/>
      <c r="FU74" s="231"/>
      <c r="FV74" s="231"/>
      <c r="FW74" s="231"/>
      <c r="FX74" s="231"/>
      <c r="FY74" s="231"/>
      <c r="FZ74" s="231"/>
      <c r="GA74" s="231"/>
      <c r="GB74" s="231"/>
      <c r="GC74" s="231"/>
      <c r="GD74" s="231"/>
      <c r="GE74" s="231"/>
      <c r="GF74" s="231"/>
      <c r="GG74" s="231"/>
      <c r="GH74" s="231"/>
      <c r="GI74" s="231"/>
      <c r="GJ74" s="231"/>
      <c r="GK74" s="231"/>
      <c r="GL74" s="231"/>
      <c r="GM74" s="231"/>
      <c r="GN74" s="231"/>
      <c r="GO74" s="231"/>
      <c r="GP74" s="231"/>
      <c r="GQ74" s="231"/>
      <c r="GR74" s="231"/>
      <c r="GS74" s="231"/>
      <c r="GT74" s="231"/>
      <c r="GU74" s="231"/>
      <c r="GV74" s="231"/>
      <c r="GW74" s="231"/>
      <c r="GX74" s="231"/>
      <c r="GY74" s="231"/>
      <c r="GZ74" s="231"/>
      <c r="HA74" s="231"/>
      <c r="HB74" s="231"/>
      <c r="HC74" s="231"/>
      <c r="HD74" s="231"/>
      <c r="HE74" s="231"/>
      <c r="HF74" s="231"/>
      <c r="HG74" s="231"/>
      <c r="HH74" s="231"/>
      <c r="HI74" s="231"/>
      <c r="HJ74" s="231"/>
      <c r="HK74" s="231"/>
      <c r="HL74" s="231"/>
      <c r="HM74" s="231"/>
      <c r="HN74" s="231"/>
      <c r="HO74" s="231"/>
      <c r="HP74" s="231"/>
      <c r="HQ74" s="231"/>
      <c r="HR74" s="231"/>
      <c r="HS74" s="231"/>
      <c r="HT74" s="231"/>
      <c r="HU74" s="231"/>
      <c r="HV74" s="231"/>
      <c r="HW74" s="231"/>
      <c r="HX74" s="231"/>
      <c r="HY74" s="231"/>
      <c r="HZ74" s="231"/>
      <c r="IA74" s="231"/>
      <c r="IB74" s="231"/>
      <c r="IC74" s="231"/>
      <c r="ID74" s="231"/>
      <c r="IE74" s="231"/>
      <c r="IF74" s="231"/>
      <c r="IG74" s="231"/>
      <c r="IH74" s="231"/>
      <c r="II74" s="231"/>
      <c r="IJ74" s="231"/>
      <c r="IK74" s="231"/>
      <c r="IL74" s="231"/>
      <c r="IM74" s="231"/>
      <c r="IN74" s="231"/>
      <c r="IO74" s="231"/>
      <c r="IP74" s="231"/>
    </row>
    <row r="75" spans="1:8" s="82" customFormat="1" ht="24.75" customHeight="1" hidden="1">
      <c r="A75" s="159" t="s">
        <v>271</v>
      </c>
      <c r="B75" s="103" t="s">
        <v>0</v>
      </c>
      <c r="C75" s="59" t="s">
        <v>146</v>
      </c>
      <c r="D75" s="227" t="s">
        <v>260</v>
      </c>
      <c r="E75" s="226" t="s">
        <v>269</v>
      </c>
      <c r="F75" s="225" t="s">
        <v>268</v>
      </c>
      <c r="G75" s="224"/>
      <c r="H75" s="229"/>
    </row>
    <row r="76" spans="1:8" s="82" customFormat="1" ht="24.75" customHeight="1" hidden="1">
      <c r="A76" s="159" t="s">
        <v>270</v>
      </c>
      <c r="B76" s="72" t="s">
        <v>0</v>
      </c>
      <c r="C76" s="59" t="s">
        <v>146</v>
      </c>
      <c r="D76" s="227" t="s">
        <v>260</v>
      </c>
      <c r="E76" s="226" t="s">
        <v>269</v>
      </c>
      <c r="F76" s="225" t="s">
        <v>268</v>
      </c>
      <c r="G76" s="224" t="s">
        <v>149</v>
      </c>
      <c r="H76" s="100"/>
    </row>
    <row r="77" spans="1:8" s="183" customFormat="1" ht="22.5" customHeight="1" hidden="1">
      <c r="A77" s="228" t="s">
        <v>263</v>
      </c>
      <c r="B77" s="99" t="s">
        <v>0</v>
      </c>
      <c r="C77" s="59" t="s">
        <v>146</v>
      </c>
      <c r="D77" s="227" t="s">
        <v>260</v>
      </c>
      <c r="E77" s="226" t="s">
        <v>269</v>
      </c>
      <c r="F77" s="225" t="s">
        <v>268</v>
      </c>
      <c r="G77" s="224" t="s">
        <v>143</v>
      </c>
      <c r="H77" s="94"/>
    </row>
    <row r="78" spans="1:8" s="82" customFormat="1" ht="22.5" customHeight="1" hidden="1">
      <c r="A78" s="90" t="s">
        <v>261</v>
      </c>
      <c r="B78" s="87" t="s">
        <v>0</v>
      </c>
      <c r="C78" s="119" t="s">
        <v>197</v>
      </c>
      <c r="D78" s="119" t="s">
        <v>174</v>
      </c>
      <c r="E78" s="58" t="s">
        <v>266</v>
      </c>
      <c r="F78" s="164" t="s">
        <v>167</v>
      </c>
      <c r="G78" s="119"/>
      <c r="H78" s="118"/>
    </row>
    <row r="79" spans="1:8" s="82" customFormat="1" ht="24" customHeight="1" hidden="1">
      <c r="A79" s="90" t="s">
        <v>267</v>
      </c>
      <c r="B79" s="87" t="s">
        <v>0</v>
      </c>
      <c r="C79" s="223" t="s">
        <v>197</v>
      </c>
      <c r="D79" s="223" t="s">
        <v>174</v>
      </c>
      <c r="E79" s="58" t="s">
        <v>266</v>
      </c>
      <c r="F79" s="164" t="s">
        <v>265</v>
      </c>
      <c r="G79" s="223"/>
      <c r="H79" s="222"/>
    </row>
    <row r="80" spans="1:8" s="82" customFormat="1" ht="24" customHeight="1" hidden="1">
      <c r="A80" s="108" t="s">
        <v>181</v>
      </c>
      <c r="B80" s="56" t="s">
        <v>0</v>
      </c>
      <c r="C80" s="56" t="s">
        <v>197</v>
      </c>
      <c r="D80" s="56" t="s">
        <v>174</v>
      </c>
      <c r="E80" s="58" t="s">
        <v>266</v>
      </c>
      <c r="F80" s="164" t="s">
        <v>265</v>
      </c>
      <c r="G80" s="56" t="s">
        <v>149</v>
      </c>
      <c r="H80" s="55"/>
    </row>
    <row r="81" spans="1:8" s="82" customFormat="1" ht="22.5" customHeight="1" hidden="1">
      <c r="A81" s="88" t="s">
        <v>157</v>
      </c>
      <c r="B81" s="56" t="s">
        <v>0</v>
      </c>
      <c r="C81" s="56" t="s">
        <v>197</v>
      </c>
      <c r="D81" s="56" t="s">
        <v>174</v>
      </c>
      <c r="E81" s="58" t="s">
        <v>266</v>
      </c>
      <c r="F81" s="164" t="s">
        <v>265</v>
      </c>
      <c r="G81" s="56" t="s">
        <v>143</v>
      </c>
      <c r="H81" s="55"/>
    </row>
    <row r="82" spans="1:8" s="82" customFormat="1" ht="23.25" customHeight="1">
      <c r="A82" s="88" t="s">
        <v>165</v>
      </c>
      <c r="B82" s="56" t="s">
        <v>0</v>
      </c>
      <c r="C82" s="238" t="s">
        <v>146</v>
      </c>
      <c r="D82" s="237">
        <v>13</v>
      </c>
      <c r="E82" s="236" t="s">
        <v>274</v>
      </c>
      <c r="F82" s="66" t="s">
        <v>273</v>
      </c>
      <c r="G82" s="235" t="s">
        <v>162</v>
      </c>
      <c r="H82" s="293">
        <v>22</v>
      </c>
    </row>
    <row r="83" spans="1:8" s="212" customFormat="1" ht="24" customHeight="1">
      <c r="A83" s="88" t="s">
        <v>184</v>
      </c>
      <c r="B83" s="103" t="s">
        <v>0</v>
      </c>
      <c r="C83" s="221" t="s">
        <v>146</v>
      </c>
      <c r="D83" s="220">
        <v>13</v>
      </c>
      <c r="E83" s="664" t="s">
        <v>525</v>
      </c>
      <c r="F83" s="665"/>
      <c r="G83" s="219" t="s">
        <v>183</v>
      </c>
      <c r="H83" s="293">
        <v>2585.521</v>
      </c>
    </row>
    <row r="84" spans="1:8" s="212" customFormat="1" ht="23.25" customHeight="1">
      <c r="A84" s="113" t="s">
        <v>263</v>
      </c>
      <c r="B84" s="72" t="s">
        <v>0</v>
      </c>
      <c r="C84" s="218" t="s">
        <v>146</v>
      </c>
      <c r="D84" s="218" t="s">
        <v>260</v>
      </c>
      <c r="E84" s="71" t="s">
        <v>262</v>
      </c>
      <c r="F84" s="70" t="s">
        <v>153</v>
      </c>
      <c r="G84" s="217"/>
      <c r="H84" s="215">
        <f>+H85</f>
        <v>4859.27</v>
      </c>
    </row>
    <row r="85" spans="1:8" s="214" customFormat="1" ht="21" customHeight="1">
      <c r="A85" s="108" t="s">
        <v>261</v>
      </c>
      <c r="B85" s="99" t="s">
        <v>0</v>
      </c>
      <c r="C85" s="119" t="s">
        <v>146</v>
      </c>
      <c r="D85" s="119" t="s">
        <v>260</v>
      </c>
      <c r="E85" s="58" t="s">
        <v>257</v>
      </c>
      <c r="F85" s="164" t="s">
        <v>153</v>
      </c>
      <c r="G85" s="216"/>
      <c r="H85" s="498">
        <f>+H86+H90</f>
        <v>4859.27</v>
      </c>
    </row>
    <row r="86" spans="1:8" s="212" customFormat="1" ht="44.25" customHeight="1">
      <c r="A86" s="115" t="s">
        <v>272</v>
      </c>
      <c r="B86" s="87" t="s">
        <v>0</v>
      </c>
      <c r="C86" s="72" t="s">
        <v>146</v>
      </c>
      <c r="D86" s="72">
        <v>13</v>
      </c>
      <c r="E86" s="141" t="s">
        <v>257</v>
      </c>
      <c r="F86" s="269" t="s">
        <v>259</v>
      </c>
      <c r="G86" s="213"/>
      <c r="H86" s="452">
        <f>H87+H88+H89</f>
        <v>4789.27</v>
      </c>
    </row>
    <row r="87" spans="1:8" s="82" customFormat="1" ht="56.25">
      <c r="A87" s="108" t="s">
        <v>181</v>
      </c>
      <c r="B87" s="87" t="s">
        <v>0</v>
      </c>
      <c r="C87" s="56" t="s">
        <v>146</v>
      </c>
      <c r="D87" s="56">
        <v>13</v>
      </c>
      <c r="E87" s="189" t="s">
        <v>257</v>
      </c>
      <c r="F87" s="134" t="s">
        <v>259</v>
      </c>
      <c r="G87" s="56" t="s">
        <v>149</v>
      </c>
      <c r="H87" s="55" t="s">
        <v>631</v>
      </c>
    </row>
    <row r="88" spans="1:8" s="82" customFormat="1" ht="37.5">
      <c r="A88" s="553" t="s">
        <v>350</v>
      </c>
      <c r="B88" s="56" t="s">
        <v>0</v>
      </c>
      <c r="C88" s="56" t="s">
        <v>146</v>
      </c>
      <c r="D88" s="56">
        <v>13</v>
      </c>
      <c r="E88" s="189" t="s">
        <v>257</v>
      </c>
      <c r="F88" s="134" t="s">
        <v>259</v>
      </c>
      <c r="G88" s="56" t="s">
        <v>143</v>
      </c>
      <c r="H88" s="55" t="s">
        <v>632</v>
      </c>
    </row>
    <row r="89" spans="1:8" s="82" customFormat="1" ht="24.75" customHeight="1">
      <c r="A89" s="73" t="s">
        <v>184</v>
      </c>
      <c r="B89" s="87" t="s">
        <v>0</v>
      </c>
      <c r="C89" s="56" t="s">
        <v>146</v>
      </c>
      <c r="D89" s="56">
        <v>13</v>
      </c>
      <c r="E89" s="189" t="s">
        <v>257</v>
      </c>
      <c r="F89" s="134" t="s">
        <v>259</v>
      </c>
      <c r="G89" s="56" t="s">
        <v>183</v>
      </c>
      <c r="H89" s="293">
        <v>6</v>
      </c>
    </row>
    <row r="90" spans="1:8" s="82" customFormat="1" ht="20.25" customHeight="1">
      <c r="A90" s="136" t="s">
        <v>258</v>
      </c>
      <c r="B90" s="87" t="s">
        <v>0</v>
      </c>
      <c r="C90" s="72" t="s">
        <v>146</v>
      </c>
      <c r="D90" s="72">
        <v>13</v>
      </c>
      <c r="E90" s="211" t="s">
        <v>257</v>
      </c>
      <c r="F90" s="210" t="s">
        <v>256</v>
      </c>
      <c r="G90" s="72"/>
      <c r="H90" s="452">
        <f>H91</f>
        <v>70</v>
      </c>
    </row>
    <row r="91" spans="1:8" s="82" customFormat="1" ht="39" customHeight="1">
      <c r="A91" s="553" t="s">
        <v>350</v>
      </c>
      <c r="B91" s="87" t="s">
        <v>0</v>
      </c>
      <c r="C91" s="56" t="s">
        <v>146</v>
      </c>
      <c r="D91" s="56">
        <v>13</v>
      </c>
      <c r="E91" s="189" t="s">
        <v>257</v>
      </c>
      <c r="F91" s="134" t="s">
        <v>256</v>
      </c>
      <c r="G91" s="56" t="s">
        <v>143</v>
      </c>
      <c r="H91" s="293">
        <v>70</v>
      </c>
    </row>
    <row r="92" spans="1:8" s="82" customFormat="1" ht="38.25" customHeight="1">
      <c r="A92" s="545" t="s">
        <v>314</v>
      </c>
      <c r="B92" s="87"/>
      <c r="C92" s="314" t="s">
        <v>146</v>
      </c>
      <c r="D92" s="427" t="s">
        <v>260</v>
      </c>
      <c r="E92" s="539" t="s">
        <v>269</v>
      </c>
      <c r="F92" s="540" t="s">
        <v>153</v>
      </c>
      <c r="G92" s="72"/>
      <c r="H92" s="452">
        <f>H94+H96</f>
        <v>105.489</v>
      </c>
    </row>
    <row r="93" spans="1:8" s="82" customFormat="1" ht="57.75" customHeight="1">
      <c r="A93" s="472" t="s">
        <v>551</v>
      </c>
      <c r="B93" s="87"/>
      <c r="C93" s="547" t="s">
        <v>146</v>
      </c>
      <c r="D93" s="548" t="s">
        <v>260</v>
      </c>
      <c r="E93" s="546" t="s">
        <v>269</v>
      </c>
      <c r="F93" s="466" t="s">
        <v>531</v>
      </c>
      <c r="G93" s="547"/>
      <c r="H93" s="293" t="str">
        <f>H94</f>
        <v>12,000</v>
      </c>
    </row>
    <row r="94" spans="1:8" s="82" customFormat="1" ht="24.75" customHeight="1">
      <c r="A94" s="493" t="s">
        <v>300</v>
      </c>
      <c r="B94" s="87"/>
      <c r="C94" s="547" t="s">
        <v>146</v>
      </c>
      <c r="D94" s="548" t="s">
        <v>260</v>
      </c>
      <c r="E94" s="546" t="s">
        <v>269</v>
      </c>
      <c r="F94" s="466" t="s">
        <v>531</v>
      </c>
      <c r="G94" s="547" t="s">
        <v>296</v>
      </c>
      <c r="H94" s="55" t="s">
        <v>633</v>
      </c>
    </row>
    <row r="95" spans="1:8" s="82" customFormat="1" ht="39" customHeight="1">
      <c r="A95" s="472" t="s">
        <v>487</v>
      </c>
      <c r="B95" s="87"/>
      <c r="C95" s="547" t="s">
        <v>146</v>
      </c>
      <c r="D95" s="548" t="s">
        <v>260</v>
      </c>
      <c r="E95" s="546" t="s">
        <v>269</v>
      </c>
      <c r="F95" s="466" t="s">
        <v>486</v>
      </c>
      <c r="G95" s="547"/>
      <c r="H95" s="55" t="s">
        <v>520</v>
      </c>
    </row>
    <row r="96" spans="1:8" s="82" customFormat="1" ht="20.25" customHeight="1">
      <c r="A96" s="493" t="s">
        <v>300</v>
      </c>
      <c r="B96" s="87"/>
      <c r="C96" s="547" t="s">
        <v>146</v>
      </c>
      <c r="D96" s="548" t="s">
        <v>260</v>
      </c>
      <c r="E96" s="546" t="s">
        <v>269</v>
      </c>
      <c r="F96" s="466" t="s">
        <v>486</v>
      </c>
      <c r="G96" s="547" t="s">
        <v>296</v>
      </c>
      <c r="H96" s="55" t="s">
        <v>520</v>
      </c>
    </row>
    <row r="97" spans="1:8" s="183" customFormat="1" ht="42" customHeight="1">
      <c r="A97" s="156" t="s">
        <v>255</v>
      </c>
      <c r="B97" s="72" t="s">
        <v>0</v>
      </c>
      <c r="C97" s="207" t="s">
        <v>174</v>
      </c>
      <c r="D97" s="207"/>
      <c r="E97" s="209"/>
      <c r="F97" s="208"/>
      <c r="G97" s="207"/>
      <c r="H97" s="606">
        <f>H100+H105+H108</f>
        <v>260</v>
      </c>
    </row>
    <row r="98" spans="1:8" s="183" customFormat="1" ht="27" customHeight="1">
      <c r="A98" s="156" t="s">
        <v>604</v>
      </c>
      <c r="B98" s="72"/>
      <c r="C98" s="207" t="s">
        <v>174</v>
      </c>
      <c r="D98" s="207" t="s">
        <v>225</v>
      </c>
      <c r="E98" s="209"/>
      <c r="F98" s="208"/>
      <c r="G98" s="207"/>
      <c r="H98" s="606">
        <f>H99</f>
        <v>150</v>
      </c>
    </row>
    <row r="99" spans="1:8" s="183" customFormat="1" ht="93.75" customHeight="1">
      <c r="A99" s="115" t="s">
        <v>588</v>
      </c>
      <c r="B99" s="87" t="s">
        <v>0</v>
      </c>
      <c r="C99" s="72" t="s">
        <v>174</v>
      </c>
      <c r="D99" s="72" t="s">
        <v>225</v>
      </c>
      <c r="E99" s="71" t="s">
        <v>254</v>
      </c>
      <c r="F99" s="70" t="s">
        <v>153</v>
      </c>
      <c r="G99" s="207"/>
      <c r="H99" s="606">
        <f>H100</f>
        <v>150</v>
      </c>
    </row>
    <row r="100" spans="1:8" s="183" customFormat="1" ht="63" customHeight="1">
      <c r="A100" s="198" t="s">
        <v>252</v>
      </c>
      <c r="B100" s="158" t="s">
        <v>0</v>
      </c>
      <c r="C100" s="497" t="s">
        <v>174</v>
      </c>
      <c r="D100" s="72" t="s">
        <v>225</v>
      </c>
      <c r="E100" s="154" t="s">
        <v>456</v>
      </c>
      <c r="F100" s="153" t="s">
        <v>153</v>
      </c>
      <c r="G100" s="72"/>
      <c r="H100" s="606">
        <f>H101</f>
        <v>150</v>
      </c>
    </row>
    <row r="101" spans="1:8" s="183" customFormat="1" ht="57" customHeight="1">
      <c r="A101" s="160" t="s">
        <v>251</v>
      </c>
      <c r="B101" s="158" t="s">
        <v>0</v>
      </c>
      <c r="C101" s="206" t="s">
        <v>174</v>
      </c>
      <c r="D101" s="56" t="s">
        <v>225</v>
      </c>
      <c r="E101" s="666" t="s">
        <v>457</v>
      </c>
      <c r="F101" s="667"/>
      <c r="G101" s="56"/>
      <c r="H101" s="605">
        <f>H102</f>
        <v>150</v>
      </c>
    </row>
    <row r="102" spans="1:8" s="183" customFormat="1" ht="36.75" customHeight="1">
      <c r="A102" s="553" t="s">
        <v>350</v>
      </c>
      <c r="B102" s="158" t="s">
        <v>0</v>
      </c>
      <c r="C102" s="206" t="s">
        <v>174</v>
      </c>
      <c r="D102" s="56" t="s">
        <v>225</v>
      </c>
      <c r="E102" s="648" t="s">
        <v>457</v>
      </c>
      <c r="F102" s="649"/>
      <c r="G102" s="56" t="s">
        <v>143</v>
      </c>
      <c r="H102" s="605">
        <v>150</v>
      </c>
    </row>
    <row r="103" spans="1:8" s="183" customFormat="1" ht="36.75" customHeight="1">
      <c r="A103" s="530" t="s">
        <v>610</v>
      </c>
      <c r="B103" s="99" t="s">
        <v>0</v>
      </c>
      <c r="C103" s="207" t="s">
        <v>174</v>
      </c>
      <c r="D103" s="207" t="s">
        <v>175</v>
      </c>
      <c r="E103" s="204"/>
      <c r="F103" s="203"/>
      <c r="G103" s="69"/>
      <c r="H103" s="135" t="str">
        <f>H104</f>
        <v>110,000</v>
      </c>
    </row>
    <row r="104" spans="1:8" s="82" customFormat="1" ht="101.25" customHeight="1">
      <c r="A104" s="115" t="s">
        <v>430</v>
      </c>
      <c r="B104" s="87" t="s">
        <v>0</v>
      </c>
      <c r="C104" s="56" t="s">
        <v>174</v>
      </c>
      <c r="D104" s="56" t="s">
        <v>175</v>
      </c>
      <c r="E104" s="58" t="s">
        <v>254</v>
      </c>
      <c r="F104" s="164" t="s">
        <v>153</v>
      </c>
      <c r="G104" s="56"/>
      <c r="H104" s="190" t="str">
        <f>H105</f>
        <v>110,000</v>
      </c>
    </row>
    <row r="105" spans="1:8" s="82" customFormat="1" ht="39" customHeight="1">
      <c r="A105" s="564" t="s">
        <v>349</v>
      </c>
      <c r="B105" s="56"/>
      <c r="C105" s="72" t="s">
        <v>174</v>
      </c>
      <c r="D105" s="72" t="s">
        <v>175</v>
      </c>
      <c r="E105" s="71" t="s">
        <v>458</v>
      </c>
      <c r="F105" s="70" t="s">
        <v>153</v>
      </c>
      <c r="G105" s="72"/>
      <c r="H105" s="190" t="str">
        <f>H106</f>
        <v>110,000</v>
      </c>
    </row>
    <row r="106" spans="1:8" s="82" customFormat="1" ht="36" customHeight="1">
      <c r="A106" s="565" t="s">
        <v>426</v>
      </c>
      <c r="B106" s="177" t="s">
        <v>0</v>
      </c>
      <c r="C106" s="206" t="s">
        <v>174</v>
      </c>
      <c r="D106" s="206" t="s">
        <v>175</v>
      </c>
      <c r="E106" s="58" t="s">
        <v>458</v>
      </c>
      <c r="F106" s="164" t="s">
        <v>253</v>
      </c>
      <c r="G106" s="56"/>
      <c r="H106" s="123" t="str">
        <f>H107</f>
        <v>110,000</v>
      </c>
    </row>
    <row r="107" spans="1:8" s="82" customFormat="1" ht="36.75" customHeight="1">
      <c r="A107" s="553" t="s">
        <v>350</v>
      </c>
      <c r="B107" s="187" t="s">
        <v>0</v>
      </c>
      <c r="C107" s="206" t="s">
        <v>174</v>
      </c>
      <c r="D107" s="206" t="s">
        <v>175</v>
      </c>
      <c r="E107" s="58" t="s">
        <v>458</v>
      </c>
      <c r="F107" s="164" t="s">
        <v>253</v>
      </c>
      <c r="G107" s="56" t="s">
        <v>143</v>
      </c>
      <c r="H107" s="55" t="s">
        <v>548</v>
      </c>
    </row>
    <row r="108" spans="1:8" s="82" customFormat="1" ht="33" customHeight="1" hidden="1">
      <c r="A108" s="65" t="s">
        <v>250</v>
      </c>
      <c r="B108" s="158" t="s">
        <v>0</v>
      </c>
      <c r="C108" s="69" t="s">
        <v>174</v>
      </c>
      <c r="D108" s="69">
        <v>14</v>
      </c>
      <c r="E108" s="204"/>
      <c r="F108" s="203"/>
      <c r="G108" s="101"/>
      <c r="H108" s="496" t="str">
        <f>+H109</f>
        <v>0</v>
      </c>
    </row>
    <row r="109" spans="1:8" s="82" customFormat="1" ht="79.5" customHeight="1" hidden="1">
      <c r="A109" s="61" t="s">
        <v>431</v>
      </c>
      <c r="B109" s="158" t="s">
        <v>0</v>
      </c>
      <c r="C109" s="69" t="s">
        <v>174</v>
      </c>
      <c r="D109" s="69">
        <v>14</v>
      </c>
      <c r="E109" s="71" t="s">
        <v>249</v>
      </c>
      <c r="F109" s="70" t="s">
        <v>153</v>
      </c>
      <c r="G109" s="101"/>
      <c r="H109" s="496" t="str">
        <f>H112</f>
        <v>0</v>
      </c>
    </row>
    <row r="110" spans="1:8" s="82" customFormat="1" ht="37.5" hidden="1">
      <c r="A110" s="584" t="s">
        <v>248</v>
      </c>
      <c r="B110" s="187" t="s">
        <v>0</v>
      </c>
      <c r="C110" s="69" t="s">
        <v>174</v>
      </c>
      <c r="D110" s="69" t="s">
        <v>247</v>
      </c>
      <c r="E110" s="71" t="s">
        <v>469</v>
      </c>
      <c r="F110" s="70" t="s">
        <v>153</v>
      </c>
      <c r="G110" s="101"/>
      <c r="H110" s="68">
        <v>0</v>
      </c>
    </row>
    <row r="111" spans="1:8" s="82" customFormat="1" ht="37.5" hidden="1">
      <c r="A111" s="108" t="s">
        <v>246</v>
      </c>
      <c r="B111" s="158" t="s">
        <v>0</v>
      </c>
      <c r="C111" s="56" t="s">
        <v>174</v>
      </c>
      <c r="D111" s="56">
        <v>14</v>
      </c>
      <c r="E111" s="58" t="s">
        <v>469</v>
      </c>
      <c r="F111" s="164" t="s">
        <v>245</v>
      </c>
      <c r="G111" s="56"/>
      <c r="H111" s="62">
        <v>0</v>
      </c>
    </row>
    <row r="112" spans="1:8" s="82" customFormat="1" ht="18.75" hidden="1">
      <c r="A112" s="88" t="s">
        <v>157</v>
      </c>
      <c r="B112" s="72" t="s">
        <v>0</v>
      </c>
      <c r="C112" s="56" t="s">
        <v>174</v>
      </c>
      <c r="D112" s="56">
        <v>14</v>
      </c>
      <c r="E112" s="67" t="s">
        <v>469</v>
      </c>
      <c r="F112" s="66" t="s">
        <v>245</v>
      </c>
      <c r="G112" s="56" t="s">
        <v>143</v>
      </c>
      <c r="H112" s="55" t="s">
        <v>312</v>
      </c>
    </row>
    <row r="113" spans="1:8" s="82" customFormat="1" ht="26.25" customHeight="1">
      <c r="A113" s="65" t="s">
        <v>244</v>
      </c>
      <c r="B113" s="72" t="s">
        <v>0</v>
      </c>
      <c r="C113" s="69" t="s">
        <v>206</v>
      </c>
      <c r="D113" s="75"/>
      <c r="E113" s="75"/>
      <c r="F113" s="74"/>
      <c r="G113" s="153"/>
      <c r="H113" s="135">
        <f>H114+H140</f>
        <v>60447.224</v>
      </c>
    </row>
    <row r="114" spans="1:8" s="82" customFormat="1" ht="18.75">
      <c r="A114" s="198" t="s">
        <v>243</v>
      </c>
      <c r="B114" s="56" t="s">
        <v>0</v>
      </c>
      <c r="C114" s="69" t="s">
        <v>206</v>
      </c>
      <c r="D114" s="154" t="s">
        <v>225</v>
      </c>
      <c r="E114" s="154"/>
      <c r="F114" s="153"/>
      <c r="G114" s="153"/>
      <c r="H114" s="135">
        <f>H115</f>
        <v>59757.224</v>
      </c>
    </row>
    <row r="115" spans="1:8" s="82" customFormat="1" ht="75" customHeight="1">
      <c r="A115" s="61" t="s">
        <v>497</v>
      </c>
      <c r="B115" s="295" t="s">
        <v>0</v>
      </c>
      <c r="C115" s="69" t="s">
        <v>206</v>
      </c>
      <c r="D115" s="154" t="s">
        <v>225</v>
      </c>
      <c r="E115" s="154" t="s">
        <v>392</v>
      </c>
      <c r="F115" s="153" t="s">
        <v>153</v>
      </c>
      <c r="G115" s="153"/>
      <c r="H115" s="135">
        <f>H116+H120+H127</f>
        <v>59757.224</v>
      </c>
    </row>
    <row r="116" spans="1:8" s="82" customFormat="1" ht="38.25" customHeight="1" hidden="1">
      <c r="A116" s="198" t="s">
        <v>242</v>
      </c>
      <c r="B116" s="295" t="s">
        <v>0</v>
      </c>
      <c r="C116" s="69" t="s">
        <v>206</v>
      </c>
      <c r="D116" s="154" t="s">
        <v>225</v>
      </c>
      <c r="E116" s="154" t="s">
        <v>508</v>
      </c>
      <c r="F116" s="153" t="s">
        <v>153</v>
      </c>
      <c r="G116" s="153"/>
      <c r="H116" s="292">
        <v>0</v>
      </c>
    </row>
    <row r="117" spans="1:8" s="82" customFormat="1" ht="43.5" customHeight="1" hidden="1">
      <c r="A117" s="167" t="s">
        <v>241</v>
      </c>
      <c r="B117" s="294" t="s">
        <v>0</v>
      </c>
      <c r="C117" s="119" t="s">
        <v>206</v>
      </c>
      <c r="D117" s="205" t="s">
        <v>225</v>
      </c>
      <c r="E117" s="205" t="s">
        <v>508</v>
      </c>
      <c r="F117" s="163" t="s">
        <v>237</v>
      </c>
      <c r="G117" s="163"/>
      <c r="H117" s="197">
        <f>H119</f>
        <v>0</v>
      </c>
    </row>
    <row r="118" spans="1:8" s="82" customFormat="1" ht="25.5" customHeight="1" hidden="1">
      <c r="A118" s="88" t="s">
        <v>240</v>
      </c>
      <c r="B118" s="294" t="s">
        <v>0</v>
      </c>
      <c r="C118" s="119" t="s">
        <v>206</v>
      </c>
      <c r="D118" s="205" t="s">
        <v>225</v>
      </c>
      <c r="E118" s="205" t="s">
        <v>508</v>
      </c>
      <c r="F118" s="163" t="s">
        <v>237</v>
      </c>
      <c r="G118" s="163" t="s">
        <v>201</v>
      </c>
      <c r="H118" s="197">
        <v>0</v>
      </c>
    </row>
    <row r="119" spans="1:8" s="82" customFormat="1" ht="39.75" customHeight="1" hidden="1">
      <c r="A119" s="200" t="s">
        <v>239</v>
      </c>
      <c r="B119" s="294" t="s">
        <v>0</v>
      </c>
      <c r="C119" s="119" t="s">
        <v>206</v>
      </c>
      <c r="D119" s="205" t="s">
        <v>225</v>
      </c>
      <c r="E119" s="205" t="s">
        <v>508</v>
      </c>
      <c r="F119" s="163" t="s">
        <v>237</v>
      </c>
      <c r="G119" s="163" t="s">
        <v>201</v>
      </c>
      <c r="H119" s="197">
        <v>0</v>
      </c>
    </row>
    <row r="120" spans="1:8" s="82" customFormat="1" ht="37.5">
      <c r="A120" s="198" t="s">
        <v>235</v>
      </c>
      <c r="B120" s="295" t="s">
        <v>0</v>
      </c>
      <c r="C120" s="69" t="s">
        <v>206</v>
      </c>
      <c r="D120" s="154" t="s">
        <v>225</v>
      </c>
      <c r="E120" s="646" t="s">
        <v>564</v>
      </c>
      <c r="F120" s="647"/>
      <c r="G120" s="153"/>
      <c r="H120" s="529">
        <f>H121+H124+H126</f>
        <v>58607.224</v>
      </c>
    </row>
    <row r="121" spans="1:8" s="82" customFormat="1" ht="37.5">
      <c r="A121" s="160" t="s">
        <v>234</v>
      </c>
      <c r="B121" s="295" t="s">
        <v>0</v>
      </c>
      <c r="C121" s="119" t="s">
        <v>206</v>
      </c>
      <c r="D121" s="205" t="s">
        <v>225</v>
      </c>
      <c r="E121" s="648" t="s">
        <v>549</v>
      </c>
      <c r="F121" s="649"/>
      <c r="G121" s="163"/>
      <c r="H121" s="197">
        <f>H122</f>
        <v>600</v>
      </c>
    </row>
    <row r="122" spans="1:8" s="82" customFormat="1" ht="21" customHeight="1">
      <c r="A122" s="553" t="s">
        <v>350</v>
      </c>
      <c r="B122" s="295" t="s">
        <v>0</v>
      </c>
      <c r="C122" s="119" t="s">
        <v>206</v>
      </c>
      <c r="D122" s="205" t="s">
        <v>225</v>
      </c>
      <c r="E122" s="648" t="s">
        <v>549</v>
      </c>
      <c r="F122" s="649"/>
      <c r="G122" s="163" t="s">
        <v>143</v>
      </c>
      <c r="H122" s="194">
        <v>600</v>
      </c>
    </row>
    <row r="123" spans="1:8" s="82" customFormat="1" ht="36.75" customHeight="1">
      <c r="A123" s="160" t="s">
        <v>234</v>
      </c>
      <c r="B123" s="295"/>
      <c r="C123" s="119" t="s">
        <v>206</v>
      </c>
      <c r="D123" s="205" t="s">
        <v>225</v>
      </c>
      <c r="E123" s="648" t="s">
        <v>532</v>
      </c>
      <c r="F123" s="649"/>
      <c r="G123" s="163"/>
      <c r="H123" s="194">
        <f>H124</f>
        <v>600</v>
      </c>
    </row>
    <row r="124" spans="1:8" s="82" customFormat="1" ht="21" customHeight="1">
      <c r="A124" s="88" t="s">
        <v>157</v>
      </c>
      <c r="B124" s="295"/>
      <c r="C124" s="119" t="s">
        <v>206</v>
      </c>
      <c r="D124" s="205" t="s">
        <v>225</v>
      </c>
      <c r="E124" s="648" t="s">
        <v>532</v>
      </c>
      <c r="F124" s="649"/>
      <c r="G124" s="163" t="s">
        <v>143</v>
      </c>
      <c r="H124" s="194">
        <v>600</v>
      </c>
    </row>
    <row r="125" spans="1:8" s="82" customFormat="1" ht="35.25" customHeight="1">
      <c r="A125" s="160" t="s">
        <v>613</v>
      </c>
      <c r="B125" s="295"/>
      <c r="C125" s="119" t="s">
        <v>206</v>
      </c>
      <c r="D125" s="205" t="s">
        <v>225</v>
      </c>
      <c r="E125" s="648" t="s">
        <v>614</v>
      </c>
      <c r="F125" s="649"/>
      <c r="G125" s="163"/>
      <c r="H125" s="194">
        <f>H126</f>
        <v>57407.224</v>
      </c>
    </row>
    <row r="126" spans="1:8" s="82" customFormat="1" ht="21" customHeight="1">
      <c r="A126" s="88" t="s">
        <v>157</v>
      </c>
      <c r="B126" s="295"/>
      <c r="C126" s="119" t="s">
        <v>206</v>
      </c>
      <c r="D126" s="205" t="s">
        <v>225</v>
      </c>
      <c r="E126" s="648" t="s">
        <v>614</v>
      </c>
      <c r="F126" s="649"/>
      <c r="G126" s="163" t="s">
        <v>143</v>
      </c>
      <c r="H126" s="194">
        <v>57407.224</v>
      </c>
    </row>
    <row r="127" spans="1:8" s="82" customFormat="1" ht="55.5" customHeight="1">
      <c r="A127" s="530" t="s">
        <v>228</v>
      </c>
      <c r="B127" s="295" t="s">
        <v>0</v>
      </c>
      <c r="C127" s="69" t="s">
        <v>206</v>
      </c>
      <c r="D127" s="154" t="s">
        <v>225</v>
      </c>
      <c r="E127" s="646" t="s">
        <v>565</v>
      </c>
      <c r="F127" s="647"/>
      <c r="G127" s="153"/>
      <c r="H127" s="135">
        <f>H128</f>
        <v>1150</v>
      </c>
    </row>
    <row r="128" spans="1:8" s="82" customFormat="1" ht="37.5" customHeight="1">
      <c r="A128" s="191" t="s">
        <v>226</v>
      </c>
      <c r="B128" s="295" t="s">
        <v>0</v>
      </c>
      <c r="C128" s="119" t="s">
        <v>206</v>
      </c>
      <c r="D128" s="205" t="s">
        <v>225</v>
      </c>
      <c r="E128" s="648" t="s">
        <v>393</v>
      </c>
      <c r="F128" s="649"/>
      <c r="G128" s="153"/>
      <c r="H128" s="123">
        <f>H129</f>
        <v>1150</v>
      </c>
    </row>
    <row r="129" spans="1:8" s="82" customFormat="1" ht="22.5" customHeight="1">
      <c r="A129" s="553" t="s">
        <v>350</v>
      </c>
      <c r="B129" s="295" t="s">
        <v>0</v>
      </c>
      <c r="C129" s="119" t="s">
        <v>206</v>
      </c>
      <c r="D129" s="205" t="s">
        <v>225</v>
      </c>
      <c r="E129" s="648" t="s">
        <v>393</v>
      </c>
      <c r="F129" s="649"/>
      <c r="G129" s="163" t="s">
        <v>143</v>
      </c>
      <c r="H129" s="123">
        <v>1150</v>
      </c>
    </row>
    <row r="130" spans="1:34" s="104" customFormat="1" ht="56.25" customHeight="1" hidden="1">
      <c r="A130" s="198" t="s">
        <v>242</v>
      </c>
      <c r="B130" s="99" t="s">
        <v>0</v>
      </c>
      <c r="C130" s="69" t="s">
        <v>206</v>
      </c>
      <c r="D130" s="154" t="s">
        <v>225</v>
      </c>
      <c r="E130" s="154" t="s">
        <v>238</v>
      </c>
      <c r="F130" s="153" t="s">
        <v>153</v>
      </c>
      <c r="G130" s="153"/>
      <c r="H130" s="123">
        <v>4897.431</v>
      </c>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row>
    <row r="131" spans="1:244" s="105" customFormat="1" ht="37.5" customHeight="1" hidden="1">
      <c r="A131" s="167" t="s">
        <v>241</v>
      </c>
      <c r="B131" s="87" t="s">
        <v>0</v>
      </c>
      <c r="C131" s="69" t="s">
        <v>206</v>
      </c>
      <c r="D131" s="154" t="s">
        <v>225</v>
      </c>
      <c r="E131" s="154" t="s">
        <v>238</v>
      </c>
      <c r="F131" s="153" t="s">
        <v>237</v>
      </c>
      <c r="G131" s="153"/>
      <c r="H131" s="62" t="str">
        <f>H133</f>
        <v>4897,431</v>
      </c>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3"/>
      <c r="AY131" s="183"/>
      <c r="AZ131" s="183"/>
      <c r="BA131" s="183"/>
      <c r="BB131" s="183"/>
      <c r="BC131" s="183"/>
      <c r="BD131" s="183"/>
      <c r="BE131" s="183"/>
      <c r="BF131" s="183"/>
      <c r="BG131" s="183"/>
      <c r="BH131" s="183"/>
      <c r="BI131" s="183"/>
      <c r="BJ131" s="183"/>
      <c r="BK131" s="183"/>
      <c r="BL131" s="183"/>
      <c r="BM131" s="183"/>
      <c r="BN131" s="183"/>
      <c r="BO131" s="183"/>
      <c r="BP131" s="183"/>
      <c r="BQ131" s="183"/>
      <c r="BR131" s="183"/>
      <c r="BS131" s="183"/>
      <c r="BT131" s="183"/>
      <c r="BU131" s="183"/>
      <c r="BV131" s="183"/>
      <c r="BW131" s="183"/>
      <c r="BX131" s="183"/>
      <c r="BY131" s="183"/>
      <c r="BZ131" s="183"/>
      <c r="CA131" s="183"/>
      <c r="CB131" s="183"/>
      <c r="CC131" s="183"/>
      <c r="CD131" s="183"/>
      <c r="CE131" s="183"/>
      <c r="CF131" s="183"/>
      <c r="CG131" s="183"/>
      <c r="CH131" s="183"/>
      <c r="CI131" s="183"/>
      <c r="CJ131" s="183"/>
      <c r="CK131" s="183"/>
      <c r="CL131" s="183"/>
      <c r="CM131" s="183"/>
      <c r="CN131" s="183"/>
      <c r="CO131" s="183"/>
      <c r="CP131" s="183"/>
      <c r="CQ131" s="183"/>
      <c r="CR131" s="183"/>
      <c r="CS131" s="183"/>
      <c r="CT131" s="183"/>
      <c r="CU131" s="183"/>
      <c r="CV131" s="183"/>
      <c r="CW131" s="183"/>
      <c r="CX131" s="183"/>
      <c r="CY131" s="183"/>
      <c r="CZ131" s="183"/>
      <c r="DA131" s="183"/>
      <c r="DB131" s="183"/>
      <c r="DC131" s="183"/>
      <c r="DD131" s="183"/>
      <c r="DE131" s="183"/>
      <c r="DF131" s="183"/>
      <c r="DG131" s="183"/>
      <c r="DH131" s="183"/>
      <c r="DI131" s="183"/>
      <c r="DJ131" s="183"/>
      <c r="DK131" s="183"/>
      <c r="DL131" s="183"/>
      <c r="DM131" s="183"/>
      <c r="DN131" s="183"/>
      <c r="DO131" s="183"/>
      <c r="DP131" s="183"/>
      <c r="DQ131" s="183"/>
      <c r="DR131" s="183"/>
      <c r="DS131" s="183"/>
      <c r="DT131" s="183"/>
      <c r="DU131" s="183"/>
      <c r="DV131" s="183"/>
      <c r="DW131" s="183"/>
      <c r="DX131" s="183"/>
      <c r="DY131" s="183"/>
      <c r="DZ131" s="183"/>
      <c r="EA131" s="183"/>
      <c r="EB131" s="183"/>
      <c r="EC131" s="183"/>
      <c r="ED131" s="183"/>
      <c r="EE131" s="183"/>
      <c r="EF131" s="183"/>
      <c r="EG131" s="183"/>
      <c r="EH131" s="183"/>
      <c r="EI131" s="183"/>
      <c r="EJ131" s="183"/>
      <c r="EK131" s="183"/>
      <c r="EL131" s="183"/>
      <c r="EM131" s="183"/>
      <c r="EN131" s="183"/>
      <c r="EO131" s="183"/>
      <c r="EP131" s="183"/>
      <c r="EQ131" s="183"/>
      <c r="ER131" s="183"/>
      <c r="ES131" s="183"/>
      <c r="ET131" s="183"/>
      <c r="EU131" s="183"/>
      <c r="EV131" s="183"/>
      <c r="EW131" s="183"/>
      <c r="EX131" s="183"/>
      <c r="EY131" s="183"/>
      <c r="EZ131" s="183"/>
      <c r="FA131" s="183"/>
      <c r="FB131" s="183"/>
      <c r="FC131" s="183"/>
      <c r="FD131" s="183"/>
      <c r="FE131" s="183"/>
      <c r="FF131" s="183"/>
      <c r="FG131" s="183"/>
      <c r="FH131" s="183"/>
      <c r="FI131" s="183"/>
      <c r="FJ131" s="183"/>
      <c r="FK131" s="183"/>
      <c r="FL131" s="183"/>
      <c r="FM131" s="183"/>
      <c r="FN131" s="183"/>
      <c r="FO131" s="183"/>
      <c r="FP131" s="183"/>
      <c r="FQ131" s="183"/>
      <c r="FR131" s="183"/>
      <c r="FS131" s="183"/>
      <c r="FT131" s="183"/>
      <c r="FU131" s="183"/>
      <c r="FV131" s="183"/>
      <c r="FW131" s="183"/>
      <c r="FX131" s="183"/>
      <c r="FY131" s="183"/>
      <c r="FZ131" s="183"/>
      <c r="GA131" s="183"/>
      <c r="GB131" s="183"/>
      <c r="GC131" s="183"/>
      <c r="GD131" s="183"/>
      <c r="GE131" s="183"/>
      <c r="GF131" s="183"/>
      <c r="GG131" s="183"/>
      <c r="GH131" s="183"/>
      <c r="GI131" s="183"/>
      <c r="GJ131" s="183"/>
      <c r="GK131" s="183"/>
      <c r="GL131" s="183"/>
      <c r="GM131" s="183"/>
      <c r="GN131" s="183"/>
      <c r="GO131" s="183"/>
      <c r="GP131" s="183"/>
      <c r="GQ131" s="183"/>
      <c r="GR131" s="183"/>
      <c r="GS131" s="183"/>
      <c r="GT131" s="183"/>
      <c r="GU131" s="183"/>
      <c r="GV131" s="183"/>
      <c r="GW131" s="183"/>
      <c r="GX131" s="183"/>
      <c r="GY131" s="183"/>
      <c r="GZ131" s="183"/>
      <c r="HA131" s="183"/>
      <c r="HB131" s="183"/>
      <c r="HC131" s="183"/>
      <c r="HD131" s="183"/>
      <c r="HE131" s="183"/>
      <c r="HF131" s="183"/>
      <c r="HG131" s="183"/>
      <c r="HH131" s="183"/>
      <c r="HI131" s="183"/>
      <c r="HJ131" s="183"/>
      <c r="HK131" s="183"/>
      <c r="HL131" s="183"/>
      <c r="HM131" s="183"/>
      <c r="HN131" s="183"/>
      <c r="HO131" s="183"/>
      <c r="HP131" s="183"/>
      <c r="HQ131" s="183"/>
      <c r="HR131" s="183"/>
      <c r="HS131" s="183"/>
      <c r="HT131" s="183"/>
      <c r="HU131" s="183"/>
      <c r="HV131" s="183"/>
      <c r="HW131" s="183"/>
      <c r="HX131" s="183"/>
      <c r="HY131" s="183"/>
      <c r="HZ131" s="183"/>
      <c r="IA131" s="183"/>
      <c r="IB131" s="183"/>
      <c r="IC131" s="183"/>
      <c r="ID131" s="183"/>
      <c r="IE131" s="183"/>
      <c r="IF131" s="183"/>
      <c r="IG131" s="183"/>
      <c r="IH131" s="183"/>
      <c r="II131" s="183"/>
      <c r="IJ131" s="183"/>
    </row>
    <row r="132" spans="1:244" s="105" customFormat="1" ht="19.5" customHeight="1" hidden="1">
      <c r="A132" s="88" t="s">
        <v>240</v>
      </c>
      <c r="B132" s="87" t="s">
        <v>0</v>
      </c>
      <c r="C132" s="69" t="s">
        <v>206</v>
      </c>
      <c r="D132" s="154" t="s">
        <v>225</v>
      </c>
      <c r="E132" s="154" t="s">
        <v>238</v>
      </c>
      <c r="F132" s="153" t="s">
        <v>237</v>
      </c>
      <c r="G132" s="153" t="s">
        <v>201</v>
      </c>
      <c r="H132" s="201">
        <v>4897.431</v>
      </c>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3"/>
      <c r="AY132" s="183"/>
      <c r="AZ132" s="183"/>
      <c r="BA132" s="183"/>
      <c r="BB132" s="183"/>
      <c r="BC132" s="183"/>
      <c r="BD132" s="183"/>
      <c r="BE132" s="183"/>
      <c r="BF132" s="183"/>
      <c r="BG132" s="183"/>
      <c r="BH132" s="183"/>
      <c r="BI132" s="183"/>
      <c r="BJ132" s="183"/>
      <c r="BK132" s="183"/>
      <c r="BL132" s="183"/>
      <c r="BM132" s="183"/>
      <c r="BN132" s="183"/>
      <c r="BO132" s="183"/>
      <c r="BP132" s="183"/>
      <c r="BQ132" s="183"/>
      <c r="BR132" s="183"/>
      <c r="BS132" s="183"/>
      <c r="BT132" s="183"/>
      <c r="BU132" s="183"/>
      <c r="BV132" s="183"/>
      <c r="BW132" s="183"/>
      <c r="BX132" s="183"/>
      <c r="BY132" s="183"/>
      <c r="BZ132" s="183"/>
      <c r="CA132" s="183"/>
      <c r="CB132" s="183"/>
      <c r="CC132" s="183"/>
      <c r="CD132" s="183"/>
      <c r="CE132" s="183"/>
      <c r="CF132" s="183"/>
      <c r="CG132" s="183"/>
      <c r="CH132" s="183"/>
      <c r="CI132" s="183"/>
      <c r="CJ132" s="183"/>
      <c r="CK132" s="183"/>
      <c r="CL132" s="183"/>
      <c r="CM132" s="183"/>
      <c r="CN132" s="183"/>
      <c r="CO132" s="183"/>
      <c r="CP132" s="183"/>
      <c r="CQ132" s="183"/>
      <c r="CR132" s="183"/>
      <c r="CS132" s="183"/>
      <c r="CT132" s="183"/>
      <c r="CU132" s="183"/>
      <c r="CV132" s="183"/>
      <c r="CW132" s="183"/>
      <c r="CX132" s="183"/>
      <c r="CY132" s="183"/>
      <c r="CZ132" s="183"/>
      <c r="DA132" s="183"/>
      <c r="DB132" s="183"/>
      <c r="DC132" s="183"/>
      <c r="DD132" s="183"/>
      <c r="DE132" s="183"/>
      <c r="DF132" s="183"/>
      <c r="DG132" s="183"/>
      <c r="DH132" s="183"/>
      <c r="DI132" s="183"/>
      <c r="DJ132" s="183"/>
      <c r="DK132" s="183"/>
      <c r="DL132" s="183"/>
      <c r="DM132" s="183"/>
      <c r="DN132" s="183"/>
      <c r="DO132" s="183"/>
      <c r="DP132" s="183"/>
      <c r="DQ132" s="183"/>
      <c r="DR132" s="183"/>
      <c r="DS132" s="183"/>
      <c r="DT132" s="183"/>
      <c r="DU132" s="183"/>
      <c r="DV132" s="183"/>
      <c r="DW132" s="183"/>
      <c r="DX132" s="183"/>
      <c r="DY132" s="183"/>
      <c r="DZ132" s="183"/>
      <c r="EA132" s="183"/>
      <c r="EB132" s="183"/>
      <c r="EC132" s="183"/>
      <c r="ED132" s="183"/>
      <c r="EE132" s="183"/>
      <c r="EF132" s="183"/>
      <c r="EG132" s="183"/>
      <c r="EH132" s="183"/>
      <c r="EI132" s="183"/>
      <c r="EJ132" s="183"/>
      <c r="EK132" s="183"/>
      <c r="EL132" s="183"/>
      <c r="EM132" s="183"/>
      <c r="EN132" s="183"/>
      <c r="EO132" s="183"/>
      <c r="EP132" s="183"/>
      <c r="EQ132" s="183"/>
      <c r="ER132" s="183"/>
      <c r="ES132" s="183"/>
      <c r="ET132" s="183"/>
      <c r="EU132" s="183"/>
      <c r="EV132" s="183"/>
      <c r="EW132" s="183"/>
      <c r="EX132" s="183"/>
      <c r="EY132" s="183"/>
      <c r="EZ132" s="183"/>
      <c r="FA132" s="183"/>
      <c r="FB132" s="183"/>
      <c r="FC132" s="183"/>
      <c r="FD132" s="183"/>
      <c r="FE132" s="183"/>
      <c r="FF132" s="183"/>
      <c r="FG132" s="183"/>
      <c r="FH132" s="183"/>
      <c r="FI132" s="183"/>
      <c r="FJ132" s="183"/>
      <c r="FK132" s="183"/>
      <c r="FL132" s="183"/>
      <c r="FM132" s="183"/>
      <c r="FN132" s="183"/>
      <c r="FO132" s="183"/>
      <c r="FP132" s="183"/>
      <c r="FQ132" s="183"/>
      <c r="FR132" s="183"/>
      <c r="FS132" s="183"/>
      <c r="FT132" s="183"/>
      <c r="FU132" s="183"/>
      <c r="FV132" s="183"/>
      <c r="FW132" s="183"/>
      <c r="FX132" s="183"/>
      <c r="FY132" s="183"/>
      <c r="FZ132" s="183"/>
      <c r="GA132" s="183"/>
      <c r="GB132" s="183"/>
      <c r="GC132" s="183"/>
      <c r="GD132" s="183"/>
      <c r="GE132" s="183"/>
      <c r="GF132" s="183"/>
      <c r="GG132" s="183"/>
      <c r="GH132" s="183"/>
      <c r="GI132" s="183"/>
      <c r="GJ132" s="183"/>
      <c r="GK132" s="183"/>
      <c r="GL132" s="183"/>
      <c r="GM132" s="183"/>
      <c r="GN132" s="183"/>
      <c r="GO132" s="183"/>
      <c r="GP132" s="183"/>
      <c r="GQ132" s="183"/>
      <c r="GR132" s="183"/>
      <c r="GS132" s="183"/>
      <c r="GT132" s="183"/>
      <c r="GU132" s="183"/>
      <c r="GV132" s="183"/>
      <c r="GW132" s="183"/>
      <c r="GX132" s="183"/>
      <c r="GY132" s="183"/>
      <c r="GZ132" s="183"/>
      <c r="HA132" s="183"/>
      <c r="HB132" s="183"/>
      <c r="HC132" s="183"/>
      <c r="HD132" s="183"/>
      <c r="HE132" s="183"/>
      <c r="HF132" s="183"/>
      <c r="HG132" s="183"/>
      <c r="HH132" s="183"/>
      <c r="HI132" s="183"/>
      <c r="HJ132" s="183"/>
      <c r="HK132" s="183"/>
      <c r="HL132" s="183"/>
      <c r="HM132" s="183"/>
      <c r="HN132" s="183"/>
      <c r="HO132" s="183"/>
      <c r="HP132" s="183"/>
      <c r="HQ132" s="183"/>
      <c r="HR132" s="183"/>
      <c r="HS132" s="183"/>
      <c r="HT132" s="183"/>
      <c r="HU132" s="183"/>
      <c r="HV132" s="183"/>
      <c r="HW132" s="183"/>
      <c r="HX132" s="183"/>
      <c r="HY132" s="183"/>
      <c r="HZ132" s="183"/>
      <c r="IA132" s="183"/>
      <c r="IB132" s="183"/>
      <c r="IC132" s="183"/>
      <c r="ID132" s="183"/>
      <c r="IE132" s="183"/>
      <c r="IF132" s="183"/>
      <c r="IG132" s="183"/>
      <c r="IH132" s="183"/>
      <c r="II132" s="183"/>
      <c r="IJ132" s="183"/>
    </row>
    <row r="133" spans="1:244" s="105" customFormat="1" ht="19.5" customHeight="1" hidden="1">
      <c r="A133" s="200" t="s">
        <v>239</v>
      </c>
      <c r="B133" s="56" t="s">
        <v>0</v>
      </c>
      <c r="C133" s="69" t="s">
        <v>206</v>
      </c>
      <c r="D133" s="154" t="s">
        <v>225</v>
      </c>
      <c r="E133" s="154" t="s">
        <v>238</v>
      </c>
      <c r="F133" s="153" t="s">
        <v>237</v>
      </c>
      <c r="G133" s="153" t="s">
        <v>201</v>
      </c>
      <c r="H133" s="199" t="s">
        <v>236</v>
      </c>
      <c r="I133" s="183"/>
      <c r="J133" s="183"/>
      <c r="K133" s="183"/>
      <c r="L133" s="183"/>
      <c r="M133" s="183"/>
      <c r="N133" s="183"/>
      <c r="O133" s="183"/>
      <c r="P133" s="183"/>
      <c r="Q133" s="183"/>
      <c r="R133" s="183"/>
      <c r="S133" s="183"/>
      <c r="T133" s="183"/>
      <c r="U133" s="183"/>
      <c r="V133" s="183"/>
      <c r="W133" s="183"/>
      <c r="X133" s="183"/>
      <c r="Y133" s="183"/>
      <c r="Z133" s="183"/>
      <c r="AA133" s="183"/>
      <c r="AB133" s="183"/>
      <c r="AC133" s="183"/>
      <c r="AD133" s="183"/>
      <c r="AE133" s="183"/>
      <c r="AF133" s="183"/>
      <c r="AG133" s="183"/>
      <c r="AH133" s="183"/>
      <c r="AI133" s="183"/>
      <c r="AJ133" s="183"/>
      <c r="AK133" s="183"/>
      <c r="AL133" s="183"/>
      <c r="AM133" s="183"/>
      <c r="AN133" s="183"/>
      <c r="AO133" s="183"/>
      <c r="AP133" s="183"/>
      <c r="AQ133" s="183"/>
      <c r="AR133" s="183"/>
      <c r="AS133" s="183"/>
      <c r="AT133" s="183"/>
      <c r="AU133" s="183"/>
      <c r="AV133" s="183"/>
      <c r="AW133" s="183"/>
      <c r="AX133" s="183"/>
      <c r="AY133" s="183"/>
      <c r="AZ133" s="183"/>
      <c r="BA133" s="183"/>
      <c r="BB133" s="183"/>
      <c r="BC133" s="183"/>
      <c r="BD133" s="183"/>
      <c r="BE133" s="183"/>
      <c r="BF133" s="183"/>
      <c r="BG133" s="183"/>
      <c r="BH133" s="183"/>
      <c r="BI133" s="183"/>
      <c r="BJ133" s="183"/>
      <c r="BK133" s="183"/>
      <c r="BL133" s="183"/>
      <c r="BM133" s="183"/>
      <c r="BN133" s="183"/>
      <c r="BO133" s="183"/>
      <c r="BP133" s="183"/>
      <c r="BQ133" s="183"/>
      <c r="BR133" s="183"/>
      <c r="BS133" s="183"/>
      <c r="BT133" s="183"/>
      <c r="BU133" s="183"/>
      <c r="BV133" s="183"/>
      <c r="BW133" s="183"/>
      <c r="BX133" s="183"/>
      <c r="BY133" s="183"/>
      <c r="BZ133" s="183"/>
      <c r="CA133" s="183"/>
      <c r="CB133" s="183"/>
      <c r="CC133" s="183"/>
      <c r="CD133" s="183"/>
      <c r="CE133" s="183"/>
      <c r="CF133" s="183"/>
      <c r="CG133" s="183"/>
      <c r="CH133" s="183"/>
      <c r="CI133" s="183"/>
      <c r="CJ133" s="183"/>
      <c r="CK133" s="183"/>
      <c r="CL133" s="183"/>
      <c r="CM133" s="183"/>
      <c r="CN133" s="183"/>
      <c r="CO133" s="183"/>
      <c r="CP133" s="183"/>
      <c r="CQ133" s="183"/>
      <c r="CR133" s="183"/>
      <c r="CS133" s="183"/>
      <c r="CT133" s="183"/>
      <c r="CU133" s="183"/>
      <c r="CV133" s="183"/>
      <c r="CW133" s="183"/>
      <c r="CX133" s="183"/>
      <c r="CY133" s="183"/>
      <c r="CZ133" s="183"/>
      <c r="DA133" s="183"/>
      <c r="DB133" s="183"/>
      <c r="DC133" s="183"/>
      <c r="DD133" s="183"/>
      <c r="DE133" s="183"/>
      <c r="DF133" s="183"/>
      <c r="DG133" s="183"/>
      <c r="DH133" s="183"/>
      <c r="DI133" s="183"/>
      <c r="DJ133" s="183"/>
      <c r="DK133" s="183"/>
      <c r="DL133" s="183"/>
      <c r="DM133" s="183"/>
      <c r="DN133" s="183"/>
      <c r="DO133" s="183"/>
      <c r="DP133" s="183"/>
      <c r="DQ133" s="183"/>
      <c r="DR133" s="183"/>
      <c r="DS133" s="183"/>
      <c r="DT133" s="183"/>
      <c r="DU133" s="183"/>
      <c r="DV133" s="183"/>
      <c r="DW133" s="183"/>
      <c r="DX133" s="183"/>
      <c r="DY133" s="183"/>
      <c r="DZ133" s="183"/>
      <c r="EA133" s="183"/>
      <c r="EB133" s="183"/>
      <c r="EC133" s="183"/>
      <c r="ED133" s="183"/>
      <c r="EE133" s="183"/>
      <c r="EF133" s="183"/>
      <c r="EG133" s="183"/>
      <c r="EH133" s="183"/>
      <c r="EI133" s="183"/>
      <c r="EJ133" s="183"/>
      <c r="EK133" s="183"/>
      <c r="EL133" s="183"/>
      <c r="EM133" s="183"/>
      <c r="EN133" s="183"/>
      <c r="EO133" s="183"/>
      <c r="EP133" s="183"/>
      <c r="EQ133" s="183"/>
      <c r="ER133" s="183"/>
      <c r="ES133" s="183"/>
      <c r="ET133" s="183"/>
      <c r="EU133" s="183"/>
      <c r="EV133" s="183"/>
      <c r="EW133" s="183"/>
      <c r="EX133" s="183"/>
      <c r="EY133" s="183"/>
      <c r="EZ133" s="183"/>
      <c r="FA133" s="183"/>
      <c r="FB133" s="183"/>
      <c r="FC133" s="183"/>
      <c r="FD133" s="183"/>
      <c r="FE133" s="183"/>
      <c r="FF133" s="183"/>
      <c r="FG133" s="183"/>
      <c r="FH133" s="183"/>
      <c r="FI133" s="183"/>
      <c r="FJ133" s="183"/>
      <c r="FK133" s="183"/>
      <c r="FL133" s="183"/>
      <c r="FM133" s="183"/>
      <c r="FN133" s="183"/>
      <c r="FO133" s="183"/>
      <c r="FP133" s="183"/>
      <c r="FQ133" s="183"/>
      <c r="FR133" s="183"/>
      <c r="FS133" s="183"/>
      <c r="FT133" s="183"/>
      <c r="FU133" s="183"/>
      <c r="FV133" s="183"/>
      <c r="FW133" s="183"/>
      <c r="FX133" s="183"/>
      <c r="FY133" s="183"/>
      <c r="FZ133" s="183"/>
      <c r="GA133" s="183"/>
      <c r="GB133" s="183"/>
      <c r="GC133" s="183"/>
      <c r="GD133" s="183"/>
      <c r="GE133" s="183"/>
      <c r="GF133" s="183"/>
      <c r="GG133" s="183"/>
      <c r="GH133" s="183"/>
      <c r="GI133" s="183"/>
      <c r="GJ133" s="183"/>
      <c r="GK133" s="183"/>
      <c r="GL133" s="183"/>
      <c r="GM133" s="183"/>
      <c r="GN133" s="183"/>
      <c r="GO133" s="183"/>
      <c r="GP133" s="183"/>
      <c r="GQ133" s="183"/>
      <c r="GR133" s="183"/>
      <c r="GS133" s="183"/>
      <c r="GT133" s="183"/>
      <c r="GU133" s="183"/>
      <c r="GV133" s="183"/>
      <c r="GW133" s="183"/>
      <c r="GX133" s="183"/>
      <c r="GY133" s="183"/>
      <c r="GZ133" s="183"/>
      <c r="HA133" s="183"/>
      <c r="HB133" s="183"/>
      <c r="HC133" s="183"/>
      <c r="HD133" s="183"/>
      <c r="HE133" s="183"/>
      <c r="HF133" s="183"/>
      <c r="HG133" s="183"/>
      <c r="HH133" s="183"/>
      <c r="HI133" s="183"/>
      <c r="HJ133" s="183"/>
      <c r="HK133" s="183"/>
      <c r="HL133" s="183"/>
      <c r="HM133" s="183"/>
      <c r="HN133" s="183"/>
      <c r="HO133" s="183"/>
      <c r="HP133" s="183"/>
      <c r="HQ133" s="183"/>
      <c r="HR133" s="183"/>
      <c r="HS133" s="183"/>
      <c r="HT133" s="183"/>
      <c r="HU133" s="183"/>
      <c r="HV133" s="183"/>
      <c r="HW133" s="183"/>
      <c r="HX133" s="183"/>
      <c r="HY133" s="183"/>
      <c r="HZ133" s="183"/>
      <c r="IA133" s="183"/>
      <c r="IB133" s="183"/>
      <c r="IC133" s="183"/>
      <c r="ID133" s="183"/>
      <c r="IE133" s="183"/>
      <c r="IF133" s="183"/>
      <c r="IG133" s="183"/>
      <c r="IH133" s="183"/>
      <c r="II133" s="183"/>
      <c r="IJ133" s="183"/>
    </row>
    <row r="134" spans="1:244" s="105" customFormat="1" ht="37.5" customHeight="1" hidden="1">
      <c r="A134" s="198" t="s">
        <v>235</v>
      </c>
      <c r="B134" s="87" t="s">
        <v>0</v>
      </c>
      <c r="C134" s="69" t="s">
        <v>206</v>
      </c>
      <c r="D134" s="154" t="s">
        <v>225</v>
      </c>
      <c r="E134" s="154" t="s">
        <v>233</v>
      </c>
      <c r="F134" s="153" t="s">
        <v>153</v>
      </c>
      <c r="G134" s="153"/>
      <c r="H134" s="194" t="s">
        <v>231</v>
      </c>
      <c r="I134" s="183"/>
      <c r="J134" s="183"/>
      <c r="K134" s="183"/>
      <c r="L134" s="183"/>
      <c r="M134" s="183"/>
      <c r="N134" s="183"/>
      <c r="O134" s="183"/>
      <c r="P134" s="183"/>
      <c r="Q134" s="183"/>
      <c r="R134" s="183"/>
      <c r="S134" s="183"/>
      <c r="T134" s="183"/>
      <c r="U134" s="183"/>
      <c r="V134" s="183"/>
      <c r="W134" s="183"/>
      <c r="X134" s="183"/>
      <c r="Y134" s="183"/>
      <c r="Z134" s="183"/>
      <c r="AA134" s="183"/>
      <c r="AB134" s="183"/>
      <c r="AC134" s="183"/>
      <c r="AD134" s="183"/>
      <c r="AE134" s="183"/>
      <c r="AF134" s="183"/>
      <c r="AG134" s="183"/>
      <c r="AH134" s="183"/>
      <c r="AI134" s="183"/>
      <c r="AJ134" s="183"/>
      <c r="AK134" s="183"/>
      <c r="AL134" s="183"/>
      <c r="AM134" s="183"/>
      <c r="AN134" s="183"/>
      <c r="AO134" s="183"/>
      <c r="AP134" s="183"/>
      <c r="AQ134" s="183"/>
      <c r="AR134" s="183"/>
      <c r="AS134" s="183"/>
      <c r="AT134" s="183"/>
      <c r="AU134" s="183"/>
      <c r="AV134" s="183"/>
      <c r="AW134" s="183"/>
      <c r="AX134" s="183"/>
      <c r="AY134" s="183"/>
      <c r="AZ134" s="183"/>
      <c r="BA134" s="183"/>
      <c r="BB134" s="183"/>
      <c r="BC134" s="183"/>
      <c r="BD134" s="183"/>
      <c r="BE134" s="183"/>
      <c r="BF134" s="183"/>
      <c r="BG134" s="183"/>
      <c r="BH134" s="183"/>
      <c r="BI134" s="183"/>
      <c r="BJ134" s="183"/>
      <c r="BK134" s="183"/>
      <c r="BL134" s="183"/>
      <c r="BM134" s="183"/>
      <c r="BN134" s="183"/>
      <c r="BO134" s="183"/>
      <c r="BP134" s="183"/>
      <c r="BQ134" s="183"/>
      <c r="BR134" s="183"/>
      <c r="BS134" s="183"/>
      <c r="BT134" s="183"/>
      <c r="BU134" s="183"/>
      <c r="BV134" s="183"/>
      <c r="BW134" s="183"/>
      <c r="BX134" s="183"/>
      <c r="BY134" s="183"/>
      <c r="BZ134" s="183"/>
      <c r="CA134" s="183"/>
      <c r="CB134" s="183"/>
      <c r="CC134" s="183"/>
      <c r="CD134" s="183"/>
      <c r="CE134" s="183"/>
      <c r="CF134" s="183"/>
      <c r="CG134" s="183"/>
      <c r="CH134" s="183"/>
      <c r="CI134" s="183"/>
      <c r="CJ134" s="183"/>
      <c r="CK134" s="183"/>
      <c r="CL134" s="183"/>
      <c r="CM134" s="183"/>
      <c r="CN134" s="183"/>
      <c r="CO134" s="183"/>
      <c r="CP134" s="183"/>
      <c r="CQ134" s="183"/>
      <c r="CR134" s="183"/>
      <c r="CS134" s="183"/>
      <c r="CT134" s="183"/>
      <c r="CU134" s="183"/>
      <c r="CV134" s="183"/>
      <c r="CW134" s="183"/>
      <c r="CX134" s="183"/>
      <c r="CY134" s="183"/>
      <c r="CZ134" s="183"/>
      <c r="DA134" s="183"/>
      <c r="DB134" s="183"/>
      <c r="DC134" s="183"/>
      <c r="DD134" s="183"/>
      <c r="DE134" s="183"/>
      <c r="DF134" s="183"/>
      <c r="DG134" s="183"/>
      <c r="DH134" s="183"/>
      <c r="DI134" s="183"/>
      <c r="DJ134" s="183"/>
      <c r="DK134" s="183"/>
      <c r="DL134" s="183"/>
      <c r="DM134" s="183"/>
      <c r="DN134" s="183"/>
      <c r="DO134" s="183"/>
      <c r="DP134" s="183"/>
      <c r="DQ134" s="183"/>
      <c r="DR134" s="183"/>
      <c r="DS134" s="183"/>
      <c r="DT134" s="183"/>
      <c r="DU134" s="183"/>
      <c r="DV134" s="183"/>
      <c r="DW134" s="183"/>
      <c r="DX134" s="183"/>
      <c r="DY134" s="183"/>
      <c r="DZ134" s="183"/>
      <c r="EA134" s="183"/>
      <c r="EB134" s="183"/>
      <c r="EC134" s="183"/>
      <c r="ED134" s="183"/>
      <c r="EE134" s="183"/>
      <c r="EF134" s="183"/>
      <c r="EG134" s="183"/>
      <c r="EH134" s="183"/>
      <c r="EI134" s="183"/>
      <c r="EJ134" s="183"/>
      <c r="EK134" s="183"/>
      <c r="EL134" s="183"/>
      <c r="EM134" s="183"/>
      <c r="EN134" s="183"/>
      <c r="EO134" s="183"/>
      <c r="EP134" s="183"/>
      <c r="EQ134" s="183"/>
      <c r="ER134" s="183"/>
      <c r="ES134" s="183"/>
      <c r="ET134" s="183"/>
      <c r="EU134" s="183"/>
      <c r="EV134" s="183"/>
      <c r="EW134" s="183"/>
      <c r="EX134" s="183"/>
      <c r="EY134" s="183"/>
      <c r="EZ134" s="183"/>
      <c r="FA134" s="183"/>
      <c r="FB134" s="183"/>
      <c r="FC134" s="183"/>
      <c r="FD134" s="183"/>
      <c r="FE134" s="183"/>
      <c r="FF134" s="183"/>
      <c r="FG134" s="183"/>
      <c r="FH134" s="183"/>
      <c r="FI134" s="183"/>
      <c r="FJ134" s="183"/>
      <c r="FK134" s="183"/>
      <c r="FL134" s="183"/>
      <c r="FM134" s="183"/>
      <c r="FN134" s="183"/>
      <c r="FO134" s="183"/>
      <c r="FP134" s="183"/>
      <c r="FQ134" s="183"/>
      <c r="FR134" s="183"/>
      <c r="FS134" s="183"/>
      <c r="FT134" s="183"/>
      <c r="FU134" s="183"/>
      <c r="FV134" s="183"/>
      <c r="FW134" s="183"/>
      <c r="FX134" s="183"/>
      <c r="FY134" s="183"/>
      <c r="FZ134" s="183"/>
      <c r="GA134" s="183"/>
      <c r="GB134" s="183"/>
      <c r="GC134" s="183"/>
      <c r="GD134" s="183"/>
      <c r="GE134" s="183"/>
      <c r="GF134" s="183"/>
      <c r="GG134" s="183"/>
      <c r="GH134" s="183"/>
      <c r="GI134" s="183"/>
      <c r="GJ134" s="183"/>
      <c r="GK134" s="183"/>
      <c r="GL134" s="183"/>
      <c r="GM134" s="183"/>
      <c r="GN134" s="183"/>
      <c r="GO134" s="183"/>
      <c r="GP134" s="183"/>
      <c r="GQ134" s="183"/>
      <c r="GR134" s="183"/>
      <c r="GS134" s="183"/>
      <c r="GT134" s="183"/>
      <c r="GU134" s="183"/>
      <c r="GV134" s="183"/>
      <c r="GW134" s="183"/>
      <c r="GX134" s="183"/>
      <c r="GY134" s="183"/>
      <c r="GZ134" s="183"/>
      <c r="HA134" s="183"/>
      <c r="HB134" s="183"/>
      <c r="HC134" s="183"/>
      <c r="HD134" s="183"/>
      <c r="HE134" s="183"/>
      <c r="HF134" s="183"/>
      <c r="HG134" s="183"/>
      <c r="HH134" s="183"/>
      <c r="HI134" s="183"/>
      <c r="HJ134" s="183"/>
      <c r="HK134" s="183"/>
      <c r="HL134" s="183"/>
      <c r="HM134" s="183"/>
      <c r="HN134" s="183"/>
      <c r="HO134" s="183"/>
      <c r="HP134" s="183"/>
      <c r="HQ134" s="183"/>
      <c r="HR134" s="183"/>
      <c r="HS134" s="183"/>
      <c r="HT134" s="183"/>
      <c r="HU134" s="183"/>
      <c r="HV134" s="183"/>
      <c r="HW134" s="183"/>
      <c r="HX134" s="183"/>
      <c r="HY134" s="183"/>
      <c r="HZ134" s="183"/>
      <c r="IA134" s="183"/>
      <c r="IB134" s="183"/>
      <c r="IC134" s="183"/>
      <c r="ID134" s="183"/>
      <c r="IE134" s="183"/>
      <c r="IF134" s="183"/>
      <c r="IG134" s="183"/>
      <c r="IH134" s="183"/>
      <c r="II134" s="183"/>
      <c r="IJ134" s="183"/>
    </row>
    <row r="135" spans="1:244" s="195" customFormat="1" ht="37.5" customHeight="1" hidden="1">
      <c r="A135" s="160" t="s">
        <v>234</v>
      </c>
      <c r="B135" s="87" t="s">
        <v>0</v>
      </c>
      <c r="C135" s="69" t="s">
        <v>206</v>
      </c>
      <c r="D135" s="154" t="s">
        <v>225</v>
      </c>
      <c r="E135" s="154" t="s">
        <v>233</v>
      </c>
      <c r="F135" s="153" t="s">
        <v>232</v>
      </c>
      <c r="G135" s="153"/>
      <c r="H135" s="197" t="str">
        <f>H136</f>
        <v>1160</v>
      </c>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96"/>
      <c r="AJ135" s="196"/>
      <c r="AK135" s="196"/>
      <c r="AL135" s="196"/>
      <c r="AM135" s="196"/>
      <c r="AN135" s="196"/>
      <c r="AO135" s="196"/>
      <c r="AP135" s="196"/>
      <c r="AQ135" s="196"/>
      <c r="AR135" s="196"/>
      <c r="AS135" s="196"/>
      <c r="AT135" s="196"/>
      <c r="AU135" s="196"/>
      <c r="AV135" s="196"/>
      <c r="AW135" s="196"/>
      <c r="AX135" s="196"/>
      <c r="AY135" s="196"/>
      <c r="AZ135" s="196"/>
      <c r="BA135" s="196"/>
      <c r="BB135" s="196"/>
      <c r="BC135" s="196"/>
      <c r="BD135" s="196"/>
      <c r="BE135" s="196"/>
      <c r="BF135" s="196"/>
      <c r="BG135" s="196"/>
      <c r="BH135" s="196"/>
      <c r="BI135" s="196"/>
      <c r="BJ135" s="196"/>
      <c r="BK135" s="196"/>
      <c r="BL135" s="196"/>
      <c r="BM135" s="196"/>
      <c r="BN135" s="196"/>
      <c r="BO135" s="196"/>
      <c r="BP135" s="196"/>
      <c r="BQ135" s="196"/>
      <c r="BR135" s="196"/>
      <c r="BS135" s="196"/>
      <c r="BT135" s="196"/>
      <c r="BU135" s="196"/>
      <c r="BV135" s="196"/>
      <c r="BW135" s="196"/>
      <c r="BX135" s="196"/>
      <c r="BY135" s="196"/>
      <c r="BZ135" s="196"/>
      <c r="CA135" s="196"/>
      <c r="CB135" s="196"/>
      <c r="CC135" s="196"/>
      <c r="CD135" s="196"/>
      <c r="CE135" s="196"/>
      <c r="CF135" s="196"/>
      <c r="CG135" s="196"/>
      <c r="CH135" s="196"/>
      <c r="CI135" s="196"/>
      <c r="CJ135" s="196"/>
      <c r="CK135" s="196"/>
      <c r="CL135" s="196"/>
      <c r="CM135" s="196"/>
      <c r="CN135" s="196"/>
      <c r="CO135" s="196"/>
      <c r="CP135" s="196"/>
      <c r="CQ135" s="196"/>
      <c r="CR135" s="196"/>
      <c r="CS135" s="196"/>
      <c r="CT135" s="196"/>
      <c r="CU135" s="196"/>
      <c r="CV135" s="196"/>
      <c r="CW135" s="196"/>
      <c r="CX135" s="196"/>
      <c r="CY135" s="196"/>
      <c r="CZ135" s="196"/>
      <c r="DA135" s="196"/>
      <c r="DB135" s="196"/>
      <c r="DC135" s="196"/>
      <c r="DD135" s="196"/>
      <c r="DE135" s="196"/>
      <c r="DF135" s="196"/>
      <c r="DG135" s="196"/>
      <c r="DH135" s="196"/>
      <c r="DI135" s="196"/>
      <c r="DJ135" s="196"/>
      <c r="DK135" s="196"/>
      <c r="DL135" s="196"/>
      <c r="DM135" s="196"/>
      <c r="DN135" s="196"/>
      <c r="DO135" s="196"/>
      <c r="DP135" s="196"/>
      <c r="DQ135" s="196"/>
      <c r="DR135" s="196"/>
      <c r="DS135" s="196"/>
      <c r="DT135" s="196"/>
      <c r="DU135" s="196"/>
      <c r="DV135" s="196"/>
      <c r="DW135" s="196"/>
      <c r="DX135" s="196"/>
      <c r="DY135" s="196"/>
      <c r="DZ135" s="196"/>
      <c r="EA135" s="196"/>
      <c r="EB135" s="196"/>
      <c r="EC135" s="196"/>
      <c r="ED135" s="196"/>
      <c r="EE135" s="196"/>
      <c r="EF135" s="196"/>
      <c r="EG135" s="196"/>
      <c r="EH135" s="196"/>
      <c r="EI135" s="196"/>
      <c r="EJ135" s="196"/>
      <c r="EK135" s="196"/>
      <c r="EL135" s="196"/>
      <c r="EM135" s="196"/>
      <c r="EN135" s="196"/>
      <c r="EO135" s="196"/>
      <c r="EP135" s="196"/>
      <c r="EQ135" s="196"/>
      <c r="ER135" s="196"/>
      <c r="ES135" s="196"/>
      <c r="ET135" s="196"/>
      <c r="EU135" s="196"/>
      <c r="EV135" s="196"/>
      <c r="EW135" s="196"/>
      <c r="EX135" s="196"/>
      <c r="EY135" s="196"/>
      <c r="EZ135" s="196"/>
      <c r="FA135" s="196"/>
      <c r="FB135" s="196"/>
      <c r="FC135" s="196"/>
      <c r="FD135" s="196"/>
      <c r="FE135" s="196"/>
      <c r="FF135" s="196"/>
      <c r="FG135" s="196"/>
      <c r="FH135" s="196"/>
      <c r="FI135" s="196"/>
      <c r="FJ135" s="196"/>
      <c r="FK135" s="196"/>
      <c r="FL135" s="196"/>
      <c r="FM135" s="196"/>
      <c r="FN135" s="196"/>
      <c r="FO135" s="196"/>
      <c r="FP135" s="196"/>
      <c r="FQ135" s="196"/>
      <c r="FR135" s="196"/>
      <c r="FS135" s="196"/>
      <c r="FT135" s="196"/>
      <c r="FU135" s="196"/>
      <c r="FV135" s="196"/>
      <c r="FW135" s="196"/>
      <c r="FX135" s="196"/>
      <c r="FY135" s="196"/>
      <c r="FZ135" s="196"/>
      <c r="GA135" s="196"/>
      <c r="GB135" s="196"/>
      <c r="GC135" s="196"/>
      <c r="GD135" s="196"/>
      <c r="GE135" s="196"/>
      <c r="GF135" s="196"/>
      <c r="GG135" s="196"/>
      <c r="GH135" s="196"/>
      <c r="GI135" s="196"/>
      <c r="GJ135" s="196"/>
      <c r="GK135" s="196"/>
      <c r="GL135" s="196"/>
      <c r="GM135" s="196"/>
      <c r="GN135" s="196"/>
      <c r="GO135" s="196"/>
      <c r="GP135" s="196"/>
      <c r="GQ135" s="196"/>
      <c r="GR135" s="196"/>
      <c r="GS135" s="196"/>
      <c r="GT135" s="196"/>
      <c r="GU135" s="196"/>
      <c r="GV135" s="196"/>
      <c r="GW135" s="196"/>
      <c r="GX135" s="196"/>
      <c r="GY135" s="196"/>
      <c r="GZ135" s="196"/>
      <c r="HA135" s="196"/>
      <c r="HB135" s="196"/>
      <c r="HC135" s="196"/>
      <c r="HD135" s="196"/>
      <c r="HE135" s="196"/>
      <c r="HF135" s="196"/>
      <c r="HG135" s="196"/>
      <c r="HH135" s="196"/>
      <c r="HI135" s="196"/>
      <c r="HJ135" s="196"/>
      <c r="HK135" s="196"/>
      <c r="HL135" s="196"/>
      <c r="HM135" s="196"/>
      <c r="HN135" s="196"/>
      <c r="HO135" s="196"/>
      <c r="HP135" s="196"/>
      <c r="HQ135" s="196"/>
      <c r="HR135" s="196"/>
      <c r="HS135" s="196"/>
      <c r="HT135" s="196"/>
      <c r="HU135" s="196"/>
      <c r="HV135" s="196"/>
      <c r="HW135" s="196"/>
      <c r="HX135" s="196"/>
      <c r="HY135" s="196"/>
      <c r="HZ135" s="196"/>
      <c r="IA135" s="196"/>
      <c r="IB135" s="196"/>
      <c r="IC135" s="196"/>
      <c r="ID135" s="196"/>
      <c r="IE135" s="196"/>
      <c r="IF135" s="196"/>
      <c r="IG135" s="196"/>
      <c r="IH135" s="196"/>
      <c r="II135" s="196"/>
      <c r="IJ135" s="196"/>
    </row>
    <row r="136" spans="1:245" s="193" customFormat="1" ht="37.5" customHeight="1" hidden="1">
      <c r="A136" s="88" t="s">
        <v>157</v>
      </c>
      <c r="B136" s="56" t="s">
        <v>0</v>
      </c>
      <c r="C136" s="69" t="s">
        <v>206</v>
      </c>
      <c r="D136" s="154" t="s">
        <v>225</v>
      </c>
      <c r="E136" s="154" t="s">
        <v>233</v>
      </c>
      <c r="F136" s="153" t="s">
        <v>232</v>
      </c>
      <c r="G136" s="153" t="s">
        <v>143</v>
      </c>
      <c r="H136" s="194" t="s">
        <v>231</v>
      </c>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c r="AG136" s="183"/>
      <c r="AH136" s="183"/>
      <c r="AI136" s="183"/>
      <c r="AJ136" s="183"/>
      <c r="AK136" s="183"/>
      <c r="AL136" s="183"/>
      <c r="AM136" s="183"/>
      <c r="AN136" s="183"/>
      <c r="AO136" s="183"/>
      <c r="AP136" s="183"/>
      <c r="AQ136" s="183"/>
      <c r="AR136" s="183"/>
      <c r="AS136" s="183"/>
      <c r="AT136" s="183"/>
      <c r="AU136" s="183"/>
      <c r="AV136" s="183"/>
      <c r="AW136" s="183"/>
      <c r="AX136" s="183"/>
      <c r="AY136" s="183"/>
      <c r="AZ136" s="183"/>
      <c r="BA136" s="183"/>
      <c r="BB136" s="183"/>
      <c r="BC136" s="183"/>
      <c r="BD136" s="183"/>
      <c r="BE136" s="183"/>
      <c r="BF136" s="183"/>
      <c r="BG136" s="183"/>
      <c r="BH136" s="183"/>
      <c r="BI136" s="183"/>
      <c r="BJ136" s="183"/>
      <c r="BK136" s="183"/>
      <c r="BL136" s="183"/>
      <c r="BM136" s="183"/>
      <c r="BN136" s="183"/>
      <c r="BO136" s="183"/>
      <c r="BP136" s="183"/>
      <c r="BQ136" s="183"/>
      <c r="BR136" s="183"/>
      <c r="BS136" s="183"/>
      <c r="BT136" s="183"/>
      <c r="BU136" s="183"/>
      <c r="BV136" s="183"/>
      <c r="BW136" s="183"/>
      <c r="BX136" s="183"/>
      <c r="BY136" s="183"/>
      <c r="BZ136" s="183"/>
      <c r="CA136" s="183"/>
      <c r="CB136" s="183"/>
      <c r="CC136" s="183"/>
      <c r="CD136" s="183"/>
      <c r="CE136" s="183"/>
      <c r="CF136" s="183"/>
      <c r="CG136" s="183"/>
      <c r="CH136" s="183"/>
      <c r="CI136" s="183"/>
      <c r="CJ136" s="183"/>
      <c r="CK136" s="183"/>
      <c r="CL136" s="183"/>
      <c r="CM136" s="183"/>
      <c r="CN136" s="183"/>
      <c r="CO136" s="183"/>
      <c r="CP136" s="183"/>
      <c r="CQ136" s="183"/>
      <c r="CR136" s="183"/>
      <c r="CS136" s="183"/>
      <c r="CT136" s="183"/>
      <c r="CU136" s="183"/>
      <c r="CV136" s="183"/>
      <c r="CW136" s="183"/>
      <c r="CX136" s="183"/>
      <c r="CY136" s="183"/>
      <c r="CZ136" s="183"/>
      <c r="DA136" s="183"/>
      <c r="DB136" s="183"/>
      <c r="DC136" s="183"/>
      <c r="DD136" s="183"/>
      <c r="DE136" s="183"/>
      <c r="DF136" s="183"/>
      <c r="DG136" s="183"/>
      <c r="DH136" s="183"/>
      <c r="DI136" s="183"/>
      <c r="DJ136" s="183"/>
      <c r="DK136" s="183"/>
      <c r="DL136" s="183"/>
      <c r="DM136" s="183"/>
      <c r="DN136" s="183"/>
      <c r="DO136" s="183"/>
      <c r="DP136" s="183"/>
      <c r="DQ136" s="183"/>
      <c r="DR136" s="183"/>
      <c r="DS136" s="183"/>
      <c r="DT136" s="183"/>
      <c r="DU136" s="183"/>
      <c r="DV136" s="183"/>
      <c r="DW136" s="183"/>
      <c r="DX136" s="183"/>
      <c r="DY136" s="183"/>
      <c r="DZ136" s="183"/>
      <c r="EA136" s="183"/>
      <c r="EB136" s="183"/>
      <c r="EC136" s="183"/>
      <c r="ED136" s="183"/>
      <c r="EE136" s="183"/>
      <c r="EF136" s="183"/>
      <c r="EG136" s="183"/>
      <c r="EH136" s="183"/>
      <c r="EI136" s="183"/>
      <c r="EJ136" s="183"/>
      <c r="EK136" s="183"/>
      <c r="EL136" s="183"/>
      <c r="EM136" s="183"/>
      <c r="EN136" s="183"/>
      <c r="EO136" s="183"/>
      <c r="EP136" s="183"/>
      <c r="EQ136" s="183"/>
      <c r="ER136" s="183"/>
      <c r="ES136" s="183"/>
      <c r="ET136" s="183"/>
      <c r="EU136" s="183"/>
      <c r="EV136" s="183"/>
      <c r="EW136" s="183"/>
      <c r="EX136" s="183"/>
      <c r="EY136" s="183"/>
      <c r="EZ136" s="183"/>
      <c r="FA136" s="183"/>
      <c r="FB136" s="183"/>
      <c r="FC136" s="183"/>
      <c r="FD136" s="183"/>
      <c r="FE136" s="183"/>
      <c r="FF136" s="183"/>
      <c r="FG136" s="183"/>
      <c r="FH136" s="183"/>
      <c r="FI136" s="183"/>
      <c r="FJ136" s="183"/>
      <c r="FK136" s="183"/>
      <c r="FL136" s="183"/>
      <c r="FM136" s="183"/>
      <c r="FN136" s="183"/>
      <c r="FO136" s="183"/>
      <c r="FP136" s="183"/>
      <c r="FQ136" s="183"/>
      <c r="FR136" s="183"/>
      <c r="FS136" s="183"/>
      <c r="FT136" s="183"/>
      <c r="FU136" s="183"/>
      <c r="FV136" s="183"/>
      <c r="FW136" s="183"/>
      <c r="FX136" s="183"/>
      <c r="FY136" s="183"/>
      <c r="FZ136" s="183"/>
      <c r="GA136" s="183"/>
      <c r="GB136" s="183"/>
      <c r="GC136" s="183"/>
      <c r="GD136" s="183"/>
      <c r="GE136" s="183"/>
      <c r="GF136" s="183"/>
      <c r="GG136" s="183"/>
      <c r="GH136" s="183"/>
      <c r="GI136" s="183"/>
      <c r="GJ136" s="183"/>
      <c r="GK136" s="183"/>
      <c r="GL136" s="183"/>
      <c r="GM136" s="183"/>
      <c r="GN136" s="183"/>
      <c r="GO136" s="183"/>
      <c r="GP136" s="183"/>
      <c r="GQ136" s="183"/>
      <c r="GR136" s="183"/>
      <c r="GS136" s="183"/>
      <c r="GT136" s="183"/>
      <c r="GU136" s="183"/>
      <c r="GV136" s="183"/>
      <c r="GW136" s="183"/>
      <c r="GX136" s="183"/>
      <c r="GY136" s="183"/>
      <c r="GZ136" s="183"/>
      <c r="HA136" s="183"/>
      <c r="HB136" s="183"/>
      <c r="HC136" s="183"/>
      <c r="HD136" s="183"/>
      <c r="HE136" s="183"/>
      <c r="HF136" s="183"/>
      <c r="HG136" s="183"/>
      <c r="HH136" s="183"/>
      <c r="HI136" s="183"/>
      <c r="HJ136" s="183"/>
      <c r="HK136" s="183"/>
      <c r="HL136" s="183"/>
      <c r="HM136" s="183"/>
      <c r="HN136" s="183"/>
      <c r="HO136" s="183"/>
      <c r="HP136" s="183"/>
      <c r="HQ136" s="183"/>
      <c r="HR136" s="183"/>
      <c r="HS136" s="183"/>
      <c r="HT136" s="183"/>
      <c r="HU136" s="183"/>
      <c r="HV136" s="183"/>
      <c r="HW136" s="183"/>
      <c r="HX136" s="183"/>
      <c r="HY136" s="183"/>
      <c r="HZ136" s="183"/>
      <c r="IA136" s="183"/>
      <c r="IB136" s="183"/>
      <c r="IC136" s="183"/>
      <c r="ID136" s="183"/>
      <c r="IE136" s="183"/>
      <c r="IF136" s="183"/>
      <c r="IG136" s="183"/>
      <c r="IH136" s="183"/>
      <c r="II136" s="183"/>
      <c r="IJ136" s="183"/>
      <c r="IK136" s="183"/>
    </row>
    <row r="137" spans="1:34" s="192" customFormat="1" ht="18.75" customHeight="1" hidden="1">
      <c r="A137" s="167" t="s">
        <v>230</v>
      </c>
      <c r="B137" s="87" t="s">
        <v>0</v>
      </c>
      <c r="C137" s="69" t="s">
        <v>206</v>
      </c>
      <c r="D137" s="154" t="s">
        <v>225</v>
      </c>
      <c r="E137" s="646" t="s">
        <v>229</v>
      </c>
      <c r="F137" s="647"/>
      <c r="G137" s="153"/>
      <c r="H137" s="62" t="e">
        <f>#REF!</f>
        <v>#REF!</v>
      </c>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row>
    <row r="138" spans="1:34" s="50" customFormat="1" ht="56.25" customHeight="1" hidden="1">
      <c r="A138" s="166" t="s">
        <v>228</v>
      </c>
      <c r="B138" s="56" t="s">
        <v>0</v>
      </c>
      <c r="C138" s="69" t="s">
        <v>206</v>
      </c>
      <c r="D138" s="154" t="s">
        <v>225</v>
      </c>
      <c r="E138" s="154" t="s">
        <v>227</v>
      </c>
      <c r="F138" s="70" t="s">
        <v>153</v>
      </c>
      <c r="G138" s="153"/>
      <c r="H138" s="62">
        <v>560</v>
      </c>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row>
    <row r="139" spans="1:34" s="50" customFormat="1" ht="2.25" customHeight="1" hidden="1">
      <c r="A139" s="166"/>
      <c r="B139" s="56"/>
      <c r="C139" s="69"/>
      <c r="D139" s="154"/>
      <c r="E139" s="154"/>
      <c r="F139" s="70"/>
      <c r="G139" s="153"/>
      <c r="H139" s="62"/>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row>
    <row r="140" spans="1:34" s="50" customFormat="1" ht="28.5" customHeight="1">
      <c r="A140" s="602" t="s">
        <v>224</v>
      </c>
      <c r="B140" s="158" t="s">
        <v>0</v>
      </c>
      <c r="C140" s="72" t="s">
        <v>206</v>
      </c>
      <c r="D140" s="112">
        <v>12</v>
      </c>
      <c r="E140" s="58"/>
      <c r="F140" s="164"/>
      <c r="G140" s="138"/>
      <c r="H140" s="190">
        <f>H141+H154+H162</f>
        <v>690</v>
      </c>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row>
    <row r="141" spans="1:8" s="183" customFormat="1" ht="78" customHeight="1">
      <c r="A141" s="115" t="s">
        <v>590</v>
      </c>
      <c r="B141" s="103" t="s">
        <v>0</v>
      </c>
      <c r="C141" s="72" t="s">
        <v>206</v>
      </c>
      <c r="D141" s="112" t="s">
        <v>205</v>
      </c>
      <c r="E141" s="141" t="s">
        <v>223</v>
      </c>
      <c r="F141" s="269" t="s">
        <v>153</v>
      </c>
      <c r="G141" s="138"/>
      <c r="H141" s="109" t="str">
        <f>H142</f>
        <v>250,000</v>
      </c>
    </row>
    <row r="142" spans="1:8" s="183" customFormat="1" ht="38.25" customHeight="1">
      <c r="A142" s="297" t="s">
        <v>472</v>
      </c>
      <c r="B142" s="103"/>
      <c r="C142" s="314" t="s">
        <v>206</v>
      </c>
      <c r="D142" s="427" t="s">
        <v>205</v>
      </c>
      <c r="E142" s="587" t="s">
        <v>459</v>
      </c>
      <c r="F142" s="588" t="s">
        <v>153</v>
      </c>
      <c r="G142" s="138"/>
      <c r="H142" s="109" t="str">
        <f>H143</f>
        <v>250,000</v>
      </c>
    </row>
    <row r="143" spans="1:8" s="183" customFormat="1" ht="18.75">
      <c r="A143" s="188" t="s">
        <v>222</v>
      </c>
      <c r="B143" s="187" t="s">
        <v>0</v>
      </c>
      <c r="C143" s="56" t="s">
        <v>206</v>
      </c>
      <c r="D143" s="64" t="s">
        <v>205</v>
      </c>
      <c r="E143" s="185" t="s">
        <v>459</v>
      </c>
      <c r="F143" s="184" t="s">
        <v>221</v>
      </c>
      <c r="G143" s="138"/>
      <c r="H143" s="106" t="str">
        <f>H144</f>
        <v>250,000</v>
      </c>
    </row>
    <row r="144" spans="1:8" s="183" customFormat="1" ht="39.75" customHeight="1">
      <c r="A144" s="553" t="s">
        <v>350</v>
      </c>
      <c r="B144" s="158" t="s">
        <v>0</v>
      </c>
      <c r="C144" s="56" t="s">
        <v>206</v>
      </c>
      <c r="D144" s="64" t="s">
        <v>205</v>
      </c>
      <c r="E144" s="185" t="s">
        <v>459</v>
      </c>
      <c r="F144" s="184" t="s">
        <v>221</v>
      </c>
      <c r="G144" s="63" t="s">
        <v>143</v>
      </c>
      <c r="H144" s="79" t="s">
        <v>535</v>
      </c>
    </row>
    <row r="145" spans="1:8" s="105" customFormat="1" ht="19.5" customHeight="1" hidden="1">
      <c r="A145" s="182" t="s">
        <v>220</v>
      </c>
      <c r="B145" s="56" t="s">
        <v>0</v>
      </c>
      <c r="C145" s="127" t="s">
        <v>206</v>
      </c>
      <c r="D145" s="181" t="s">
        <v>205</v>
      </c>
      <c r="E145" s="180" t="s">
        <v>219</v>
      </c>
      <c r="F145" s="140" t="s">
        <v>167</v>
      </c>
      <c r="G145" s="179"/>
      <c r="H145" s="178"/>
    </row>
    <row r="146" spans="1:8" s="82" customFormat="1" ht="56.25" customHeight="1" hidden="1">
      <c r="A146" s="175" t="s">
        <v>218</v>
      </c>
      <c r="B146" s="103" t="s">
        <v>0</v>
      </c>
      <c r="C146" s="172" t="s">
        <v>206</v>
      </c>
      <c r="D146" s="171" t="s">
        <v>205</v>
      </c>
      <c r="E146" s="170" t="s">
        <v>216</v>
      </c>
      <c r="F146" s="169" t="s">
        <v>167</v>
      </c>
      <c r="G146" s="177"/>
      <c r="H146" s="176"/>
    </row>
    <row r="147" spans="1:8" s="82" customFormat="1" ht="37.5" customHeight="1" hidden="1">
      <c r="A147" s="175" t="s">
        <v>217</v>
      </c>
      <c r="B147" s="72" t="s">
        <v>0</v>
      </c>
      <c r="C147" s="172" t="s">
        <v>206</v>
      </c>
      <c r="D147" s="171" t="s">
        <v>205</v>
      </c>
      <c r="E147" s="170" t="s">
        <v>216</v>
      </c>
      <c r="F147" s="169" t="s">
        <v>215</v>
      </c>
      <c r="G147" s="177"/>
      <c r="H147" s="176"/>
    </row>
    <row r="148" spans="1:8" s="82" customFormat="1" ht="73.5" customHeight="1" hidden="1">
      <c r="A148" s="88" t="s">
        <v>157</v>
      </c>
      <c r="B148" s="99" t="s">
        <v>0</v>
      </c>
      <c r="C148" s="172" t="s">
        <v>206</v>
      </c>
      <c r="D148" s="171" t="s">
        <v>205</v>
      </c>
      <c r="E148" s="170" t="s">
        <v>216</v>
      </c>
      <c r="F148" s="169" t="s">
        <v>215</v>
      </c>
      <c r="G148" s="165" t="s">
        <v>143</v>
      </c>
      <c r="H148" s="168"/>
    </row>
    <row r="149" spans="1:8" s="82" customFormat="1" ht="54" customHeight="1" hidden="1">
      <c r="A149" s="175" t="s">
        <v>214</v>
      </c>
      <c r="B149" s="87" t="s">
        <v>0</v>
      </c>
      <c r="C149" s="172" t="s">
        <v>206</v>
      </c>
      <c r="D149" s="171" t="s">
        <v>205</v>
      </c>
      <c r="E149" s="170" t="s">
        <v>210</v>
      </c>
      <c r="F149" s="169" t="s">
        <v>167</v>
      </c>
      <c r="G149" s="177"/>
      <c r="H149" s="176"/>
    </row>
    <row r="150" spans="1:8" s="82" customFormat="1" ht="22.5" customHeight="1" hidden="1">
      <c r="A150" s="175" t="s">
        <v>213</v>
      </c>
      <c r="B150" s="87" t="s">
        <v>0</v>
      </c>
      <c r="C150" s="172" t="s">
        <v>206</v>
      </c>
      <c r="D150" s="171" t="s">
        <v>205</v>
      </c>
      <c r="E150" s="170" t="s">
        <v>210</v>
      </c>
      <c r="F150" s="169" t="s">
        <v>212</v>
      </c>
      <c r="G150" s="177"/>
      <c r="H150" s="176"/>
    </row>
    <row r="151" spans="1:8" s="82" customFormat="1" ht="19.5" customHeight="1" hidden="1">
      <c r="A151" s="88" t="s">
        <v>157</v>
      </c>
      <c r="B151" s="87" t="s">
        <v>0</v>
      </c>
      <c r="C151" s="172" t="s">
        <v>206</v>
      </c>
      <c r="D151" s="171" t="s">
        <v>205</v>
      </c>
      <c r="E151" s="170" t="s">
        <v>210</v>
      </c>
      <c r="F151" s="169" t="s">
        <v>212</v>
      </c>
      <c r="G151" s="165" t="s">
        <v>143</v>
      </c>
      <c r="H151" s="168"/>
    </row>
    <row r="152" spans="1:8" s="82" customFormat="1" ht="21" customHeight="1" hidden="1">
      <c r="A152" s="175" t="s">
        <v>211</v>
      </c>
      <c r="B152" s="87" t="s">
        <v>0</v>
      </c>
      <c r="C152" s="172" t="s">
        <v>206</v>
      </c>
      <c r="D152" s="171" t="s">
        <v>205</v>
      </c>
      <c r="E152" s="170" t="s">
        <v>210</v>
      </c>
      <c r="F152" s="169" t="s">
        <v>209</v>
      </c>
      <c r="G152" s="174"/>
      <c r="H152" s="173"/>
    </row>
    <row r="153" spans="1:8" s="82" customFormat="1" ht="21" customHeight="1" hidden="1">
      <c r="A153" s="88" t="s">
        <v>157</v>
      </c>
      <c r="B153" s="87"/>
      <c r="C153" s="172" t="s">
        <v>206</v>
      </c>
      <c r="D153" s="171" t="s">
        <v>205</v>
      </c>
      <c r="E153" s="170" t="s">
        <v>210</v>
      </c>
      <c r="F153" s="169" t="s">
        <v>209</v>
      </c>
      <c r="G153" s="165" t="s">
        <v>143</v>
      </c>
      <c r="H153" s="168"/>
    </row>
    <row r="154" spans="1:8" s="82" customFormat="1" ht="74.25" customHeight="1">
      <c r="A154" s="115" t="s">
        <v>591</v>
      </c>
      <c r="B154" s="87"/>
      <c r="C154" s="69" t="s">
        <v>206</v>
      </c>
      <c r="D154" s="69" t="s">
        <v>205</v>
      </c>
      <c r="E154" s="71" t="s">
        <v>460</v>
      </c>
      <c r="F154" s="70" t="s">
        <v>153</v>
      </c>
      <c r="G154" s="153"/>
      <c r="H154" s="292">
        <f>H155</f>
        <v>430</v>
      </c>
    </row>
    <row r="155" spans="1:8" s="82" customFormat="1" ht="38.25" customHeight="1">
      <c r="A155" s="574" t="s">
        <v>405</v>
      </c>
      <c r="B155" s="99"/>
      <c r="C155" s="69" t="s">
        <v>206</v>
      </c>
      <c r="D155" s="69" t="s">
        <v>205</v>
      </c>
      <c r="E155" s="71" t="s">
        <v>460</v>
      </c>
      <c r="F155" s="70" t="s">
        <v>153</v>
      </c>
      <c r="G155" s="153"/>
      <c r="H155" s="607">
        <f>H157+H159+H161</f>
        <v>430</v>
      </c>
    </row>
    <row r="156" spans="1:8" s="82" customFormat="1" ht="39" customHeight="1">
      <c r="A156" s="108" t="s">
        <v>208</v>
      </c>
      <c r="B156" s="87"/>
      <c r="C156" s="119" t="s">
        <v>206</v>
      </c>
      <c r="D156" s="119" t="s">
        <v>205</v>
      </c>
      <c r="E156" s="648" t="s">
        <v>555</v>
      </c>
      <c r="F156" s="649"/>
      <c r="G156" s="163"/>
      <c r="H156" s="456" t="str">
        <f>H157</f>
        <v>50,000</v>
      </c>
    </row>
    <row r="157" spans="1:8" s="82" customFormat="1" ht="36.75" customHeight="1">
      <c r="A157" s="553" t="s">
        <v>350</v>
      </c>
      <c r="B157" s="87"/>
      <c r="C157" s="119" t="s">
        <v>206</v>
      </c>
      <c r="D157" s="119" t="s">
        <v>205</v>
      </c>
      <c r="E157" s="648" t="s">
        <v>555</v>
      </c>
      <c r="F157" s="649"/>
      <c r="G157" s="163" t="s">
        <v>143</v>
      </c>
      <c r="H157" s="456" t="s">
        <v>534</v>
      </c>
    </row>
    <row r="158" spans="1:8" s="82" customFormat="1" ht="21.75" customHeight="1">
      <c r="A158" s="432" t="s">
        <v>406</v>
      </c>
      <c r="B158" s="87"/>
      <c r="C158" s="307" t="s">
        <v>206</v>
      </c>
      <c r="D158" s="488" t="s">
        <v>205</v>
      </c>
      <c r="E158" s="644" t="s">
        <v>556</v>
      </c>
      <c r="F158" s="645"/>
      <c r="G158" s="489"/>
      <c r="H158" s="456">
        <f>H159</f>
        <v>230</v>
      </c>
    </row>
    <row r="159" spans="1:8" s="82" customFormat="1" ht="36" customHeight="1">
      <c r="A159" s="484" t="s">
        <v>350</v>
      </c>
      <c r="B159" s="87"/>
      <c r="C159" s="307" t="s">
        <v>206</v>
      </c>
      <c r="D159" s="488" t="s">
        <v>205</v>
      </c>
      <c r="E159" s="650" t="s">
        <v>557</v>
      </c>
      <c r="F159" s="651"/>
      <c r="G159" s="489" t="s">
        <v>143</v>
      </c>
      <c r="H159" s="456">
        <v>230</v>
      </c>
    </row>
    <row r="160" spans="1:8" s="82" customFormat="1" ht="36.75" customHeight="1">
      <c r="A160" s="88" t="s">
        <v>207</v>
      </c>
      <c r="B160" s="87"/>
      <c r="C160" s="119" t="s">
        <v>206</v>
      </c>
      <c r="D160" s="119" t="s">
        <v>205</v>
      </c>
      <c r="E160" s="648" t="s">
        <v>558</v>
      </c>
      <c r="F160" s="649"/>
      <c r="G160" s="163"/>
      <c r="H160" s="456" t="str">
        <f>H161</f>
        <v>150,000</v>
      </c>
    </row>
    <row r="161" spans="1:8" s="82" customFormat="1" ht="39.75" customHeight="1">
      <c r="A161" s="553" t="s">
        <v>350</v>
      </c>
      <c r="B161" s="87"/>
      <c r="C161" s="119" t="s">
        <v>206</v>
      </c>
      <c r="D161" s="119" t="s">
        <v>205</v>
      </c>
      <c r="E161" s="648" t="s">
        <v>558</v>
      </c>
      <c r="F161" s="649"/>
      <c r="G161" s="163" t="s">
        <v>143</v>
      </c>
      <c r="H161" s="162" t="s">
        <v>536</v>
      </c>
    </row>
    <row r="162" spans="1:8" s="82" customFormat="1" ht="74.25" customHeight="1">
      <c r="A162" s="113" t="s">
        <v>601</v>
      </c>
      <c r="B162" s="103"/>
      <c r="C162" s="56" t="s">
        <v>206</v>
      </c>
      <c r="D162" s="64" t="s">
        <v>205</v>
      </c>
      <c r="E162" s="111">
        <v>21001</v>
      </c>
      <c r="F162" s="110" t="s">
        <v>153</v>
      </c>
      <c r="G162" s="63"/>
      <c r="H162" s="600">
        <f>H163</f>
        <v>10</v>
      </c>
    </row>
    <row r="163" spans="1:8" s="82" customFormat="1" ht="60" customHeight="1">
      <c r="A163" s="88" t="s">
        <v>521</v>
      </c>
      <c r="B163" s="103"/>
      <c r="C163" s="56" t="s">
        <v>206</v>
      </c>
      <c r="D163" s="64" t="s">
        <v>205</v>
      </c>
      <c r="E163" s="650" t="s">
        <v>523</v>
      </c>
      <c r="F163" s="651"/>
      <c r="G163" s="63"/>
      <c r="H163" s="531">
        <v>10</v>
      </c>
    </row>
    <row r="164" spans="1:8" s="82" customFormat="1" ht="21" customHeight="1">
      <c r="A164" s="88" t="s">
        <v>165</v>
      </c>
      <c r="B164" s="103"/>
      <c r="C164" s="56" t="s">
        <v>206</v>
      </c>
      <c r="D164" s="64" t="s">
        <v>205</v>
      </c>
      <c r="E164" s="650" t="s">
        <v>524</v>
      </c>
      <c r="F164" s="651"/>
      <c r="G164" s="63" t="s">
        <v>162</v>
      </c>
      <c r="H164" s="531">
        <v>10</v>
      </c>
    </row>
    <row r="165" spans="1:8" s="82" customFormat="1" ht="28.5" customHeight="1">
      <c r="A165" s="156" t="s">
        <v>204</v>
      </c>
      <c r="B165" s="87"/>
      <c r="C165" s="69" t="s">
        <v>188</v>
      </c>
      <c r="D165" s="69"/>
      <c r="E165" s="78"/>
      <c r="F165" s="77"/>
      <c r="G165" s="69"/>
      <c r="H165" s="135">
        <f>H166+H188+H171</f>
        <v>8901.768</v>
      </c>
    </row>
    <row r="166" spans="1:8" s="82" customFormat="1" ht="24" customHeight="1">
      <c r="A166" s="156" t="s">
        <v>203</v>
      </c>
      <c r="B166" s="87"/>
      <c r="C166" s="69" t="s">
        <v>188</v>
      </c>
      <c r="D166" s="69" t="s">
        <v>146</v>
      </c>
      <c r="E166" s="75"/>
      <c r="F166" s="74"/>
      <c r="G166" s="69"/>
      <c r="H166" s="135">
        <f>H167</f>
        <v>45</v>
      </c>
    </row>
    <row r="167" spans="1:8" s="82" customFormat="1" ht="80.25" customHeight="1">
      <c r="A167" s="155" t="s">
        <v>592</v>
      </c>
      <c r="B167" s="87"/>
      <c r="C167" s="69" t="s">
        <v>188</v>
      </c>
      <c r="D167" s="69" t="s">
        <v>146</v>
      </c>
      <c r="E167" s="642" t="s">
        <v>649</v>
      </c>
      <c r="F167" s="643"/>
      <c r="G167" s="69"/>
      <c r="H167" s="135">
        <f>H168</f>
        <v>45</v>
      </c>
    </row>
    <row r="168" spans="1:8" s="82" customFormat="1" ht="120" customHeight="1">
      <c r="A168" s="579" t="s">
        <v>593</v>
      </c>
      <c r="B168" s="99"/>
      <c r="C168" s="69" t="s">
        <v>188</v>
      </c>
      <c r="D168" s="69" t="s">
        <v>146</v>
      </c>
      <c r="E168" s="642" t="s">
        <v>648</v>
      </c>
      <c r="F168" s="643"/>
      <c r="G168" s="69"/>
      <c r="H168" s="292">
        <f>H170</f>
        <v>45</v>
      </c>
    </row>
    <row r="169" spans="1:8" s="82" customFormat="1" ht="39.75" customHeight="1">
      <c r="A169" s="136" t="s">
        <v>202</v>
      </c>
      <c r="B169" s="99"/>
      <c r="C169" s="69" t="s">
        <v>188</v>
      </c>
      <c r="D169" s="69" t="s">
        <v>146</v>
      </c>
      <c r="E169" s="642" t="s">
        <v>647</v>
      </c>
      <c r="F169" s="643"/>
      <c r="G169" s="69"/>
      <c r="H169" s="292">
        <f>H170</f>
        <v>45</v>
      </c>
    </row>
    <row r="170" spans="1:8" s="82" customFormat="1" ht="21" customHeight="1">
      <c r="A170" s="161" t="s">
        <v>347</v>
      </c>
      <c r="B170" s="87"/>
      <c r="C170" s="119" t="s">
        <v>188</v>
      </c>
      <c r="D170" s="119" t="s">
        <v>146</v>
      </c>
      <c r="E170" s="644" t="s">
        <v>646</v>
      </c>
      <c r="F170" s="645"/>
      <c r="G170" s="119" t="s">
        <v>143</v>
      </c>
      <c r="H170" s="197">
        <v>45</v>
      </c>
    </row>
    <row r="171" spans="1:8" s="82" customFormat="1" ht="21" customHeight="1">
      <c r="A171" s="156" t="s">
        <v>200</v>
      </c>
      <c r="B171" s="87"/>
      <c r="C171" s="69" t="s">
        <v>188</v>
      </c>
      <c r="D171" s="69" t="s">
        <v>197</v>
      </c>
      <c r="E171" s="75"/>
      <c r="F171" s="74"/>
      <c r="G171" s="69"/>
      <c r="H171" s="292">
        <f>H172+H183+H180</f>
        <v>350</v>
      </c>
    </row>
    <row r="172" spans="1:8" s="82" customFormat="1" ht="78.75" customHeight="1" hidden="1">
      <c r="A172" s="159" t="s">
        <v>467</v>
      </c>
      <c r="B172" s="187" t="s">
        <v>0</v>
      </c>
      <c r="C172" s="101" t="s">
        <v>188</v>
      </c>
      <c r="D172" s="101" t="s">
        <v>197</v>
      </c>
      <c r="E172" s="130" t="s">
        <v>416</v>
      </c>
      <c r="F172" s="129" t="s">
        <v>153</v>
      </c>
      <c r="G172" s="72"/>
      <c r="H172" s="452">
        <f>H175</f>
        <v>0</v>
      </c>
    </row>
    <row r="173" spans="1:8" s="82" customFormat="1" ht="38.25" customHeight="1" hidden="1">
      <c r="A173" s="575" t="s">
        <v>407</v>
      </c>
      <c r="B173" s="187" t="s">
        <v>0</v>
      </c>
      <c r="C173" s="576" t="s">
        <v>188</v>
      </c>
      <c r="D173" s="577" t="s">
        <v>197</v>
      </c>
      <c r="E173" s="313" t="s">
        <v>394</v>
      </c>
      <c r="F173" s="312" t="s">
        <v>153</v>
      </c>
      <c r="G173" s="578"/>
      <c r="H173" s="452">
        <f>H174</f>
        <v>0</v>
      </c>
    </row>
    <row r="174" spans="1:8" s="82" customFormat="1" ht="38.25" customHeight="1" hidden="1">
      <c r="A174" s="462" t="s">
        <v>408</v>
      </c>
      <c r="B174" s="158" t="s">
        <v>0</v>
      </c>
      <c r="C174" s="433" t="s">
        <v>188</v>
      </c>
      <c r="D174" s="458" t="s">
        <v>197</v>
      </c>
      <c r="E174" s="459" t="s">
        <v>394</v>
      </c>
      <c r="F174" s="460" t="s">
        <v>195</v>
      </c>
      <c r="G174" s="461"/>
      <c r="H174" s="293">
        <f>H175</f>
        <v>0</v>
      </c>
    </row>
    <row r="175" spans="1:8" s="82" customFormat="1" ht="7.5" customHeight="1" hidden="1">
      <c r="A175" s="463" t="s">
        <v>409</v>
      </c>
      <c r="B175" s="158" t="s">
        <v>0</v>
      </c>
      <c r="C175" s="433" t="s">
        <v>188</v>
      </c>
      <c r="D175" s="458" t="s">
        <v>197</v>
      </c>
      <c r="E175" s="459" t="s">
        <v>394</v>
      </c>
      <c r="F175" s="460" t="s">
        <v>195</v>
      </c>
      <c r="G175" s="461" t="s">
        <v>201</v>
      </c>
      <c r="H175" s="293">
        <v>0</v>
      </c>
    </row>
    <row r="176" spans="1:8" s="82" customFormat="1" ht="7.5" customHeight="1" hidden="1">
      <c r="A176" s="159" t="s">
        <v>509</v>
      </c>
      <c r="B176" s="158"/>
      <c r="C176" s="101" t="s">
        <v>188</v>
      </c>
      <c r="D176" s="101" t="s">
        <v>174</v>
      </c>
      <c r="E176" s="130" t="s">
        <v>417</v>
      </c>
      <c r="F176" s="129" t="s">
        <v>153</v>
      </c>
      <c r="G176" s="72"/>
      <c r="H176" s="292" t="str">
        <f>H177</f>
        <v>200,000</v>
      </c>
    </row>
    <row r="177" spans="1:8" s="82" customFormat="1" ht="39.75" customHeight="1">
      <c r="A177" s="637" t="s">
        <v>650</v>
      </c>
      <c r="B177" s="187"/>
      <c r="C177" s="101" t="s">
        <v>188</v>
      </c>
      <c r="D177" s="101" t="s">
        <v>174</v>
      </c>
      <c r="E177" s="642" t="s">
        <v>638</v>
      </c>
      <c r="F177" s="643"/>
      <c r="G177" s="72"/>
      <c r="H177" s="452" t="str">
        <f>H178</f>
        <v>200,000</v>
      </c>
    </row>
    <row r="178" spans="1:8" s="82" customFormat="1" ht="18" customHeight="1">
      <c r="A178" s="633" t="s">
        <v>190</v>
      </c>
      <c r="B178" s="158"/>
      <c r="C178" s="157" t="s">
        <v>188</v>
      </c>
      <c r="D178" s="157" t="s">
        <v>174</v>
      </c>
      <c r="E178" s="644" t="s">
        <v>637</v>
      </c>
      <c r="F178" s="645"/>
      <c r="G178" s="56"/>
      <c r="H178" s="293" t="str">
        <f>H179</f>
        <v>200,000</v>
      </c>
    </row>
    <row r="179" spans="1:8" s="82" customFormat="1" ht="36" customHeight="1">
      <c r="A179" s="553" t="s">
        <v>350</v>
      </c>
      <c r="B179" s="158" t="s">
        <v>0</v>
      </c>
      <c r="C179" s="157" t="s">
        <v>188</v>
      </c>
      <c r="D179" s="157" t="s">
        <v>174</v>
      </c>
      <c r="E179" s="644" t="s">
        <v>637</v>
      </c>
      <c r="F179" s="645"/>
      <c r="G179" s="56" t="s">
        <v>143</v>
      </c>
      <c r="H179" s="55" t="s">
        <v>533</v>
      </c>
    </row>
    <row r="180" spans="1:8" s="82" customFormat="1" ht="55.5" customHeight="1">
      <c r="A180" s="632" t="s">
        <v>673</v>
      </c>
      <c r="B180" s="158"/>
      <c r="C180" s="157" t="s">
        <v>188</v>
      </c>
      <c r="D180" s="157" t="s">
        <v>505</v>
      </c>
      <c r="E180" s="644" t="s">
        <v>635</v>
      </c>
      <c r="F180" s="645"/>
      <c r="G180" s="56"/>
      <c r="H180" s="293" t="str">
        <f>H181</f>
        <v>300,000</v>
      </c>
    </row>
    <row r="181" spans="1:8" s="82" customFormat="1" ht="36" customHeight="1">
      <c r="A181" s="465" t="s">
        <v>408</v>
      </c>
      <c r="B181" s="158"/>
      <c r="C181" s="157" t="s">
        <v>188</v>
      </c>
      <c r="D181" s="157" t="s">
        <v>197</v>
      </c>
      <c r="E181" s="644" t="s">
        <v>634</v>
      </c>
      <c r="F181" s="645"/>
      <c r="G181" s="56"/>
      <c r="H181" s="293" t="str">
        <f>H182</f>
        <v>300,000</v>
      </c>
    </row>
    <row r="182" spans="1:8" s="82" customFormat="1" ht="36" customHeight="1">
      <c r="A182" s="553" t="s">
        <v>350</v>
      </c>
      <c r="B182" s="158"/>
      <c r="C182" s="157" t="s">
        <v>188</v>
      </c>
      <c r="D182" s="157" t="s">
        <v>197</v>
      </c>
      <c r="E182" s="644" t="s">
        <v>634</v>
      </c>
      <c r="F182" s="645"/>
      <c r="G182" s="56" t="s">
        <v>143</v>
      </c>
      <c r="H182" s="55" t="s">
        <v>530</v>
      </c>
    </row>
    <row r="183" spans="1:8" s="82" customFormat="1" ht="78" customHeight="1">
      <c r="A183" s="155" t="s">
        <v>592</v>
      </c>
      <c r="B183" s="87"/>
      <c r="C183" s="101" t="s">
        <v>188</v>
      </c>
      <c r="D183" s="101" t="s">
        <v>197</v>
      </c>
      <c r="E183" s="130" t="s">
        <v>179</v>
      </c>
      <c r="F183" s="129" t="s">
        <v>153</v>
      </c>
      <c r="G183" s="56"/>
      <c r="H183" s="452">
        <f>H184</f>
        <v>50</v>
      </c>
    </row>
    <row r="184" spans="1:8" s="82" customFormat="1" ht="93" customHeight="1">
      <c r="A184" s="182" t="s">
        <v>594</v>
      </c>
      <c r="B184" s="99"/>
      <c r="C184" s="101" t="s">
        <v>188</v>
      </c>
      <c r="D184" s="101" t="s">
        <v>197</v>
      </c>
      <c r="E184" s="130" t="s">
        <v>189</v>
      </c>
      <c r="F184" s="129" t="s">
        <v>153</v>
      </c>
      <c r="G184" s="72"/>
      <c r="H184" s="452">
        <f>H185</f>
        <v>50</v>
      </c>
    </row>
    <row r="185" spans="1:8" s="82" customFormat="1" ht="37.5" customHeight="1">
      <c r="A185" s="136" t="s">
        <v>424</v>
      </c>
      <c r="B185" s="99"/>
      <c r="C185" s="101" t="s">
        <v>188</v>
      </c>
      <c r="D185" s="101" t="s">
        <v>197</v>
      </c>
      <c r="E185" s="130" t="s">
        <v>423</v>
      </c>
      <c r="F185" s="129" t="s">
        <v>153</v>
      </c>
      <c r="G185" s="72"/>
      <c r="H185" s="452">
        <f>H186</f>
        <v>50</v>
      </c>
    </row>
    <row r="186" spans="1:8" s="82" customFormat="1" ht="21" customHeight="1">
      <c r="A186" s="88" t="s">
        <v>410</v>
      </c>
      <c r="B186" s="158" t="s">
        <v>0</v>
      </c>
      <c r="C186" s="157" t="s">
        <v>188</v>
      </c>
      <c r="D186" s="157" t="s">
        <v>197</v>
      </c>
      <c r="E186" s="145" t="s">
        <v>423</v>
      </c>
      <c r="F186" s="66" t="s">
        <v>199</v>
      </c>
      <c r="G186" s="56"/>
      <c r="H186" s="293">
        <f>H187</f>
        <v>50</v>
      </c>
    </row>
    <row r="187" spans="1:8" s="82" customFormat="1" ht="36" customHeight="1">
      <c r="A187" s="553" t="s">
        <v>350</v>
      </c>
      <c r="B187" s="158" t="s">
        <v>0</v>
      </c>
      <c r="C187" s="157" t="s">
        <v>188</v>
      </c>
      <c r="D187" s="157" t="s">
        <v>197</v>
      </c>
      <c r="E187" s="145" t="s">
        <v>423</v>
      </c>
      <c r="F187" s="66" t="s">
        <v>199</v>
      </c>
      <c r="G187" s="56" t="s">
        <v>143</v>
      </c>
      <c r="H187" s="293">
        <v>50</v>
      </c>
    </row>
    <row r="188" spans="1:8" s="82" customFormat="1" ht="21" customHeight="1">
      <c r="A188" s="159" t="s">
        <v>194</v>
      </c>
      <c r="B188" s="87"/>
      <c r="C188" s="69" t="s">
        <v>188</v>
      </c>
      <c r="D188" s="69" t="s">
        <v>174</v>
      </c>
      <c r="E188" s="78"/>
      <c r="F188" s="77"/>
      <c r="G188" s="69"/>
      <c r="H188" s="135">
        <f>+H189+H208+H176</f>
        <v>8506.768</v>
      </c>
    </row>
    <row r="189" spans="1:8" s="82" customFormat="1" ht="78.75" customHeight="1">
      <c r="A189" s="155" t="s">
        <v>592</v>
      </c>
      <c r="B189" s="87"/>
      <c r="C189" s="69" t="s">
        <v>188</v>
      </c>
      <c r="D189" s="154" t="s">
        <v>174</v>
      </c>
      <c r="E189" s="130" t="s">
        <v>179</v>
      </c>
      <c r="F189" s="129" t="s">
        <v>153</v>
      </c>
      <c r="G189" s="153"/>
      <c r="H189" s="135">
        <f>H190</f>
        <v>6163.735000000001</v>
      </c>
    </row>
    <row r="190" spans="1:8" s="82" customFormat="1" ht="93.75" customHeight="1">
      <c r="A190" s="182" t="s">
        <v>594</v>
      </c>
      <c r="B190" s="99"/>
      <c r="C190" s="99" t="s">
        <v>188</v>
      </c>
      <c r="D190" s="148" t="s">
        <v>174</v>
      </c>
      <c r="E190" s="130" t="s">
        <v>189</v>
      </c>
      <c r="F190" s="129" t="s">
        <v>153</v>
      </c>
      <c r="G190" s="270"/>
      <c r="H190" s="318">
        <f>H191+H197+H200+H203+H205+H194</f>
        <v>6163.735000000001</v>
      </c>
    </row>
    <row r="191" spans="1:8" s="82" customFormat="1" ht="24" customHeight="1">
      <c r="A191" s="467" t="s">
        <v>412</v>
      </c>
      <c r="B191" s="99"/>
      <c r="C191" s="99" t="s">
        <v>188</v>
      </c>
      <c r="D191" s="148" t="s">
        <v>174</v>
      </c>
      <c r="E191" s="642" t="s">
        <v>543</v>
      </c>
      <c r="F191" s="643"/>
      <c r="G191" s="270"/>
      <c r="H191" s="318">
        <f>H192</f>
        <v>1620</v>
      </c>
    </row>
    <row r="192" spans="1:8" s="82" customFormat="1" ht="21" customHeight="1">
      <c r="A192" s="585" t="s">
        <v>193</v>
      </c>
      <c r="B192" s="87"/>
      <c r="C192" s="87" t="s">
        <v>188</v>
      </c>
      <c r="D192" s="146" t="s">
        <v>174</v>
      </c>
      <c r="E192" s="644" t="s">
        <v>538</v>
      </c>
      <c r="F192" s="645"/>
      <c r="G192" s="143"/>
      <c r="H192" s="152">
        <f>H193</f>
        <v>1620</v>
      </c>
    </row>
    <row r="193" spans="1:8" s="82" customFormat="1" ht="39" customHeight="1">
      <c r="A193" s="553" t="s">
        <v>350</v>
      </c>
      <c r="B193" s="87"/>
      <c r="C193" s="87" t="s">
        <v>188</v>
      </c>
      <c r="D193" s="146" t="s">
        <v>174</v>
      </c>
      <c r="E193" s="644" t="s">
        <v>538</v>
      </c>
      <c r="F193" s="645"/>
      <c r="G193" s="143" t="s">
        <v>143</v>
      </c>
      <c r="H193" s="599">
        <v>1620</v>
      </c>
    </row>
    <row r="194" spans="1:8" s="82" customFormat="1" ht="21" customHeight="1">
      <c r="A194" s="585" t="s">
        <v>193</v>
      </c>
      <c r="B194" s="87"/>
      <c r="C194" s="87" t="s">
        <v>188</v>
      </c>
      <c r="D194" s="146" t="s">
        <v>174</v>
      </c>
      <c r="E194" s="644" t="s">
        <v>537</v>
      </c>
      <c r="F194" s="645"/>
      <c r="G194" s="143"/>
      <c r="H194" s="599">
        <f>H195</f>
        <v>4088.735</v>
      </c>
    </row>
    <row r="195" spans="1:8" s="82" customFormat="1" ht="37.5" customHeight="1">
      <c r="A195" s="553" t="s">
        <v>350</v>
      </c>
      <c r="B195" s="87"/>
      <c r="C195" s="87" t="s">
        <v>188</v>
      </c>
      <c r="D195" s="146" t="s">
        <v>174</v>
      </c>
      <c r="E195" s="644" t="s">
        <v>537</v>
      </c>
      <c r="F195" s="645"/>
      <c r="G195" s="143" t="s">
        <v>143</v>
      </c>
      <c r="H195" s="599">
        <v>4088.735</v>
      </c>
    </row>
    <row r="196" spans="1:8" s="82" customFormat="1" ht="21" customHeight="1">
      <c r="A196" s="431" t="s">
        <v>413</v>
      </c>
      <c r="B196" s="304" t="s">
        <v>0</v>
      </c>
      <c r="C196" s="304" t="s">
        <v>188</v>
      </c>
      <c r="D196" s="303" t="s">
        <v>174</v>
      </c>
      <c r="E196" s="662" t="s">
        <v>539</v>
      </c>
      <c r="F196" s="663"/>
      <c r="G196" s="143"/>
      <c r="H196" s="501" t="str">
        <f>H197</f>
        <v>200,000</v>
      </c>
    </row>
    <row r="197" spans="1:8" s="82" customFormat="1" ht="21" customHeight="1">
      <c r="A197" s="469" t="s">
        <v>193</v>
      </c>
      <c r="B197" s="87" t="s">
        <v>0</v>
      </c>
      <c r="C197" s="87" t="s">
        <v>188</v>
      </c>
      <c r="D197" s="146" t="s">
        <v>174</v>
      </c>
      <c r="E197" s="644" t="s">
        <v>540</v>
      </c>
      <c r="F197" s="645"/>
      <c r="G197" s="143"/>
      <c r="H197" s="554" t="str">
        <f>H198</f>
        <v>200,000</v>
      </c>
    </row>
    <row r="198" spans="1:8" s="82" customFormat="1" ht="42" customHeight="1">
      <c r="A198" s="470" t="s">
        <v>350</v>
      </c>
      <c r="B198" s="87" t="s">
        <v>0</v>
      </c>
      <c r="C198" s="87" t="s">
        <v>188</v>
      </c>
      <c r="D198" s="146" t="s">
        <v>174</v>
      </c>
      <c r="E198" s="644" t="s">
        <v>540</v>
      </c>
      <c r="F198" s="645"/>
      <c r="G198" s="143" t="s">
        <v>143</v>
      </c>
      <c r="H198" s="142" t="s">
        <v>533</v>
      </c>
    </row>
    <row r="199" spans="1:8" s="82" customFormat="1" ht="37.5" customHeight="1">
      <c r="A199" s="431" t="s">
        <v>414</v>
      </c>
      <c r="B199" s="304" t="s">
        <v>0</v>
      </c>
      <c r="C199" s="304" t="s">
        <v>188</v>
      </c>
      <c r="D199" s="303" t="s">
        <v>174</v>
      </c>
      <c r="E199" s="662" t="s">
        <v>541</v>
      </c>
      <c r="F199" s="663"/>
      <c r="G199" s="143"/>
      <c r="H199" s="315">
        <f>H200</f>
        <v>55</v>
      </c>
    </row>
    <row r="200" spans="1:8" s="82" customFormat="1" ht="21" customHeight="1">
      <c r="A200" s="471" t="s">
        <v>191</v>
      </c>
      <c r="B200" s="87" t="s">
        <v>0</v>
      </c>
      <c r="C200" s="87" t="s">
        <v>188</v>
      </c>
      <c r="D200" s="146" t="s">
        <v>174</v>
      </c>
      <c r="E200" s="644" t="s">
        <v>542</v>
      </c>
      <c r="F200" s="645"/>
      <c r="G200" s="143"/>
      <c r="H200" s="316">
        <f>H201</f>
        <v>55</v>
      </c>
    </row>
    <row r="201" spans="1:8" s="82" customFormat="1" ht="37.5" customHeight="1">
      <c r="A201" s="472" t="s">
        <v>350</v>
      </c>
      <c r="B201" s="87" t="s">
        <v>0</v>
      </c>
      <c r="C201" s="87" t="s">
        <v>188</v>
      </c>
      <c r="D201" s="146" t="s">
        <v>174</v>
      </c>
      <c r="E201" s="644" t="s">
        <v>542</v>
      </c>
      <c r="F201" s="645"/>
      <c r="G201" s="143" t="s">
        <v>143</v>
      </c>
      <c r="H201" s="315">
        <v>55</v>
      </c>
    </row>
    <row r="202" spans="1:8" s="82" customFormat="1" ht="39" customHeight="1">
      <c r="A202" s="634" t="s">
        <v>411</v>
      </c>
      <c r="B202" s="304" t="s">
        <v>0</v>
      </c>
      <c r="C202" s="304" t="s">
        <v>188</v>
      </c>
      <c r="D202" s="303" t="s">
        <v>174</v>
      </c>
      <c r="E202" s="662" t="s">
        <v>562</v>
      </c>
      <c r="F202" s="663"/>
      <c r="G202" s="310"/>
      <c r="H202" s="486" t="str">
        <f>H203</f>
        <v>200,000</v>
      </c>
    </row>
    <row r="203" spans="1:8" s="82" customFormat="1" ht="29.25" customHeight="1">
      <c r="A203" s="465" t="s">
        <v>643</v>
      </c>
      <c r="B203" s="87" t="s">
        <v>0</v>
      </c>
      <c r="C203" s="87" t="s">
        <v>188</v>
      </c>
      <c r="D203" s="146" t="s">
        <v>174</v>
      </c>
      <c r="E203" s="644" t="s">
        <v>561</v>
      </c>
      <c r="F203" s="645"/>
      <c r="G203" s="143"/>
      <c r="H203" s="554" t="str">
        <f>H204</f>
        <v>200,000</v>
      </c>
    </row>
    <row r="204" spans="1:8" s="82" customFormat="1" ht="41.25" customHeight="1">
      <c r="A204" s="479" t="s">
        <v>350</v>
      </c>
      <c r="B204" s="87" t="s">
        <v>0</v>
      </c>
      <c r="C204" s="87" t="s">
        <v>188</v>
      </c>
      <c r="D204" s="146" t="s">
        <v>174</v>
      </c>
      <c r="E204" s="644" t="s">
        <v>561</v>
      </c>
      <c r="F204" s="645"/>
      <c r="G204" s="143" t="s">
        <v>143</v>
      </c>
      <c r="H204" s="142" t="s">
        <v>533</v>
      </c>
    </row>
    <row r="205" spans="1:8" s="82" customFormat="1" ht="0.75" customHeight="1">
      <c r="A205" s="467" t="s">
        <v>412</v>
      </c>
      <c r="B205" s="304" t="s">
        <v>0</v>
      </c>
      <c r="C205" s="475" t="s">
        <v>188</v>
      </c>
      <c r="D205" s="476" t="s">
        <v>174</v>
      </c>
      <c r="E205" s="662" t="s">
        <v>559</v>
      </c>
      <c r="F205" s="663"/>
      <c r="G205" s="270"/>
      <c r="H205" s="483" t="str">
        <f>H207</f>
        <v>0</v>
      </c>
    </row>
    <row r="206" spans="1:8" s="82" customFormat="1" ht="21" customHeight="1" hidden="1">
      <c r="A206" s="311" t="s">
        <v>193</v>
      </c>
      <c r="B206" s="87" t="s">
        <v>0</v>
      </c>
      <c r="C206" s="87" t="s">
        <v>188</v>
      </c>
      <c r="D206" s="146" t="s">
        <v>174</v>
      </c>
      <c r="E206" s="644" t="s">
        <v>560</v>
      </c>
      <c r="F206" s="645"/>
      <c r="G206" s="143"/>
      <c r="H206" s="147" t="str">
        <f>H207</f>
        <v>0</v>
      </c>
    </row>
    <row r="207" spans="1:8" s="82" customFormat="1" ht="38.25" customHeight="1" hidden="1">
      <c r="A207" s="468" t="s">
        <v>350</v>
      </c>
      <c r="B207" s="87" t="s">
        <v>0</v>
      </c>
      <c r="C207" s="87" t="s">
        <v>188</v>
      </c>
      <c r="D207" s="146" t="s">
        <v>174</v>
      </c>
      <c r="E207" s="644" t="s">
        <v>560</v>
      </c>
      <c r="F207" s="645"/>
      <c r="G207" s="143" t="s">
        <v>143</v>
      </c>
      <c r="H207" s="142" t="s">
        <v>312</v>
      </c>
    </row>
    <row r="208" spans="1:8" s="82" customFormat="1" ht="75.75" customHeight="1">
      <c r="A208" s="474" t="s">
        <v>510</v>
      </c>
      <c r="B208" s="270" t="s">
        <v>0</v>
      </c>
      <c r="C208" s="99" t="s">
        <v>188</v>
      </c>
      <c r="D208" s="148" t="s">
        <v>174</v>
      </c>
      <c r="E208" s="130" t="s">
        <v>461</v>
      </c>
      <c r="F208" s="129" t="s">
        <v>153</v>
      </c>
      <c r="G208" s="143"/>
      <c r="H208" s="318">
        <f>+H209</f>
        <v>2143.033</v>
      </c>
    </row>
    <row r="209" spans="1:8" s="82" customFormat="1" ht="21" customHeight="1">
      <c r="A209" s="297" t="s">
        <v>488</v>
      </c>
      <c r="B209" s="99"/>
      <c r="C209" s="475" t="s">
        <v>188</v>
      </c>
      <c r="D209" s="476" t="s">
        <v>174</v>
      </c>
      <c r="E209" s="477" t="s">
        <v>489</v>
      </c>
      <c r="F209" s="478" t="s">
        <v>153</v>
      </c>
      <c r="G209" s="482"/>
      <c r="H209" s="483">
        <f>H210+H212</f>
        <v>2143.033</v>
      </c>
    </row>
    <row r="210" spans="1:8" s="82" customFormat="1" ht="25.5" customHeight="1">
      <c r="A210" s="480" t="s">
        <v>415</v>
      </c>
      <c r="B210" s="99"/>
      <c r="C210" s="304" t="s">
        <v>188</v>
      </c>
      <c r="D210" s="303" t="s">
        <v>174</v>
      </c>
      <c r="E210" s="309" t="s">
        <v>489</v>
      </c>
      <c r="F210" s="308" t="s">
        <v>490</v>
      </c>
      <c r="G210" s="310"/>
      <c r="H210" s="151">
        <f>H211</f>
        <v>1528.108</v>
      </c>
    </row>
    <row r="211" spans="1:8" s="82" customFormat="1" ht="36.75" customHeight="1">
      <c r="A211" s="481" t="s">
        <v>350</v>
      </c>
      <c r="B211" s="99"/>
      <c r="C211" s="304" t="s">
        <v>188</v>
      </c>
      <c r="D211" s="303" t="s">
        <v>174</v>
      </c>
      <c r="E211" s="309" t="s">
        <v>489</v>
      </c>
      <c r="F211" s="308" t="s">
        <v>490</v>
      </c>
      <c r="G211" s="310" t="s">
        <v>143</v>
      </c>
      <c r="H211" s="623">
        <v>1528.108</v>
      </c>
    </row>
    <row r="212" spans="1:8" s="82" customFormat="1" ht="33" customHeight="1">
      <c r="A212" s="611" t="s">
        <v>552</v>
      </c>
      <c r="B212" s="99"/>
      <c r="C212" s="304" t="s">
        <v>188</v>
      </c>
      <c r="D212" s="591" t="s">
        <v>174</v>
      </c>
      <c r="E212" s="660" t="s">
        <v>554</v>
      </c>
      <c r="F212" s="661"/>
      <c r="G212" s="482"/>
      <c r="H212" s="483">
        <f>H213</f>
        <v>614.925</v>
      </c>
    </row>
    <row r="213" spans="1:8" s="82" customFormat="1" ht="36.75" customHeight="1">
      <c r="A213" s="480" t="s">
        <v>553</v>
      </c>
      <c r="B213" s="99"/>
      <c r="C213" s="304" t="s">
        <v>188</v>
      </c>
      <c r="D213" s="591" t="s">
        <v>174</v>
      </c>
      <c r="E213" s="652" t="s">
        <v>544</v>
      </c>
      <c r="F213" s="653"/>
      <c r="G213" s="310"/>
      <c r="H213" s="151">
        <f>H214</f>
        <v>614.925</v>
      </c>
    </row>
    <row r="214" spans="1:8" s="82" customFormat="1" ht="36" customHeight="1">
      <c r="A214" s="553" t="s">
        <v>350</v>
      </c>
      <c r="B214" s="99"/>
      <c r="C214" s="304" t="s">
        <v>188</v>
      </c>
      <c r="D214" s="591" t="s">
        <v>174</v>
      </c>
      <c r="E214" s="652" t="s">
        <v>544</v>
      </c>
      <c r="F214" s="653"/>
      <c r="G214" s="310" t="s">
        <v>143</v>
      </c>
      <c r="H214" s="623">
        <v>614.925</v>
      </c>
    </row>
    <row r="215" spans="1:8" s="82" customFormat="1" ht="24.75" customHeight="1">
      <c r="A215" s="594" t="s">
        <v>513</v>
      </c>
      <c r="B215" s="99"/>
      <c r="C215" s="475" t="s">
        <v>299</v>
      </c>
      <c r="D215" s="592"/>
      <c r="E215" s="428"/>
      <c r="F215" s="429"/>
      <c r="G215" s="482"/>
      <c r="H215" s="473" t="str">
        <f>H216</f>
        <v>700,000</v>
      </c>
    </row>
    <row r="216" spans="1:8" s="82" customFormat="1" ht="23.25" customHeight="1">
      <c r="A216" s="593" t="s">
        <v>512</v>
      </c>
      <c r="B216" s="99"/>
      <c r="C216" s="304" t="s">
        <v>299</v>
      </c>
      <c r="D216" s="591" t="s">
        <v>188</v>
      </c>
      <c r="E216" s="58"/>
      <c r="F216" s="164"/>
      <c r="G216" s="310"/>
      <c r="H216" s="315" t="str">
        <f>H217</f>
        <v>700,000</v>
      </c>
    </row>
    <row r="217" spans="1:8" s="82" customFormat="1" ht="19.5" customHeight="1">
      <c r="A217" s="595" t="s">
        <v>263</v>
      </c>
      <c r="B217" s="56" t="s">
        <v>0</v>
      </c>
      <c r="C217" s="596" t="s">
        <v>299</v>
      </c>
      <c r="D217" s="596" t="s">
        <v>188</v>
      </c>
      <c r="E217" s="58" t="s">
        <v>262</v>
      </c>
      <c r="F217" s="164" t="s">
        <v>153</v>
      </c>
      <c r="G217" s="310"/>
      <c r="H217" s="315" t="str">
        <f>H218</f>
        <v>700,000</v>
      </c>
    </row>
    <row r="218" spans="1:8" s="82" customFormat="1" ht="23.25" customHeight="1">
      <c r="A218" s="108" t="s">
        <v>261</v>
      </c>
      <c r="B218" s="99" t="s">
        <v>0</v>
      </c>
      <c r="C218" s="119" t="s">
        <v>299</v>
      </c>
      <c r="D218" s="119" t="s">
        <v>188</v>
      </c>
      <c r="E218" s="58" t="s">
        <v>257</v>
      </c>
      <c r="F218" s="164" t="s">
        <v>153</v>
      </c>
      <c r="G218" s="310"/>
      <c r="H218" s="315" t="str">
        <f>H219</f>
        <v>700,000</v>
      </c>
    </row>
    <row r="219" spans="1:8" s="82" customFormat="1" ht="23.25" customHeight="1">
      <c r="A219" s="432" t="s">
        <v>473</v>
      </c>
      <c r="B219" s="99"/>
      <c r="C219" s="119" t="s">
        <v>299</v>
      </c>
      <c r="D219" s="119" t="s">
        <v>188</v>
      </c>
      <c r="E219" s="58" t="s">
        <v>257</v>
      </c>
      <c r="F219" s="164" t="s">
        <v>474</v>
      </c>
      <c r="G219" s="310"/>
      <c r="H219" s="315" t="str">
        <f>H220</f>
        <v>700,000</v>
      </c>
    </row>
    <row r="220" spans="1:8" s="82" customFormat="1" ht="35.25" customHeight="1">
      <c r="A220" s="481" t="s">
        <v>350</v>
      </c>
      <c r="B220" s="305"/>
      <c r="C220" s="119" t="s">
        <v>299</v>
      </c>
      <c r="D220" s="119" t="s">
        <v>188</v>
      </c>
      <c r="E220" s="58" t="s">
        <v>257</v>
      </c>
      <c r="F220" s="164" t="s">
        <v>474</v>
      </c>
      <c r="G220" s="310" t="s">
        <v>143</v>
      </c>
      <c r="H220" s="142" t="s">
        <v>545</v>
      </c>
    </row>
    <row r="221" spans="1:8" s="82" customFormat="1" ht="21" customHeight="1">
      <c r="A221" s="113" t="s">
        <v>187</v>
      </c>
      <c r="B221" s="87"/>
      <c r="C221" s="72" t="s">
        <v>161</v>
      </c>
      <c r="D221" s="112"/>
      <c r="E221" s="141"/>
      <c r="F221" s="140"/>
      <c r="G221" s="63"/>
      <c r="H221" s="109" t="str">
        <f>+H222</f>
        <v>10,000</v>
      </c>
    </row>
    <row r="222" spans="1:8" s="82" customFormat="1" ht="21" customHeight="1">
      <c r="A222" s="113" t="s">
        <v>186</v>
      </c>
      <c r="B222" s="87"/>
      <c r="C222" s="72" t="s">
        <v>161</v>
      </c>
      <c r="D222" s="112" t="s">
        <v>161</v>
      </c>
      <c r="E222" s="141"/>
      <c r="F222" s="140"/>
      <c r="G222" s="63"/>
      <c r="H222" s="109" t="str">
        <f>+H223</f>
        <v>10,000</v>
      </c>
    </row>
    <row r="223" spans="1:8" s="82" customFormat="1" ht="79.5" customHeight="1">
      <c r="A223" s="113" t="s">
        <v>595</v>
      </c>
      <c r="B223" s="87"/>
      <c r="C223" s="72" t="s">
        <v>161</v>
      </c>
      <c r="D223" s="112" t="s">
        <v>161</v>
      </c>
      <c r="E223" s="139" t="s">
        <v>172</v>
      </c>
      <c r="F223" s="110" t="s">
        <v>153</v>
      </c>
      <c r="G223" s="138"/>
      <c r="H223" s="109" t="str">
        <f>+H224</f>
        <v>10,000</v>
      </c>
    </row>
    <row r="224" spans="1:8" s="82" customFormat="1" ht="36.75" customHeight="1">
      <c r="A224" s="579" t="s">
        <v>449</v>
      </c>
      <c r="B224" s="99"/>
      <c r="C224" s="72" t="s">
        <v>161</v>
      </c>
      <c r="D224" s="112" t="s">
        <v>161</v>
      </c>
      <c r="E224" s="111" t="s">
        <v>462</v>
      </c>
      <c r="F224" s="110" t="s">
        <v>159</v>
      </c>
      <c r="G224" s="138"/>
      <c r="H224" s="109" t="str">
        <f>+H225</f>
        <v>10,000</v>
      </c>
    </row>
    <row r="225" spans="1:8" s="82" customFormat="1" ht="36.75" customHeight="1">
      <c r="A225" s="553" t="s">
        <v>350</v>
      </c>
      <c r="B225" s="87"/>
      <c r="C225" s="56" t="s">
        <v>161</v>
      </c>
      <c r="D225" s="64" t="s">
        <v>161</v>
      </c>
      <c r="E225" s="81" t="s">
        <v>462</v>
      </c>
      <c r="F225" s="80" t="s">
        <v>159</v>
      </c>
      <c r="G225" s="63" t="s">
        <v>143</v>
      </c>
      <c r="H225" s="79" t="s">
        <v>546</v>
      </c>
    </row>
    <row r="226" spans="1:8" s="82" customFormat="1" ht="24.75" customHeight="1">
      <c r="A226" s="65" t="s">
        <v>155</v>
      </c>
      <c r="B226" s="87" t="s">
        <v>0</v>
      </c>
      <c r="C226" s="133">
        <v>10</v>
      </c>
      <c r="D226" s="133"/>
      <c r="E226" s="78"/>
      <c r="F226" s="77"/>
      <c r="G226" s="69"/>
      <c r="H226" s="292">
        <f>H236+H233</f>
        <v>1098.4</v>
      </c>
    </row>
    <row r="227" spans="1:34" s="104" customFormat="1" ht="19.5" customHeight="1" hidden="1">
      <c r="A227" s="65" t="s">
        <v>152</v>
      </c>
      <c r="B227" s="87" t="s">
        <v>0</v>
      </c>
      <c r="C227" s="102">
        <v>10</v>
      </c>
      <c r="D227" s="101" t="s">
        <v>146</v>
      </c>
      <c r="E227" s="75"/>
      <c r="F227" s="74"/>
      <c r="G227" s="101"/>
      <c r="H227" s="449"/>
      <c r="I227" s="105"/>
      <c r="J227" s="105"/>
      <c r="K227" s="105"/>
      <c r="L227" s="105"/>
      <c r="M227" s="105"/>
      <c r="N227" s="105"/>
      <c r="O227" s="105"/>
      <c r="P227" s="105"/>
      <c r="Q227" s="105"/>
      <c r="R227" s="105"/>
      <c r="S227" s="105"/>
      <c r="T227" s="105"/>
      <c r="U227" s="105"/>
      <c r="V227" s="105"/>
      <c r="W227" s="105"/>
      <c r="X227" s="105"/>
      <c r="Y227" s="105"/>
      <c r="Z227" s="105"/>
      <c r="AA227" s="105"/>
      <c r="AB227" s="105"/>
      <c r="AC227" s="105"/>
      <c r="AD227" s="105"/>
      <c r="AE227" s="105"/>
      <c r="AF227" s="105"/>
      <c r="AG227" s="105"/>
      <c r="AH227" s="105"/>
    </row>
    <row r="228" spans="1:34" s="104" customFormat="1" ht="19.5" customHeight="1" hidden="1">
      <c r="A228" s="61" t="s">
        <v>150</v>
      </c>
      <c r="B228" s="87" t="s">
        <v>0</v>
      </c>
      <c r="C228" s="98">
        <v>10</v>
      </c>
      <c r="D228" s="97" t="s">
        <v>146</v>
      </c>
      <c r="E228" s="71" t="s">
        <v>168</v>
      </c>
      <c r="F228" s="70" t="s">
        <v>167</v>
      </c>
      <c r="G228" s="96"/>
      <c r="H228" s="292"/>
      <c r="I228" s="105"/>
      <c r="J228" s="105"/>
      <c r="K228" s="105"/>
      <c r="L228" s="105"/>
      <c r="M228" s="105"/>
      <c r="N228" s="105"/>
      <c r="O228" s="105"/>
      <c r="P228" s="105"/>
      <c r="Q228" s="105"/>
      <c r="R228" s="105"/>
      <c r="S228" s="105"/>
      <c r="T228" s="105"/>
      <c r="U228" s="105"/>
      <c r="V228" s="105"/>
      <c r="W228" s="105"/>
      <c r="X228" s="105"/>
      <c r="Y228" s="105"/>
      <c r="Z228" s="105"/>
      <c r="AA228" s="105"/>
      <c r="AB228" s="105"/>
      <c r="AC228" s="105"/>
      <c r="AD228" s="105"/>
      <c r="AE228" s="105"/>
      <c r="AF228" s="105"/>
      <c r="AG228" s="105"/>
      <c r="AH228" s="105"/>
    </row>
    <row r="229" spans="1:34" s="104" customFormat="1" ht="19.5" customHeight="1" hidden="1">
      <c r="A229" s="60" t="s">
        <v>148</v>
      </c>
      <c r="B229" s="87" t="s">
        <v>0</v>
      </c>
      <c r="C229" s="86">
        <v>10</v>
      </c>
      <c r="D229" s="85" t="s">
        <v>146</v>
      </c>
      <c r="E229" s="67" t="s">
        <v>164</v>
      </c>
      <c r="F229" s="66" t="s">
        <v>167</v>
      </c>
      <c r="G229" s="93"/>
      <c r="H229" s="452"/>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row>
    <row r="230" spans="1:34" s="104" customFormat="1" ht="56.25" customHeight="1" hidden="1">
      <c r="A230" s="90" t="s">
        <v>166</v>
      </c>
      <c r="B230" s="132" t="s">
        <v>0</v>
      </c>
      <c r="C230" s="89">
        <v>10</v>
      </c>
      <c r="D230" s="85" t="s">
        <v>146</v>
      </c>
      <c r="E230" s="67" t="s">
        <v>164</v>
      </c>
      <c r="F230" s="66" t="s">
        <v>163</v>
      </c>
      <c r="G230" s="84"/>
      <c r="H230" s="293"/>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row>
    <row r="231" spans="1:34" s="104" customFormat="1" ht="56.25" customHeight="1" hidden="1">
      <c r="A231" s="88" t="s">
        <v>165</v>
      </c>
      <c r="B231" s="107"/>
      <c r="C231" s="568">
        <v>10</v>
      </c>
      <c r="D231" s="85" t="s">
        <v>146</v>
      </c>
      <c r="E231" s="67" t="s">
        <v>164</v>
      </c>
      <c r="F231" s="66" t="s">
        <v>163</v>
      </c>
      <c r="G231" s="495" t="s">
        <v>162</v>
      </c>
      <c r="H231" s="293"/>
      <c r="I231" s="105"/>
      <c r="J231" s="105"/>
      <c r="K231" s="105"/>
      <c r="L231" s="105"/>
      <c r="M231" s="105"/>
      <c r="N231" s="105"/>
      <c r="O231" s="105"/>
      <c r="P231" s="105"/>
      <c r="Q231" s="105"/>
      <c r="R231" s="105"/>
      <c r="S231" s="105"/>
      <c r="T231" s="105"/>
      <c r="U231" s="105"/>
      <c r="V231" s="105"/>
      <c r="W231" s="105"/>
      <c r="X231" s="105"/>
      <c r="Y231" s="105"/>
      <c r="Z231" s="105"/>
      <c r="AA231" s="105"/>
      <c r="AB231" s="105"/>
      <c r="AC231" s="105"/>
      <c r="AD231" s="105"/>
      <c r="AE231" s="105"/>
      <c r="AF231" s="105"/>
      <c r="AG231" s="105"/>
      <c r="AH231" s="105"/>
    </row>
    <row r="232" spans="1:34" s="104" customFormat="1" ht="24" customHeight="1">
      <c r="A232" s="569" t="s">
        <v>152</v>
      </c>
      <c r="B232" s="570" t="s">
        <v>0</v>
      </c>
      <c r="C232" s="571">
        <v>10</v>
      </c>
      <c r="D232" s="435" t="s">
        <v>146</v>
      </c>
      <c r="E232" s="67"/>
      <c r="F232" s="66"/>
      <c r="G232" s="83"/>
      <c r="H232" s="452" t="str">
        <f>H233</f>
        <v>40,000</v>
      </c>
      <c r="I232" s="105"/>
      <c r="J232" s="105"/>
      <c r="K232" s="105"/>
      <c r="L232" s="105"/>
      <c r="M232" s="105"/>
      <c r="N232" s="105"/>
      <c r="O232" s="105"/>
      <c r="P232" s="105"/>
      <c r="Q232" s="105"/>
      <c r="R232" s="105"/>
      <c r="S232" s="105"/>
      <c r="T232" s="105"/>
      <c r="U232" s="105"/>
      <c r="V232" s="105"/>
      <c r="W232" s="105"/>
      <c r="X232" s="105"/>
      <c r="Y232" s="105"/>
      <c r="Z232" s="105"/>
      <c r="AA232" s="105"/>
      <c r="AB232" s="105"/>
      <c r="AC232" s="105"/>
      <c r="AD232" s="105"/>
      <c r="AE232" s="105"/>
      <c r="AF232" s="105"/>
      <c r="AG232" s="105"/>
      <c r="AH232" s="105"/>
    </row>
    <row r="233" spans="1:34" s="104" customFormat="1" ht="27.75" customHeight="1">
      <c r="A233" s="115" t="s">
        <v>261</v>
      </c>
      <c r="B233" s="107"/>
      <c r="C233" s="494" t="s">
        <v>175</v>
      </c>
      <c r="D233" s="494" t="s">
        <v>146</v>
      </c>
      <c r="E233" s="646" t="s">
        <v>422</v>
      </c>
      <c r="F233" s="647"/>
      <c r="G233" s="69"/>
      <c r="H233" s="292" t="str">
        <f>H234</f>
        <v>40,000</v>
      </c>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c r="AG233" s="105"/>
      <c r="AH233" s="105"/>
    </row>
    <row r="234" spans="1:34" s="104" customFormat="1" ht="30" customHeight="1">
      <c r="A234" s="493" t="s">
        <v>166</v>
      </c>
      <c r="B234" s="107"/>
      <c r="C234" s="492" t="s">
        <v>175</v>
      </c>
      <c r="D234" s="492" t="s">
        <v>146</v>
      </c>
      <c r="E234" s="648" t="s">
        <v>421</v>
      </c>
      <c r="F234" s="649"/>
      <c r="G234" s="119"/>
      <c r="H234" s="197" t="str">
        <f>H235</f>
        <v>40,000</v>
      </c>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c r="AG234" s="105"/>
      <c r="AH234" s="105"/>
    </row>
    <row r="235" spans="1:34" s="104" customFormat="1" ht="27.75" customHeight="1">
      <c r="A235" s="430" t="s">
        <v>165</v>
      </c>
      <c r="B235" s="107"/>
      <c r="C235" s="492" t="s">
        <v>175</v>
      </c>
      <c r="D235" s="492" t="s">
        <v>146</v>
      </c>
      <c r="E235" s="648" t="s">
        <v>421</v>
      </c>
      <c r="F235" s="649"/>
      <c r="G235" s="119" t="s">
        <v>162</v>
      </c>
      <c r="H235" s="197" t="s">
        <v>547</v>
      </c>
      <c r="I235" s="105"/>
      <c r="J235" s="105"/>
      <c r="K235" s="105"/>
      <c r="L235" s="105"/>
      <c r="M235" s="105"/>
      <c r="N235" s="105"/>
      <c r="O235" s="105"/>
      <c r="P235" s="105"/>
      <c r="Q235" s="105"/>
      <c r="R235" s="105"/>
      <c r="S235" s="105"/>
      <c r="T235" s="105"/>
      <c r="U235" s="105"/>
      <c r="V235" s="105"/>
      <c r="W235" s="105"/>
      <c r="X235" s="105"/>
      <c r="Y235" s="105"/>
      <c r="Z235" s="105"/>
      <c r="AA235" s="105"/>
      <c r="AB235" s="105"/>
      <c r="AC235" s="105"/>
      <c r="AD235" s="105"/>
      <c r="AE235" s="105"/>
      <c r="AF235" s="105"/>
      <c r="AG235" s="105"/>
      <c r="AH235" s="105"/>
    </row>
    <row r="236" spans="1:34" s="104" customFormat="1" ht="21" customHeight="1">
      <c r="A236" s="131" t="s">
        <v>180</v>
      </c>
      <c r="B236" s="107"/>
      <c r="C236" s="98">
        <v>10</v>
      </c>
      <c r="D236" s="97" t="s">
        <v>206</v>
      </c>
      <c r="E236" s="130"/>
      <c r="F236" s="129"/>
      <c r="G236" s="127"/>
      <c r="H236" s="292" t="str">
        <f>H237</f>
        <v>1058,400</v>
      </c>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row>
    <row r="237" spans="1:34" s="104" customFormat="1" ht="81" customHeight="1">
      <c r="A237" s="155" t="s">
        <v>592</v>
      </c>
      <c r="B237" s="107"/>
      <c r="C237" s="128">
        <v>10</v>
      </c>
      <c r="D237" s="128" t="s">
        <v>206</v>
      </c>
      <c r="E237" s="71" t="s">
        <v>179</v>
      </c>
      <c r="F237" s="70" t="s">
        <v>153</v>
      </c>
      <c r="G237" s="127"/>
      <c r="H237" s="292" t="str">
        <f>H238</f>
        <v>1058,400</v>
      </c>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row>
    <row r="238" spans="1:34" s="104" customFormat="1" ht="112.5" customHeight="1">
      <c r="A238" s="580" t="s">
        <v>596</v>
      </c>
      <c r="B238" s="581"/>
      <c r="C238" s="582" t="s">
        <v>175</v>
      </c>
      <c r="D238" s="583" t="s">
        <v>206</v>
      </c>
      <c r="E238" s="265" t="s">
        <v>177</v>
      </c>
      <c r="F238" s="264" t="s">
        <v>153</v>
      </c>
      <c r="G238" s="69"/>
      <c r="H238" s="68" t="str">
        <f>H239</f>
        <v>1058,400</v>
      </c>
      <c r="I238" s="105"/>
      <c r="J238" s="105"/>
      <c r="K238" s="105"/>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c r="AG238" s="105"/>
      <c r="AH238" s="105"/>
    </row>
    <row r="239" spans="1:34" s="104" customFormat="1" ht="20.25" customHeight="1">
      <c r="A239" s="560" t="s">
        <v>504</v>
      </c>
      <c r="B239" s="107"/>
      <c r="C239" s="121" t="s">
        <v>175</v>
      </c>
      <c r="D239" s="120" t="s">
        <v>206</v>
      </c>
      <c r="E239" s="67" t="s">
        <v>463</v>
      </c>
      <c r="F239" s="66" t="s">
        <v>470</v>
      </c>
      <c r="G239" s="69"/>
      <c r="H239" s="62" t="str">
        <f>H240</f>
        <v>1058,400</v>
      </c>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row>
    <row r="240" spans="1:34" s="104" customFormat="1" ht="21" customHeight="1">
      <c r="A240" s="88" t="s">
        <v>165</v>
      </c>
      <c r="B240" s="107"/>
      <c r="C240" s="491" t="s">
        <v>175</v>
      </c>
      <c r="D240" s="490" t="s">
        <v>206</v>
      </c>
      <c r="E240" s="67" t="s">
        <v>463</v>
      </c>
      <c r="F240" s="66" t="s">
        <v>470</v>
      </c>
      <c r="G240" s="119" t="s">
        <v>162</v>
      </c>
      <c r="H240" s="118" t="s">
        <v>636</v>
      </c>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row>
    <row r="241" spans="1:34" s="104" customFormat="1" ht="20.25" customHeight="1">
      <c r="A241" s="115" t="s">
        <v>173</v>
      </c>
      <c r="B241" s="107"/>
      <c r="C241" s="114">
        <v>11</v>
      </c>
      <c r="D241" s="112"/>
      <c r="E241" s="117"/>
      <c r="F241" s="116"/>
      <c r="G241" s="109"/>
      <c r="H241" s="452">
        <f>+H242</f>
        <v>150</v>
      </c>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row>
    <row r="242" spans="1:34" s="104" customFormat="1" ht="21" customHeight="1">
      <c r="A242" s="572" t="s">
        <v>503</v>
      </c>
      <c r="B242" s="107"/>
      <c r="C242" s="114">
        <v>11</v>
      </c>
      <c r="D242" s="112" t="s">
        <v>146</v>
      </c>
      <c r="E242" s="111"/>
      <c r="F242" s="110"/>
      <c r="G242" s="109"/>
      <c r="H242" s="452">
        <f>+H243</f>
        <v>150</v>
      </c>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row>
    <row r="243" spans="1:34" s="104" customFormat="1" ht="78.75" customHeight="1">
      <c r="A243" s="113" t="s">
        <v>595</v>
      </c>
      <c r="B243" s="107"/>
      <c r="C243" s="72" t="s">
        <v>170</v>
      </c>
      <c r="D243" s="112" t="s">
        <v>146</v>
      </c>
      <c r="E243" s="111" t="s">
        <v>172</v>
      </c>
      <c r="F243" s="110" t="s">
        <v>153</v>
      </c>
      <c r="G243" s="109"/>
      <c r="H243" s="452">
        <f>+H244</f>
        <v>150</v>
      </c>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row>
    <row r="244" spans="1:34" s="104" customFormat="1" ht="75.75" customHeight="1">
      <c r="A244" s="136" t="s">
        <v>450</v>
      </c>
      <c r="B244" s="581"/>
      <c r="C244" s="72" t="s">
        <v>170</v>
      </c>
      <c r="D244" s="112" t="s">
        <v>146</v>
      </c>
      <c r="E244" s="111" t="s">
        <v>464</v>
      </c>
      <c r="F244" s="110" t="s">
        <v>169</v>
      </c>
      <c r="G244" s="138"/>
      <c r="H244" s="452">
        <f>H245</f>
        <v>150</v>
      </c>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row>
    <row r="245" spans="1:34" s="104" customFormat="1" ht="57.75" customHeight="1">
      <c r="A245" s="534" t="s">
        <v>465</v>
      </c>
      <c r="B245" s="307" t="s">
        <v>0</v>
      </c>
      <c r="C245" s="307" t="s">
        <v>170</v>
      </c>
      <c r="D245" s="526" t="s">
        <v>146</v>
      </c>
      <c r="E245" s="532" t="s">
        <v>464</v>
      </c>
      <c r="F245" s="533" t="s">
        <v>466</v>
      </c>
      <c r="G245" s="527"/>
      <c r="H245" s="440">
        <f>H246</f>
        <v>150</v>
      </c>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row>
    <row r="246" spans="1:8" s="82" customFormat="1" ht="34.5" customHeight="1">
      <c r="A246" s="553" t="s">
        <v>350</v>
      </c>
      <c r="B246" s="103" t="s">
        <v>0</v>
      </c>
      <c r="C246" s="56" t="s">
        <v>170</v>
      </c>
      <c r="D246" s="64" t="s">
        <v>146</v>
      </c>
      <c r="E246" s="81" t="s">
        <v>464</v>
      </c>
      <c r="F246" s="80" t="s">
        <v>169</v>
      </c>
      <c r="G246" s="63" t="s">
        <v>143</v>
      </c>
      <c r="H246" s="440">
        <v>150</v>
      </c>
    </row>
    <row r="247" spans="1:8" s="82" customFormat="1" ht="3.75" customHeight="1">
      <c r="A247" s="88"/>
      <c r="B247" s="103"/>
      <c r="C247" s="56"/>
      <c r="D247" s="64"/>
      <c r="E247" s="81"/>
      <c r="F247" s="80"/>
      <c r="G247" s="63"/>
      <c r="H247" s="531"/>
    </row>
    <row r="248" spans="1:8" s="82" customFormat="1" ht="3.75" customHeight="1">
      <c r="A248" s="73"/>
      <c r="B248" s="103"/>
      <c r="C248" s="56"/>
      <c r="D248" s="64"/>
      <c r="E248" s="81"/>
      <c r="F248" s="80"/>
      <c r="G248" s="63"/>
      <c r="H248" s="531"/>
    </row>
    <row r="249" spans="1:8" s="82" customFormat="1" ht="18.75" customHeight="1" hidden="1">
      <c r="A249" s="65" t="s">
        <v>152</v>
      </c>
      <c r="B249" s="72" t="s">
        <v>0</v>
      </c>
      <c r="C249" s="102">
        <v>10</v>
      </c>
      <c r="D249" s="101" t="s">
        <v>146</v>
      </c>
      <c r="E249" s="75"/>
      <c r="F249" s="74"/>
      <c r="G249" s="101"/>
      <c r="H249" s="101"/>
    </row>
    <row r="250" spans="1:8" s="82" customFormat="1" ht="54" customHeight="1" hidden="1">
      <c r="A250" s="61" t="s">
        <v>150</v>
      </c>
      <c r="B250" s="99" t="s">
        <v>0</v>
      </c>
      <c r="C250" s="98">
        <v>10</v>
      </c>
      <c r="D250" s="97" t="s">
        <v>146</v>
      </c>
      <c r="E250" s="71" t="s">
        <v>168</v>
      </c>
      <c r="F250" s="70" t="s">
        <v>167</v>
      </c>
      <c r="G250" s="96"/>
      <c r="H250" s="95"/>
    </row>
    <row r="251" spans="1:8" s="82" customFormat="1" ht="68.25" customHeight="1" hidden="1">
      <c r="A251" s="60" t="s">
        <v>148</v>
      </c>
      <c r="B251" s="87" t="s">
        <v>0</v>
      </c>
      <c r="C251" s="86">
        <v>10</v>
      </c>
      <c r="D251" s="85" t="s">
        <v>146</v>
      </c>
      <c r="E251" s="67" t="s">
        <v>164</v>
      </c>
      <c r="F251" s="66" t="s">
        <v>167</v>
      </c>
      <c r="G251" s="93"/>
      <c r="H251" s="92"/>
    </row>
    <row r="252" spans="1:8" s="82" customFormat="1" ht="20.25" customHeight="1" hidden="1">
      <c r="A252" s="90" t="s">
        <v>166</v>
      </c>
      <c r="B252" s="87" t="s">
        <v>0</v>
      </c>
      <c r="C252" s="89">
        <v>10</v>
      </c>
      <c r="D252" s="85" t="s">
        <v>146</v>
      </c>
      <c r="E252" s="67" t="s">
        <v>164</v>
      </c>
      <c r="F252" s="66" t="s">
        <v>163</v>
      </c>
      <c r="G252" s="84"/>
      <c r="H252" s="83"/>
    </row>
    <row r="253" spans="1:8" s="82" customFormat="1" ht="20.25" customHeight="1" hidden="1">
      <c r="A253" s="88" t="s">
        <v>165</v>
      </c>
      <c r="B253" s="87" t="s">
        <v>0</v>
      </c>
      <c r="C253" s="86">
        <v>10</v>
      </c>
      <c r="D253" s="85" t="s">
        <v>146</v>
      </c>
      <c r="E253" s="67" t="s">
        <v>164</v>
      </c>
      <c r="F253" s="66" t="s">
        <v>163</v>
      </c>
      <c r="G253" s="84" t="s">
        <v>162</v>
      </c>
      <c r="H253" s="83"/>
    </row>
    <row r="254" spans="1:34" s="50" customFormat="1" ht="18.75" customHeight="1" hidden="1">
      <c r="A254" s="73" t="s">
        <v>157</v>
      </c>
      <c r="B254" s="56" t="s">
        <v>0</v>
      </c>
      <c r="C254" s="56" t="s">
        <v>161</v>
      </c>
      <c r="D254" s="64" t="s">
        <v>161</v>
      </c>
      <c r="E254" s="81" t="s">
        <v>160</v>
      </c>
      <c r="F254" s="80" t="s">
        <v>159</v>
      </c>
      <c r="G254" s="63" t="s">
        <v>143</v>
      </c>
      <c r="H254" s="63"/>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row>
    <row r="255" spans="1:34" s="50" customFormat="1" ht="37.5" customHeight="1" hidden="1">
      <c r="A255" s="73" t="s">
        <v>157</v>
      </c>
      <c r="B255" s="59" t="s">
        <v>0</v>
      </c>
      <c r="C255" s="69" t="s">
        <v>147</v>
      </c>
      <c r="D255" s="69"/>
      <c r="E255" s="78"/>
      <c r="F255" s="77"/>
      <c r="G255" s="69"/>
      <c r="H255" s="69"/>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1"/>
    </row>
    <row r="256" spans="1:34" s="50" customFormat="1" ht="18.75" customHeight="1" hidden="1">
      <c r="A256" s="76" t="s">
        <v>158</v>
      </c>
      <c r="B256" s="59" t="s">
        <v>0</v>
      </c>
      <c r="C256" s="69" t="s">
        <v>147</v>
      </c>
      <c r="D256" s="69" t="s">
        <v>146</v>
      </c>
      <c r="E256" s="75"/>
      <c r="F256" s="74"/>
      <c r="G256" s="69"/>
      <c r="H256" s="69"/>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row>
    <row r="257" spans="1:34" s="50" customFormat="1" ht="18.75" customHeight="1" hidden="1">
      <c r="A257" s="73" t="s">
        <v>157</v>
      </c>
      <c r="B257" s="59" t="s">
        <v>0</v>
      </c>
      <c r="C257" s="72" t="s">
        <v>147</v>
      </c>
      <c r="D257" s="72" t="s">
        <v>146</v>
      </c>
      <c r="E257" s="71" t="s">
        <v>156</v>
      </c>
      <c r="F257" s="70" t="s">
        <v>153</v>
      </c>
      <c r="G257" s="69"/>
      <c r="H257" s="69"/>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row>
    <row r="258" spans="1:34" s="50" customFormat="1" ht="18.75" customHeight="1" hidden="1">
      <c r="A258" s="65" t="s">
        <v>155</v>
      </c>
      <c r="B258" s="59" t="s">
        <v>0</v>
      </c>
      <c r="C258" s="56" t="s">
        <v>147</v>
      </c>
      <c r="D258" s="56" t="s">
        <v>146</v>
      </c>
      <c r="E258" s="67" t="s">
        <v>154</v>
      </c>
      <c r="F258" s="66" t="s">
        <v>153</v>
      </c>
      <c r="G258" s="56"/>
      <c r="H258" s="56"/>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row>
    <row r="259" spans="1:34" s="50" customFormat="1" ht="56.25" customHeight="1" hidden="1">
      <c r="A259" s="65" t="s">
        <v>152</v>
      </c>
      <c r="B259" s="59" t="s">
        <v>0</v>
      </c>
      <c r="C259" s="56" t="s">
        <v>147</v>
      </c>
      <c r="D259" s="64" t="s">
        <v>146</v>
      </c>
      <c r="E259" s="58" t="s">
        <v>145</v>
      </c>
      <c r="F259" s="57" t="s">
        <v>151</v>
      </c>
      <c r="G259" s="63"/>
      <c r="H259" s="63"/>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row>
    <row r="260" spans="1:34" s="50" customFormat="1" ht="56.25" customHeight="1" hidden="1">
      <c r="A260" s="61" t="s">
        <v>150</v>
      </c>
      <c r="B260" s="59" t="s">
        <v>0</v>
      </c>
      <c r="C260" s="56" t="s">
        <v>147</v>
      </c>
      <c r="D260" s="56" t="s">
        <v>146</v>
      </c>
      <c r="E260" s="58" t="s">
        <v>145</v>
      </c>
      <c r="F260" s="57" t="s">
        <v>144</v>
      </c>
      <c r="G260" s="56" t="s">
        <v>149</v>
      </c>
      <c r="H260" s="56"/>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row>
    <row r="261" spans="1:34" s="50" customFormat="1" ht="18.75" customHeight="1" hidden="1">
      <c r="A261" s="60" t="s">
        <v>148</v>
      </c>
      <c r="B261" s="59" t="s">
        <v>0</v>
      </c>
      <c r="C261" s="56" t="s">
        <v>147</v>
      </c>
      <c r="D261" s="56" t="s">
        <v>146</v>
      </c>
      <c r="E261" s="58" t="s">
        <v>145</v>
      </c>
      <c r="F261" s="57" t="s">
        <v>144</v>
      </c>
      <c r="G261" s="56" t="s">
        <v>143</v>
      </c>
      <c r="H261" s="56"/>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row>
    <row r="262" spans="1:34" s="50" customFormat="1" ht="18.75">
      <c r="A262" s="49"/>
      <c r="B262" s="48"/>
      <c r="C262" s="48"/>
      <c r="D262" s="54"/>
      <c r="E262" s="53"/>
      <c r="F262" s="52"/>
      <c r="G262" s="48"/>
      <c r="H262" s="48"/>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row>
    <row r="263" spans="1:34" s="50" customFormat="1" ht="18.75">
      <c r="A263" s="49"/>
      <c r="B263" s="48"/>
      <c r="C263" s="48"/>
      <c r="D263" s="54"/>
      <c r="E263" s="53"/>
      <c r="F263" s="52"/>
      <c r="G263" s="48"/>
      <c r="H263" s="48"/>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row>
    <row r="264" spans="1:34" s="50" customFormat="1" ht="18.75">
      <c r="A264" s="49"/>
      <c r="B264" s="48"/>
      <c r="C264" s="48"/>
      <c r="D264" s="54"/>
      <c r="E264" s="53"/>
      <c r="F264" s="52"/>
      <c r="G264" s="48"/>
      <c r="H264" s="48"/>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row>
    <row r="265" spans="1:34" s="50" customFormat="1" ht="18.75">
      <c r="A265" s="49"/>
      <c r="B265" s="48"/>
      <c r="C265" s="48"/>
      <c r="D265" s="54"/>
      <c r="E265" s="53"/>
      <c r="F265" s="52"/>
      <c r="G265" s="48"/>
      <c r="H265" s="48"/>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1"/>
    </row>
    <row r="266" spans="1:34" s="50" customFormat="1" ht="18.75">
      <c r="A266" s="49"/>
      <c r="B266" s="48"/>
      <c r="C266" s="48"/>
      <c r="D266" s="54"/>
      <c r="E266" s="53"/>
      <c r="F266" s="52"/>
      <c r="G266" s="48"/>
      <c r="H266" s="48"/>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1"/>
    </row>
    <row r="267" spans="1:34" s="50" customFormat="1" ht="18.75">
      <c r="A267" s="49"/>
      <c r="B267" s="48"/>
      <c r="C267" s="48"/>
      <c r="D267" s="54"/>
      <c r="E267" s="53"/>
      <c r="F267" s="52"/>
      <c r="G267" s="48"/>
      <c r="H267" s="48"/>
      <c r="I267" s="51"/>
      <c r="J267" s="51"/>
      <c r="K267" s="51"/>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1"/>
    </row>
    <row r="268" spans="1:34" s="50" customFormat="1" ht="18.75">
      <c r="A268" s="49"/>
      <c r="B268" s="48"/>
      <c r="C268" s="48"/>
      <c r="D268" s="54"/>
      <c r="E268" s="53"/>
      <c r="F268" s="52"/>
      <c r="G268" s="48"/>
      <c r="H268" s="48"/>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row>
    <row r="269" spans="1:34" s="50" customFormat="1" ht="18.75">
      <c r="A269" s="49"/>
      <c r="B269" s="48"/>
      <c r="C269" s="48"/>
      <c r="D269" s="54"/>
      <c r="E269" s="53"/>
      <c r="F269" s="52"/>
      <c r="G269" s="48"/>
      <c r="H269" s="48"/>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row>
    <row r="270" spans="1:34" s="50" customFormat="1" ht="18.75">
      <c r="A270" s="49"/>
      <c r="B270" s="48"/>
      <c r="C270" s="48"/>
      <c r="D270" s="54"/>
      <c r="E270" s="53"/>
      <c r="F270" s="52"/>
      <c r="G270" s="48"/>
      <c r="H270" s="48"/>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row>
    <row r="271" spans="1:34" s="50" customFormat="1" ht="18.75">
      <c r="A271" s="49"/>
      <c r="B271" s="48"/>
      <c r="C271" s="48"/>
      <c r="D271" s="54"/>
      <c r="E271" s="53"/>
      <c r="F271" s="52"/>
      <c r="G271" s="48"/>
      <c r="H271" s="48"/>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row>
    <row r="272" spans="1:34" s="50" customFormat="1" ht="18.75">
      <c r="A272" s="49"/>
      <c r="B272" s="48"/>
      <c r="C272" s="48"/>
      <c r="D272" s="54"/>
      <c r="E272" s="53"/>
      <c r="F272" s="52"/>
      <c r="G272" s="48"/>
      <c r="H272" s="48"/>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row>
    <row r="273" spans="1:34" s="50" customFormat="1" ht="18.75">
      <c r="A273" s="49"/>
      <c r="B273" s="48"/>
      <c r="C273" s="48"/>
      <c r="D273" s="54"/>
      <c r="E273" s="53"/>
      <c r="F273" s="52"/>
      <c r="G273" s="48"/>
      <c r="H273" s="48"/>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row>
    <row r="274" spans="1:34" s="50" customFormat="1" ht="18.75">
      <c r="A274" s="49"/>
      <c r="B274" s="48"/>
      <c r="C274" s="48"/>
      <c r="D274" s="54"/>
      <c r="E274" s="53"/>
      <c r="F274" s="52"/>
      <c r="G274" s="48"/>
      <c r="H274" s="48"/>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row>
    <row r="275" spans="1:34" s="50" customFormat="1" ht="18.75">
      <c r="A275" s="49"/>
      <c r="B275" s="48"/>
      <c r="C275" s="48"/>
      <c r="D275" s="54"/>
      <c r="E275" s="53"/>
      <c r="F275" s="52"/>
      <c r="G275" s="48"/>
      <c r="H275" s="48"/>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row>
    <row r="276" spans="1:34" s="50" customFormat="1" ht="18.75">
      <c r="A276" s="49"/>
      <c r="B276" s="48"/>
      <c r="C276" s="48"/>
      <c r="D276" s="54"/>
      <c r="E276" s="53"/>
      <c r="F276" s="52"/>
      <c r="G276" s="48"/>
      <c r="H276" s="48"/>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row>
    <row r="277" spans="1:34" s="50" customFormat="1" ht="18.75">
      <c r="A277" s="49"/>
      <c r="B277" s="48"/>
      <c r="C277" s="48"/>
      <c r="D277" s="54"/>
      <c r="E277" s="53"/>
      <c r="F277" s="52"/>
      <c r="G277" s="48"/>
      <c r="H277" s="48"/>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row>
    <row r="278" spans="1:34" s="50" customFormat="1" ht="18.75">
      <c r="A278" s="49"/>
      <c r="B278" s="48"/>
      <c r="C278" s="48"/>
      <c r="D278" s="54"/>
      <c r="E278" s="53"/>
      <c r="F278" s="52"/>
      <c r="G278" s="48"/>
      <c r="H278" s="48"/>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row>
    <row r="279" spans="1:34" s="50" customFormat="1" ht="18.75">
      <c r="A279" s="49"/>
      <c r="B279" s="48"/>
      <c r="C279" s="48"/>
      <c r="D279" s="54"/>
      <c r="E279" s="53"/>
      <c r="F279" s="52"/>
      <c r="G279" s="48"/>
      <c r="H279" s="48"/>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row>
    <row r="280" spans="1:34" s="50" customFormat="1" ht="18.75">
      <c r="A280" s="49"/>
      <c r="B280" s="48"/>
      <c r="C280" s="48"/>
      <c r="D280" s="54"/>
      <c r="E280" s="53"/>
      <c r="F280" s="52"/>
      <c r="G280" s="48"/>
      <c r="H280" s="48"/>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row>
  </sheetData>
  <sheetProtection/>
  <mergeCells count="67">
    <mergeCell ref="E182:F182"/>
    <mergeCell ref="E181:F181"/>
    <mergeCell ref="E180:F180"/>
    <mergeCell ref="E207:F207"/>
    <mergeCell ref="E157:F157"/>
    <mergeCell ref="E156:F156"/>
    <mergeCell ref="E160:F160"/>
    <mergeCell ref="E161:F161"/>
    <mergeCell ref="E202:F202"/>
    <mergeCell ref="E205:F205"/>
    <mergeCell ref="E83:F83"/>
    <mergeCell ref="E101:F101"/>
    <mergeCell ref="E137:F137"/>
    <mergeCell ref="E123:F123"/>
    <mergeCell ref="E124:F124"/>
    <mergeCell ref="E204:F204"/>
    <mergeCell ref="E199:F199"/>
    <mergeCell ref="E200:F200"/>
    <mergeCell ref="E201:F201"/>
    <mergeCell ref="E191:F191"/>
    <mergeCell ref="E126:F126"/>
    <mergeCell ref="E198:F198"/>
    <mergeCell ref="E163:F163"/>
    <mergeCell ref="E212:F212"/>
    <mergeCell ref="E214:F214"/>
    <mergeCell ref="E102:F102"/>
    <mergeCell ref="E195:F195"/>
    <mergeCell ref="E192:F192"/>
    <mergeCell ref="E193:F193"/>
    <mergeCell ref="E196:F196"/>
    <mergeCell ref="A6:H6"/>
    <mergeCell ref="E194:F194"/>
    <mergeCell ref="A10:H10"/>
    <mergeCell ref="E69:F69"/>
    <mergeCell ref="E129:F129"/>
    <mergeCell ref="E63:F63"/>
    <mergeCell ref="E164:F164"/>
    <mergeCell ref="E121:F121"/>
    <mergeCell ref="E120:F120"/>
    <mergeCell ref="E125:F125"/>
    <mergeCell ref="A7:H7"/>
    <mergeCell ref="A8:G8"/>
    <mergeCell ref="A9:G9"/>
    <mergeCell ref="E128:F128"/>
    <mergeCell ref="E122:F122"/>
    <mergeCell ref="A1:H1"/>
    <mergeCell ref="A2:H2"/>
    <mergeCell ref="A3:H3"/>
    <mergeCell ref="A4:H4"/>
    <mergeCell ref="A5:H5"/>
    <mergeCell ref="E127:F127"/>
    <mergeCell ref="E233:F233"/>
    <mergeCell ref="E234:F234"/>
    <mergeCell ref="E235:F235"/>
    <mergeCell ref="E158:F158"/>
    <mergeCell ref="E159:F159"/>
    <mergeCell ref="E197:F197"/>
    <mergeCell ref="E203:F203"/>
    <mergeCell ref="E213:F213"/>
    <mergeCell ref="E206:F206"/>
    <mergeCell ref="E167:F167"/>
    <mergeCell ref="E179:F179"/>
    <mergeCell ref="E178:F178"/>
    <mergeCell ref="E177:F177"/>
    <mergeCell ref="E170:F170"/>
    <mergeCell ref="E169:F169"/>
    <mergeCell ref="E168:F168"/>
  </mergeCells>
  <printOptions/>
  <pageMargins left="0.7874015748031497" right="0.1968503937007874" top="0.3937007874015748" bottom="0.3937007874015748" header="0.5118110236220472" footer="0.5118110236220472"/>
  <pageSetup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IN281"/>
  <sheetViews>
    <sheetView zoomScale="66" zoomScaleNormal="66" zoomScalePageLayoutView="0" workbookViewId="0" topLeftCell="A1">
      <selection activeCell="D169" sqref="D169"/>
    </sheetView>
  </sheetViews>
  <sheetFormatPr defaultColWidth="9.140625" defaultRowHeight="15"/>
  <cols>
    <col min="1" max="1" width="108.00390625" style="49" customWidth="1"/>
    <col min="2" max="2" width="8.7109375" style="48" customWidth="1"/>
    <col min="3" max="3" width="8.7109375" style="44" customWidth="1"/>
    <col min="4" max="4" width="9.140625" style="47" customWidth="1"/>
    <col min="5" max="5" width="14.00390625" style="46" customWidth="1"/>
    <col min="6" max="6" width="8.8515625" style="45" customWidth="1"/>
    <col min="7" max="7" width="10.421875" style="44" customWidth="1"/>
    <col min="8" max="8" width="14.7109375" style="44" customWidth="1"/>
    <col min="9" max="32" width="9.140625" style="43" customWidth="1"/>
  </cols>
  <sheetData>
    <row r="1" spans="1:8" s="1" customFormat="1" ht="15.75" customHeight="1">
      <c r="A1" s="656" t="s">
        <v>576</v>
      </c>
      <c r="B1" s="656"/>
      <c r="C1" s="656"/>
      <c r="D1" s="656"/>
      <c r="E1" s="656"/>
      <c r="F1" s="656"/>
      <c r="G1" s="656"/>
      <c r="H1" s="656"/>
    </row>
    <row r="2" spans="1:8" s="1" customFormat="1" ht="15.75" customHeight="1">
      <c r="A2" s="683" t="s">
        <v>4</v>
      </c>
      <c r="B2" s="683"/>
      <c r="C2" s="683"/>
      <c r="D2" s="683"/>
      <c r="E2" s="683"/>
      <c r="F2" s="683"/>
      <c r="G2" s="683"/>
      <c r="H2" s="683"/>
    </row>
    <row r="3" spans="1:8" s="1" customFormat="1" ht="15.75" customHeight="1">
      <c r="A3" s="683" t="s">
        <v>623</v>
      </c>
      <c r="B3" s="683"/>
      <c r="C3" s="683"/>
      <c r="D3" s="683"/>
      <c r="E3" s="683"/>
      <c r="F3" s="683"/>
      <c r="G3" s="683"/>
      <c r="H3" s="683"/>
    </row>
    <row r="4" spans="1:8" s="2" customFormat="1" ht="16.5" customHeight="1">
      <c r="A4" s="684" t="s">
        <v>624</v>
      </c>
      <c r="B4" s="684"/>
      <c r="C4" s="684"/>
      <c r="D4" s="684"/>
      <c r="E4" s="684"/>
      <c r="F4" s="684"/>
      <c r="G4" s="684"/>
      <c r="H4" s="684"/>
    </row>
    <row r="5" spans="1:8" s="2" customFormat="1" ht="16.5" customHeight="1">
      <c r="A5" s="684" t="s">
        <v>3</v>
      </c>
      <c r="B5" s="684"/>
      <c r="C5" s="684"/>
      <c r="D5" s="684"/>
      <c r="E5" s="684"/>
      <c r="F5" s="684"/>
      <c r="G5" s="684"/>
      <c r="H5" s="684"/>
    </row>
    <row r="6" spans="1:8" s="2" customFormat="1" ht="16.5" customHeight="1">
      <c r="A6" s="684" t="s">
        <v>526</v>
      </c>
      <c r="B6" s="684"/>
      <c r="C6" s="684"/>
      <c r="D6" s="684"/>
      <c r="E6" s="684"/>
      <c r="F6" s="684"/>
      <c r="G6" s="684"/>
      <c r="H6" s="684"/>
    </row>
    <row r="7" spans="1:8" s="2" customFormat="1" ht="16.5" customHeight="1">
      <c r="A7" s="654" t="s">
        <v>674</v>
      </c>
      <c r="B7" s="654"/>
      <c r="C7" s="654"/>
      <c r="D7" s="654"/>
      <c r="E7" s="654"/>
      <c r="F7" s="654"/>
      <c r="G7" s="654"/>
      <c r="H7" s="654"/>
    </row>
    <row r="8" spans="1:8" s="2" customFormat="1" ht="16.5" customHeight="1">
      <c r="A8" s="680"/>
      <c r="B8" s="680"/>
      <c r="C8" s="680"/>
      <c r="D8" s="680"/>
      <c r="E8" s="680"/>
      <c r="F8" s="680"/>
      <c r="G8" s="680"/>
      <c r="H8" s="323"/>
    </row>
    <row r="9" spans="1:8" s="2" customFormat="1" ht="30.75" customHeight="1">
      <c r="A9" s="685" t="s">
        <v>550</v>
      </c>
      <c r="B9" s="685"/>
      <c r="C9" s="685"/>
      <c r="D9" s="685"/>
      <c r="E9" s="685"/>
      <c r="F9" s="685"/>
      <c r="G9" s="685"/>
      <c r="H9" s="685"/>
    </row>
    <row r="10" spans="1:8" s="274" customFormat="1" ht="15.75">
      <c r="A10" s="322"/>
      <c r="B10" s="321"/>
      <c r="C10" s="320"/>
      <c r="D10" s="320"/>
      <c r="E10" s="320"/>
      <c r="F10" s="320"/>
      <c r="G10" s="319"/>
      <c r="H10" s="566" t="s">
        <v>502</v>
      </c>
    </row>
    <row r="11" spans="1:32" s="271" customFormat="1" ht="54" customHeight="1">
      <c r="A11" s="278" t="s">
        <v>1</v>
      </c>
      <c r="B11" s="277" t="s">
        <v>322</v>
      </c>
      <c r="C11" s="277" t="s">
        <v>329</v>
      </c>
      <c r="D11" s="260" t="s">
        <v>328</v>
      </c>
      <c r="E11" s="276" t="s">
        <v>327</v>
      </c>
      <c r="F11" s="77"/>
      <c r="G11" s="259" t="s">
        <v>326</v>
      </c>
      <c r="H11" s="259" t="s">
        <v>507</v>
      </c>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row>
    <row r="12" spans="1:32" s="50" customFormat="1" ht="18.75">
      <c r="A12" s="156" t="s">
        <v>325</v>
      </c>
      <c r="B12" s="72"/>
      <c r="C12" s="69"/>
      <c r="D12" s="154"/>
      <c r="E12" s="260"/>
      <c r="F12" s="259"/>
      <c r="G12" s="153"/>
      <c r="H12" s="292">
        <f>H14+H100+H116+H158+H223+H238+H214+H210</f>
        <v>82920.783</v>
      </c>
      <c r="I12" s="51"/>
      <c r="J12" s="51"/>
      <c r="K12" s="51"/>
      <c r="L12" s="51"/>
      <c r="M12" s="51"/>
      <c r="N12" s="51"/>
      <c r="O12" s="51"/>
      <c r="P12" s="51"/>
      <c r="Q12" s="51"/>
      <c r="R12" s="51"/>
      <c r="S12" s="51"/>
      <c r="T12" s="51"/>
      <c r="U12" s="51"/>
      <c r="V12" s="51"/>
      <c r="W12" s="51"/>
      <c r="X12" s="51"/>
      <c r="Y12" s="51"/>
      <c r="Z12" s="51"/>
      <c r="AA12" s="51"/>
      <c r="AB12" s="51"/>
      <c r="AC12" s="51"/>
      <c r="AD12" s="51"/>
      <c r="AE12" s="51"/>
      <c r="AF12" s="51"/>
    </row>
    <row r="13" spans="1:32" s="50" customFormat="1" ht="18.75">
      <c r="A13" s="426" t="s">
        <v>5</v>
      </c>
      <c r="B13" s="72" t="s">
        <v>0</v>
      </c>
      <c r="C13" s="69"/>
      <c r="D13" s="154"/>
      <c r="E13" s="260"/>
      <c r="F13" s="259"/>
      <c r="G13" s="153"/>
      <c r="H13" s="292">
        <f>H12</f>
        <v>82920.783</v>
      </c>
      <c r="I13" s="51"/>
      <c r="J13" s="51"/>
      <c r="K13" s="51"/>
      <c r="L13" s="51"/>
      <c r="M13" s="51"/>
      <c r="N13" s="51"/>
      <c r="O13" s="51"/>
      <c r="P13" s="51"/>
      <c r="Q13" s="51"/>
      <c r="R13" s="51"/>
      <c r="S13" s="51"/>
      <c r="T13" s="51"/>
      <c r="U13" s="51"/>
      <c r="V13" s="51"/>
      <c r="W13" s="51"/>
      <c r="X13" s="51"/>
      <c r="Y13" s="51"/>
      <c r="Z13" s="51"/>
      <c r="AA13" s="51"/>
      <c r="AB13" s="51"/>
      <c r="AC13" s="51"/>
      <c r="AD13" s="51"/>
      <c r="AE13" s="51"/>
      <c r="AF13" s="51"/>
    </row>
    <row r="14" spans="1:32" s="50" customFormat="1" ht="18.75">
      <c r="A14" s="156" t="s">
        <v>324</v>
      </c>
      <c r="B14" s="72" t="s">
        <v>0</v>
      </c>
      <c r="C14" s="69" t="s">
        <v>146</v>
      </c>
      <c r="D14" s="154"/>
      <c r="E14" s="260"/>
      <c r="F14" s="259"/>
      <c r="G14" s="153"/>
      <c r="H14" s="292">
        <f>H15+H20+H58+H53</f>
        <v>11353.391</v>
      </c>
      <c r="I14" s="51"/>
      <c r="J14" s="51"/>
      <c r="K14" s="51"/>
      <c r="L14" s="51"/>
      <c r="M14" s="51"/>
      <c r="N14" s="51"/>
      <c r="O14" s="51"/>
      <c r="P14" s="51"/>
      <c r="Q14" s="51"/>
      <c r="R14" s="51"/>
      <c r="S14" s="51"/>
      <c r="T14" s="51"/>
      <c r="U14" s="51"/>
      <c r="V14" s="51"/>
      <c r="W14" s="51"/>
      <c r="X14" s="51"/>
      <c r="Y14" s="51"/>
      <c r="Z14" s="51"/>
      <c r="AA14" s="51"/>
      <c r="AB14" s="51"/>
      <c r="AC14" s="51"/>
      <c r="AD14" s="51"/>
      <c r="AE14" s="51"/>
      <c r="AF14" s="51"/>
    </row>
    <row r="15" spans="1:32" s="50" customFormat="1" ht="37.5">
      <c r="A15" s="65" t="s">
        <v>323</v>
      </c>
      <c r="B15" s="72" t="s">
        <v>0</v>
      </c>
      <c r="C15" s="69" t="s">
        <v>146</v>
      </c>
      <c r="D15" s="154" t="s">
        <v>197</v>
      </c>
      <c r="E15" s="260"/>
      <c r="F15" s="259"/>
      <c r="G15" s="153"/>
      <c r="H15" s="292">
        <f>+H16</f>
        <v>655.96</v>
      </c>
      <c r="I15" s="51"/>
      <c r="J15" s="51"/>
      <c r="K15" s="51"/>
      <c r="L15" s="51"/>
      <c r="M15" s="51"/>
      <c r="N15" s="51"/>
      <c r="O15" s="51"/>
      <c r="P15" s="51"/>
      <c r="Q15" s="51"/>
      <c r="R15" s="51"/>
      <c r="S15" s="51"/>
      <c r="T15" s="51"/>
      <c r="U15" s="51"/>
      <c r="V15" s="51"/>
      <c r="W15" s="51"/>
      <c r="X15" s="51"/>
      <c r="Y15" s="51"/>
      <c r="Z15" s="51"/>
      <c r="AA15" s="51"/>
      <c r="AB15" s="51"/>
      <c r="AC15" s="51"/>
      <c r="AD15" s="51"/>
      <c r="AE15" s="51"/>
      <c r="AF15" s="51"/>
    </row>
    <row r="16" spans="1:32" s="192" customFormat="1" ht="18.75">
      <c r="A16" s="182" t="s">
        <v>321</v>
      </c>
      <c r="B16" s="99" t="s">
        <v>0</v>
      </c>
      <c r="C16" s="99" t="s">
        <v>146</v>
      </c>
      <c r="D16" s="148" t="s">
        <v>197</v>
      </c>
      <c r="E16" s="180" t="s">
        <v>320</v>
      </c>
      <c r="F16" s="140" t="s">
        <v>153</v>
      </c>
      <c r="G16" s="179"/>
      <c r="H16" s="317">
        <f>+H17</f>
        <v>655.96</v>
      </c>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row>
    <row r="17" spans="1:32" s="104" customFormat="1" ht="19.5">
      <c r="A17" s="149" t="s">
        <v>319</v>
      </c>
      <c r="B17" s="87" t="s">
        <v>0</v>
      </c>
      <c r="C17" s="87" t="s">
        <v>146</v>
      </c>
      <c r="D17" s="146" t="s">
        <v>197</v>
      </c>
      <c r="E17" s="268" t="s">
        <v>318</v>
      </c>
      <c r="F17" s="80" t="s">
        <v>153</v>
      </c>
      <c r="G17" s="174"/>
      <c r="H17" s="316">
        <f>+H18</f>
        <v>655.96</v>
      </c>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row>
    <row r="18" spans="1:32" s="104" customFormat="1" ht="19.5">
      <c r="A18" s="149" t="s">
        <v>303</v>
      </c>
      <c r="B18" s="87" t="s">
        <v>0</v>
      </c>
      <c r="C18" s="87" t="s">
        <v>146</v>
      </c>
      <c r="D18" s="146" t="s">
        <v>197</v>
      </c>
      <c r="E18" s="268" t="s">
        <v>318</v>
      </c>
      <c r="F18" s="80" t="s">
        <v>313</v>
      </c>
      <c r="G18" s="174"/>
      <c r="H18" s="316">
        <f>+H19</f>
        <v>655.96</v>
      </c>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row>
    <row r="19" spans="1:32" s="104" customFormat="1" ht="66.75" customHeight="1">
      <c r="A19" s="108" t="s">
        <v>181</v>
      </c>
      <c r="B19" s="56" t="s">
        <v>0</v>
      </c>
      <c r="C19" s="56" t="s">
        <v>146</v>
      </c>
      <c r="D19" s="64" t="s">
        <v>197</v>
      </c>
      <c r="E19" s="268" t="s">
        <v>318</v>
      </c>
      <c r="F19" s="80" t="s">
        <v>313</v>
      </c>
      <c r="G19" s="143" t="s">
        <v>149</v>
      </c>
      <c r="H19" s="315">
        <v>655.96</v>
      </c>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row>
    <row r="20" spans="1:32" s="104" customFormat="1" ht="56.25">
      <c r="A20" s="65" t="s">
        <v>317</v>
      </c>
      <c r="B20" s="72" t="s">
        <v>0</v>
      </c>
      <c r="C20" s="69" t="s">
        <v>146</v>
      </c>
      <c r="D20" s="69" t="s">
        <v>206</v>
      </c>
      <c r="E20" s="154"/>
      <c r="F20" s="153"/>
      <c r="G20" s="69"/>
      <c r="H20" s="292">
        <f>+H21</f>
        <v>2705.151</v>
      </c>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row>
    <row r="21" spans="1:32" s="104" customFormat="1" ht="19.5">
      <c r="A21" s="182" t="s">
        <v>316</v>
      </c>
      <c r="B21" s="99" t="s">
        <v>0</v>
      </c>
      <c r="C21" s="99" t="s">
        <v>146</v>
      </c>
      <c r="D21" s="148" t="s">
        <v>206</v>
      </c>
      <c r="E21" s="139" t="s">
        <v>315</v>
      </c>
      <c r="F21" s="110" t="s">
        <v>153</v>
      </c>
      <c r="G21" s="270"/>
      <c r="H21" s="317">
        <f>+H22</f>
        <v>2705.151</v>
      </c>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row>
    <row r="22" spans="1:32" s="104" customFormat="1" ht="19.5">
      <c r="A22" s="149" t="s">
        <v>314</v>
      </c>
      <c r="B22" s="87" t="s">
        <v>0</v>
      </c>
      <c r="C22" s="87" t="s">
        <v>146</v>
      </c>
      <c r="D22" s="146" t="s">
        <v>206</v>
      </c>
      <c r="E22" s="268" t="s">
        <v>269</v>
      </c>
      <c r="F22" s="80" t="s">
        <v>153</v>
      </c>
      <c r="G22" s="143"/>
      <c r="H22" s="316">
        <f>+H23</f>
        <v>2705.151</v>
      </c>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row>
    <row r="23" spans="1:8" s="105" customFormat="1" ht="19.5">
      <c r="A23" s="149" t="s">
        <v>303</v>
      </c>
      <c r="B23" s="87" t="s">
        <v>0</v>
      </c>
      <c r="C23" s="87" t="s">
        <v>146</v>
      </c>
      <c r="D23" s="146" t="s">
        <v>206</v>
      </c>
      <c r="E23" s="268" t="s">
        <v>269</v>
      </c>
      <c r="F23" s="80" t="s">
        <v>313</v>
      </c>
      <c r="G23" s="143"/>
      <c r="H23" s="316">
        <f>H24+H25</f>
        <v>2705.151</v>
      </c>
    </row>
    <row r="24" spans="1:8" s="105" customFormat="1" ht="55.5" customHeight="1">
      <c r="A24" s="108" t="s">
        <v>181</v>
      </c>
      <c r="B24" s="56" t="s">
        <v>0</v>
      </c>
      <c r="C24" s="56" t="s">
        <v>146</v>
      </c>
      <c r="D24" s="64" t="s">
        <v>206</v>
      </c>
      <c r="E24" s="268" t="s">
        <v>269</v>
      </c>
      <c r="F24" s="80" t="s">
        <v>313</v>
      </c>
      <c r="G24" s="143" t="s">
        <v>149</v>
      </c>
      <c r="H24" s="315">
        <v>2686.051</v>
      </c>
    </row>
    <row r="25" spans="1:8" s="105" customFormat="1" ht="21" customHeight="1">
      <c r="A25" s="88" t="s">
        <v>157</v>
      </c>
      <c r="B25" s="56" t="s">
        <v>0</v>
      </c>
      <c r="C25" s="56" t="s">
        <v>146</v>
      </c>
      <c r="D25" s="64" t="s">
        <v>206</v>
      </c>
      <c r="E25" s="268" t="s">
        <v>269</v>
      </c>
      <c r="F25" s="80" t="s">
        <v>313</v>
      </c>
      <c r="G25" s="143" t="s">
        <v>143</v>
      </c>
      <c r="H25" s="315">
        <v>19.1</v>
      </c>
    </row>
    <row r="26" spans="1:8" s="105" customFormat="1" ht="37.5" hidden="1">
      <c r="A26" s="115" t="s">
        <v>311</v>
      </c>
      <c r="B26" s="72" t="s">
        <v>0</v>
      </c>
      <c r="C26" s="72" t="s">
        <v>146</v>
      </c>
      <c r="D26" s="112" t="s">
        <v>299</v>
      </c>
      <c r="E26" s="112"/>
      <c r="F26" s="269"/>
      <c r="G26" s="138"/>
      <c r="H26" s="436"/>
    </row>
    <row r="27" spans="1:32" s="104" customFormat="1" ht="18" customHeight="1" hidden="1">
      <c r="A27" s="182" t="s">
        <v>310</v>
      </c>
      <c r="B27" s="99" t="s">
        <v>0</v>
      </c>
      <c r="C27" s="127" t="s">
        <v>146</v>
      </c>
      <c r="D27" s="181" t="s">
        <v>299</v>
      </c>
      <c r="E27" s="139" t="s">
        <v>309</v>
      </c>
      <c r="F27" s="110" t="s">
        <v>167</v>
      </c>
      <c r="G27" s="179"/>
      <c r="H27" s="437"/>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row>
    <row r="28" spans="1:32" s="104" customFormat="1" ht="0.75" customHeight="1" hidden="1">
      <c r="A28" s="149" t="s">
        <v>308</v>
      </c>
      <c r="B28" s="87" t="s">
        <v>0</v>
      </c>
      <c r="C28" s="172" t="s">
        <v>146</v>
      </c>
      <c r="D28" s="171" t="s">
        <v>299</v>
      </c>
      <c r="E28" s="268" t="s">
        <v>307</v>
      </c>
      <c r="F28" s="80" t="s">
        <v>167</v>
      </c>
      <c r="G28" s="174"/>
      <c r="H28" s="438"/>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row>
    <row r="29" spans="1:8" s="105" customFormat="1" ht="19.5" hidden="1">
      <c r="A29" s="149" t="s">
        <v>303</v>
      </c>
      <c r="B29" s="87" t="s">
        <v>0</v>
      </c>
      <c r="C29" s="172" t="s">
        <v>146</v>
      </c>
      <c r="D29" s="171" t="s">
        <v>299</v>
      </c>
      <c r="E29" s="268" t="s">
        <v>307</v>
      </c>
      <c r="F29" s="80" t="s">
        <v>302</v>
      </c>
      <c r="G29" s="174"/>
      <c r="H29" s="438"/>
    </row>
    <row r="30" spans="1:8" s="105" customFormat="1" ht="43.5" customHeight="1" hidden="1">
      <c r="A30" s="108" t="s">
        <v>181</v>
      </c>
      <c r="B30" s="56" t="s">
        <v>0</v>
      </c>
      <c r="C30" s="56" t="s">
        <v>146</v>
      </c>
      <c r="D30" s="64" t="s">
        <v>299</v>
      </c>
      <c r="E30" s="268" t="s">
        <v>307</v>
      </c>
      <c r="F30" s="80" t="s">
        <v>302</v>
      </c>
      <c r="G30" s="174" t="s">
        <v>149</v>
      </c>
      <c r="H30" s="438"/>
    </row>
    <row r="31" spans="1:8" s="105" customFormat="1" ht="19.5" hidden="1">
      <c r="A31" s="88" t="s">
        <v>157</v>
      </c>
      <c r="B31" s="56" t="s">
        <v>0</v>
      </c>
      <c r="C31" s="56" t="s">
        <v>146</v>
      </c>
      <c r="D31" s="64" t="s">
        <v>299</v>
      </c>
      <c r="E31" s="268" t="s">
        <v>307</v>
      </c>
      <c r="F31" s="80" t="s">
        <v>302</v>
      </c>
      <c r="G31" s="174" t="s">
        <v>143</v>
      </c>
      <c r="H31" s="438"/>
    </row>
    <row r="32" spans="1:8" s="105" customFormat="1" ht="19.5" hidden="1">
      <c r="A32" s="88" t="s">
        <v>184</v>
      </c>
      <c r="B32" s="56" t="s">
        <v>0</v>
      </c>
      <c r="C32" s="56" t="s">
        <v>146</v>
      </c>
      <c r="D32" s="64" t="s">
        <v>299</v>
      </c>
      <c r="E32" s="268" t="s">
        <v>307</v>
      </c>
      <c r="F32" s="80" t="s">
        <v>302</v>
      </c>
      <c r="G32" s="174" t="s">
        <v>183</v>
      </c>
      <c r="H32" s="438"/>
    </row>
    <row r="33" spans="1:32" s="104" customFormat="1" ht="19.5" hidden="1">
      <c r="A33" s="149" t="s">
        <v>306</v>
      </c>
      <c r="B33" s="87" t="s">
        <v>0</v>
      </c>
      <c r="C33" s="172" t="s">
        <v>146</v>
      </c>
      <c r="D33" s="171" t="s">
        <v>299</v>
      </c>
      <c r="E33" s="268" t="s">
        <v>305</v>
      </c>
      <c r="F33" s="80" t="s">
        <v>167</v>
      </c>
      <c r="G33" s="174"/>
      <c r="H33" s="438"/>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row>
    <row r="34" spans="1:8" s="105" customFormat="1" ht="19.5" hidden="1">
      <c r="A34" s="149" t="s">
        <v>303</v>
      </c>
      <c r="B34" s="87" t="s">
        <v>0</v>
      </c>
      <c r="C34" s="172" t="s">
        <v>146</v>
      </c>
      <c r="D34" s="171" t="s">
        <v>299</v>
      </c>
      <c r="E34" s="268" t="s">
        <v>305</v>
      </c>
      <c r="F34" s="80" t="s">
        <v>302</v>
      </c>
      <c r="G34" s="174"/>
      <c r="H34" s="438"/>
    </row>
    <row r="35" spans="1:8" s="105" customFormat="1" ht="43.5" customHeight="1" hidden="1">
      <c r="A35" s="108" t="s">
        <v>181</v>
      </c>
      <c r="B35" s="56" t="s">
        <v>0</v>
      </c>
      <c r="C35" s="56" t="s">
        <v>146</v>
      </c>
      <c r="D35" s="64" t="s">
        <v>299</v>
      </c>
      <c r="E35" s="268" t="s">
        <v>305</v>
      </c>
      <c r="F35" s="80" t="s">
        <v>302</v>
      </c>
      <c r="G35" s="174" t="s">
        <v>149</v>
      </c>
      <c r="H35" s="438"/>
    </row>
    <row r="36" spans="1:8" s="105" customFormat="1" ht="19.5" hidden="1">
      <c r="A36" s="88" t="s">
        <v>157</v>
      </c>
      <c r="B36" s="56" t="s">
        <v>0</v>
      </c>
      <c r="C36" s="56" t="s">
        <v>146</v>
      </c>
      <c r="D36" s="64" t="s">
        <v>299</v>
      </c>
      <c r="E36" s="268" t="s">
        <v>305</v>
      </c>
      <c r="F36" s="80" t="s">
        <v>302</v>
      </c>
      <c r="G36" s="174" t="s">
        <v>143</v>
      </c>
      <c r="H36" s="438"/>
    </row>
    <row r="37" spans="1:8" s="105" customFormat="1" ht="24.75" customHeight="1" hidden="1">
      <c r="A37" s="88" t="s">
        <v>184</v>
      </c>
      <c r="B37" s="56" t="s">
        <v>0</v>
      </c>
      <c r="C37" s="56" t="s">
        <v>146</v>
      </c>
      <c r="D37" s="64" t="s">
        <v>299</v>
      </c>
      <c r="E37" s="268" t="s">
        <v>305</v>
      </c>
      <c r="F37" s="80" t="s">
        <v>302</v>
      </c>
      <c r="G37" s="174" t="s">
        <v>183</v>
      </c>
      <c r="H37" s="438"/>
    </row>
    <row r="38" spans="1:32" s="104" customFormat="1" ht="19.5" hidden="1">
      <c r="A38" s="149" t="s">
        <v>304</v>
      </c>
      <c r="B38" s="87" t="s">
        <v>0</v>
      </c>
      <c r="C38" s="172" t="s">
        <v>146</v>
      </c>
      <c r="D38" s="171" t="s">
        <v>299</v>
      </c>
      <c r="E38" s="268" t="s">
        <v>298</v>
      </c>
      <c r="F38" s="80" t="s">
        <v>167</v>
      </c>
      <c r="G38" s="174"/>
      <c r="H38" s="438"/>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row>
    <row r="39" spans="1:8" s="105" customFormat="1" ht="19.5" hidden="1">
      <c r="A39" s="149" t="s">
        <v>303</v>
      </c>
      <c r="B39" s="87" t="s">
        <v>0</v>
      </c>
      <c r="C39" s="172" t="s">
        <v>146</v>
      </c>
      <c r="D39" s="171" t="s">
        <v>299</v>
      </c>
      <c r="E39" s="268" t="s">
        <v>298</v>
      </c>
      <c r="F39" s="80" t="s">
        <v>302</v>
      </c>
      <c r="G39" s="174"/>
      <c r="H39" s="438"/>
    </row>
    <row r="40" spans="1:8" s="105" customFormat="1" ht="43.5" customHeight="1" hidden="1">
      <c r="A40" s="108" t="s">
        <v>181</v>
      </c>
      <c r="B40" s="56" t="s">
        <v>0</v>
      </c>
      <c r="C40" s="56" t="s">
        <v>146</v>
      </c>
      <c r="D40" s="64" t="s">
        <v>299</v>
      </c>
      <c r="E40" s="268" t="s">
        <v>298</v>
      </c>
      <c r="F40" s="80" t="s">
        <v>302</v>
      </c>
      <c r="G40" s="174" t="s">
        <v>149</v>
      </c>
      <c r="H40" s="438"/>
    </row>
    <row r="41" spans="1:8" s="105" customFormat="1" ht="19.5" hidden="1">
      <c r="A41" s="88" t="s">
        <v>157</v>
      </c>
      <c r="B41" s="56" t="s">
        <v>0</v>
      </c>
      <c r="C41" s="56" t="s">
        <v>146</v>
      </c>
      <c r="D41" s="64" t="s">
        <v>299</v>
      </c>
      <c r="E41" s="268" t="s">
        <v>298</v>
      </c>
      <c r="F41" s="80" t="s">
        <v>302</v>
      </c>
      <c r="G41" s="174" t="s">
        <v>143</v>
      </c>
      <c r="H41" s="438"/>
    </row>
    <row r="42" spans="1:8" s="105" customFormat="1" ht="19.5" hidden="1">
      <c r="A42" s="88" t="s">
        <v>184</v>
      </c>
      <c r="B42" s="56" t="s">
        <v>0</v>
      </c>
      <c r="C42" s="56" t="s">
        <v>146</v>
      </c>
      <c r="D42" s="64" t="s">
        <v>299</v>
      </c>
      <c r="E42" s="268" t="s">
        <v>298</v>
      </c>
      <c r="F42" s="80" t="s">
        <v>302</v>
      </c>
      <c r="G42" s="174" t="s">
        <v>183</v>
      </c>
      <c r="H42" s="438"/>
    </row>
    <row r="43" spans="1:8" s="105" customFormat="1" ht="37.5" hidden="1">
      <c r="A43" s="175" t="s">
        <v>301</v>
      </c>
      <c r="B43" s="172" t="s">
        <v>0</v>
      </c>
      <c r="C43" s="172" t="s">
        <v>146</v>
      </c>
      <c r="D43" s="171" t="s">
        <v>299</v>
      </c>
      <c r="E43" s="170" t="s">
        <v>298</v>
      </c>
      <c r="F43" s="169" t="s">
        <v>297</v>
      </c>
      <c r="G43" s="174"/>
      <c r="H43" s="438"/>
    </row>
    <row r="44" spans="1:8" s="51" customFormat="1" ht="18.75" hidden="1">
      <c r="A44" s="108" t="s">
        <v>300</v>
      </c>
      <c r="B44" s="56" t="s">
        <v>0</v>
      </c>
      <c r="C44" s="56" t="s">
        <v>146</v>
      </c>
      <c r="D44" s="56" t="s">
        <v>299</v>
      </c>
      <c r="E44" s="170" t="s">
        <v>298</v>
      </c>
      <c r="F44" s="169" t="s">
        <v>297</v>
      </c>
      <c r="G44" s="56" t="s">
        <v>296</v>
      </c>
      <c r="H44" s="293"/>
    </row>
    <row r="45" spans="1:8" s="51" customFormat="1" ht="18.75" hidden="1">
      <c r="A45" s="267" t="s">
        <v>295</v>
      </c>
      <c r="B45" s="72" t="s">
        <v>0</v>
      </c>
      <c r="C45" s="153" t="s">
        <v>146</v>
      </c>
      <c r="D45" s="69" t="s">
        <v>161</v>
      </c>
      <c r="E45" s="260"/>
      <c r="F45" s="259"/>
      <c r="G45" s="119"/>
      <c r="H45" s="197"/>
    </row>
    <row r="46" spans="1:8" s="51" customFormat="1" ht="18.75" hidden="1">
      <c r="A46" s="266" t="s">
        <v>263</v>
      </c>
      <c r="B46" s="99" t="s">
        <v>0</v>
      </c>
      <c r="C46" s="246" t="s">
        <v>146</v>
      </c>
      <c r="D46" s="128" t="s">
        <v>161</v>
      </c>
      <c r="E46" s="265" t="s">
        <v>294</v>
      </c>
      <c r="F46" s="264" t="s">
        <v>167</v>
      </c>
      <c r="G46" s="263"/>
      <c r="H46" s="439"/>
    </row>
    <row r="47" spans="1:32" s="104" customFormat="1" ht="19.5" hidden="1">
      <c r="A47" s="149" t="s">
        <v>293</v>
      </c>
      <c r="B47" s="87" t="s">
        <v>0</v>
      </c>
      <c r="C47" s="172" t="s">
        <v>146</v>
      </c>
      <c r="D47" s="171" t="s">
        <v>161</v>
      </c>
      <c r="E47" s="117" t="s">
        <v>291</v>
      </c>
      <c r="F47" s="116" t="s">
        <v>167</v>
      </c>
      <c r="G47" s="174"/>
      <c r="H47" s="438"/>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row>
    <row r="48" spans="1:32" s="104" customFormat="1" ht="19.5" hidden="1">
      <c r="A48" s="149" t="s">
        <v>292</v>
      </c>
      <c r="B48" s="87" t="s">
        <v>0</v>
      </c>
      <c r="C48" s="172" t="s">
        <v>146</v>
      </c>
      <c r="D48" s="171" t="s">
        <v>161</v>
      </c>
      <c r="E48" s="117" t="s">
        <v>291</v>
      </c>
      <c r="F48" s="116" t="s">
        <v>290</v>
      </c>
      <c r="G48" s="174"/>
      <c r="H48" s="438"/>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row>
    <row r="49" spans="1:8" s="51" customFormat="1" ht="18.75" hidden="1">
      <c r="A49" s="261" t="s">
        <v>157</v>
      </c>
      <c r="B49" s="56" t="s">
        <v>0</v>
      </c>
      <c r="C49" s="56" t="s">
        <v>146</v>
      </c>
      <c r="D49" s="56" t="s">
        <v>161</v>
      </c>
      <c r="E49" s="117" t="s">
        <v>291</v>
      </c>
      <c r="F49" s="116" t="s">
        <v>290</v>
      </c>
      <c r="G49" s="56" t="s">
        <v>143</v>
      </c>
      <c r="H49" s="293"/>
    </row>
    <row r="50" spans="1:8" s="82" customFormat="1" ht="20.25" customHeight="1" hidden="1">
      <c r="A50" s="115" t="s">
        <v>289</v>
      </c>
      <c r="B50" s="72" t="s">
        <v>0</v>
      </c>
      <c r="C50" s="72" t="s">
        <v>146</v>
      </c>
      <c r="D50" s="114">
        <v>11</v>
      </c>
      <c r="E50" s="260"/>
      <c r="F50" s="259"/>
      <c r="G50" s="56"/>
      <c r="H50" s="293"/>
    </row>
    <row r="51" spans="1:8" s="82" customFormat="1" ht="20.25" customHeight="1" hidden="1">
      <c r="A51" s="108" t="s">
        <v>288</v>
      </c>
      <c r="B51" s="99" t="s">
        <v>0</v>
      </c>
      <c r="C51" s="56" t="s">
        <v>146</v>
      </c>
      <c r="D51" s="258">
        <v>11</v>
      </c>
      <c r="E51" s="189" t="s">
        <v>287</v>
      </c>
      <c r="F51" s="66" t="s">
        <v>167</v>
      </c>
      <c r="G51" s="63"/>
      <c r="H51" s="440"/>
    </row>
    <row r="52" spans="1:8" s="82" customFormat="1" ht="20.25" customHeight="1" hidden="1">
      <c r="A52" s="108" t="s">
        <v>286</v>
      </c>
      <c r="B52" s="87" t="s">
        <v>0</v>
      </c>
      <c r="C52" s="56" t="s">
        <v>146</v>
      </c>
      <c r="D52" s="258">
        <v>11</v>
      </c>
      <c r="E52" s="189" t="s">
        <v>284</v>
      </c>
      <c r="F52" s="134" t="s">
        <v>167</v>
      </c>
      <c r="G52" s="63"/>
      <c r="H52" s="440"/>
    </row>
    <row r="53" spans="1:8" s="82" customFormat="1" ht="20.25" customHeight="1">
      <c r="A53" s="431" t="s">
        <v>289</v>
      </c>
      <c r="B53" s="314" t="s">
        <v>0</v>
      </c>
      <c r="C53" s="314" t="s">
        <v>146</v>
      </c>
      <c r="D53" s="427" t="s">
        <v>170</v>
      </c>
      <c r="E53" s="428"/>
      <c r="F53" s="429"/>
      <c r="G53" s="307"/>
      <c r="H53" s="441">
        <f>H54</f>
        <v>50</v>
      </c>
    </row>
    <row r="54" spans="1:8" s="82" customFormat="1" ht="20.25" customHeight="1">
      <c r="A54" s="430" t="s">
        <v>288</v>
      </c>
      <c r="B54" s="314" t="s">
        <v>0</v>
      </c>
      <c r="C54" s="314" t="s">
        <v>146</v>
      </c>
      <c r="D54" s="427" t="s">
        <v>170</v>
      </c>
      <c r="E54" s="428" t="s">
        <v>402</v>
      </c>
      <c r="F54" s="429" t="s">
        <v>153</v>
      </c>
      <c r="G54" s="307"/>
      <c r="H54" s="442">
        <f>H55</f>
        <v>50</v>
      </c>
    </row>
    <row r="55" spans="1:8" s="82" customFormat="1" ht="20.25" customHeight="1">
      <c r="A55" s="430" t="s">
        <v>289</v>
      </c>
      <c r="B55" s="307" t="s">
        <v>0</v>
      </c>
      <c r="C55" s="307" t="s">
        <v>146</v>
      </c>
      <c r="D55" s="488" t="s">
        <v>170</v>
      </c>
      <c r="E55" s="309" t="s">
        <v>403</v>
      </c>
      <c r="F55" s="308" t="s">
        <v>153</v>
      </c>
      <c r="G55" s="307"/>
      <c r="H55" s="442">
        <f>H57</f>
        <v>50</v>
      </c>
    </row>
    <row r="56" spans="1:8" s="82" customFormat="1" ht="20.25" customHeight="1">
      <c r="A56" s="430" t="s">
        <v>285</v>
      </c>
      <c r="B56" s="307" t="s">
        <v>0</v>
      </c>
      <c r="C56" s="307" t="s">
        <v>146</v>
      </c>
      <c r="D56" s="488" t="s">
        <v>170</v>
      </c>
      <c r="E56" s="309" t="s">
        <v>403</v>
      </c>
      <c r="F56" s="308" t="s">
        <v>404</v>
      </c>
      <c r="G56" s="307"/>
      <c r="H56" s="442">
        <f>H57</f>
        <v>50</v>
      </c>
    </row>
    <row r="57" spans="1:8" s="82" customFormat="1" ht="20.25" customHeight="1">
      <c r="A57" s="430" t="s">
        <v>184</v>
      </c>
      <c r="B57" s="307" t="s">
        <v>0</v>
      </c>
      <c r="C57" s="307" t="s">
        <v>146</v>
      </c>
      <c r="D57" s="488" t="s">
        <v>170</v>
      </c>
      <c r="E57" s="309" t="s">
        <v>403</v>
      </c>
      <c r="F57" s="308" t="s">
        <v>404</v>
      </c>
      <c r="G57" s="307" t="s">
        <v>183</v>
      </c>
      <c r="H57" s="442">
        <v>50</v>
      </c>
    </row>
    <row r="58" spans="1:8" s="82" customFormat="1" ht="18.75">
      <c r="A58" s="65" t="s">
        <v>283</v>
      </c>
      <c r="B58" s="72" t="s">
        <v>0</v>
      </c>
      <c r="C58" s="69" t="s">
        <v>146</v>
      </c>
      <c r="D58" s="154" t="s">
        <v>260</v>
      </c>
      <c r="E58" s="78"/>
      <c r="F58" s="77"/>
      <c r="G58" s="153"/>
      <c r="H58" s="292">
        <f>H63+H68+H87+H95</f>
        <v>7942.280000000001</v>
      </c>
    </row>
    <row r="59" spans="1:8" s="183" customFormat="1" ht="18.75" customHeight="1" hidden="1">
      <c r="A59" s="115"/>
      <c r="B59" s="99"/>
      <c r="C59" s="72"/>
      <c r="D59" s="112"/>
      <c r="E59" s="141"/>
      <c r="F59" s="70"/>
      <c r="G59" s="138"/>
      <c r="H59" s="436"/>
    </row>
    <row r="60" spans="1:8" s="183" customFormat="1" ht="18.75" customHeight="1" hidden="1">
      <c r="A60" s="108"/>
      <c r="B60" s="87"/>
      <c r="C60" s="56"/>
      <c r="D60" s="64"/>
      <c r="E60" s="189"/>
      <c r="F60" s="134"/>
      <c r="G60" s="253"/>
      <c r="H60" s="443"/>
    </row>
    <row r="61" spans="1:8" s="82" customFormat="1" ht="18.75" customHeight="1" hidden="1">
      <c r="A61" s="256"/>
      <c r="B61" s="87"/>
      <c r="C61" s="255"/>
      <c r="D61" s="254"/>
      <c r="E61" s="185"/>
      <c r="F61" s="184"/>
      <c r="G61" s="253"/>
      <c r="H61" s="443"/>
    </row>
    <row r="62" spans="1:8" s="82" customFormat="1" ht="18.75" customHeight="1" hidden="1">
      <c r="A62" s="186"/>
      <c r="B62" s="56"/>
      <c r="C62" s="250"/>
      <c r="D62" s="250"/>
      <c r="E62" s="189"/>
      <c r="F62" s="251"/>
      <c r="G62" s="250"/>
      <c r="H62" s="444"/>
    </row>
    <row r="63" spans="1:8" s="183" customFormat="1" ht="65.25" customHeight="1">
      <c r="A63" s="115" t="s">
        <v>605</v>
      </c>
      <c r="B63" s="99" t="s">
        <v>0</v>
      </c>
      <c r="C63" s="72" t="s">
        <v>146</v>
      </c>
      <c r="D63" s="112" t="s">
        <v>260</v>
      </c>
      <c r="E63" s="141" t="s">
        <v>282</v>
      </c>
      <c r="F63" s="70" t="s">
        <v>153</v>
      </c>
      <c r="G63" s="138"/>
      <c r="H63" s="292">
        <f>H64</f>
        <v>70</v>
      </c>
    </row>
    <row r="64" spans="1:8" s="183" customFormat="1" ht="56.25">
      <c r="A64" s="248" t="s">
        <v>281</v>
      </c>
      <c r="B64" s="87" t="s">
        <v>0</v>
      </c>
      <c r="C64" s="56" t="s">
        <v>146</v>
      </c>
      <c r="D64" s="64" t="s">
        <v>260</v>
      </c>
      <c r="E64" s="185" t="s">
        <v>454</v>
      </c>
      <c r="F64" s="164" t="s">
        <v>153</v>
      </c>
      <c r="G64" s="63"/>
      <c r="H64" s="292">
        <f>H65</f>
        <v>70</v>
      </c>
    </row>
    <row r="65" spans="1:243" s="105" customFormat="1" ht="22.5" customHeight="1">
      <c r="A65" s="149" t="s">
        <v>280</v>
      </c>
      <c r="B65" s="87" t="s">
        <v>0</v>
      </c>
      <c r="C65" s="87" t="s">
        <v>146</v>
      </c>
      <c r="D65" s="146" t="s">
        <v>260</v>
      </c>
      <c r="E65" s="117" t="s">
        <v>454</v>
      </c>
      <c r="F65" s="116" t="s">
        <v>279</v>
      </c>
      <c r="G65" s="177"/>
      <c r="H65" s="445">
        <f>+H66+H67</f>
        <v>70</v>
      </c>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83"/>
      <c r="BY65" s="183"/>
      <c r="BZ65" s="183"/>
      <c r="CA65" s="183"/>
      <c r="CB65" s="183"/>
      <c r="CC65" s="183"/>
      <c r="CD65" s="183"/>
      <c r="CE65" s="183"/>
      <c r="CF65" s="183"/>
      <c r="CG65" s="183"/>
      <c r="CH65" s="183"/>
      <c r="CI65" s="183"/>
      <c r="CJ65" s="183"/>
      <c r="CK65" s="183"/>
      <c r="CL65" s="183"/>
      <c r="CM65" s="183"/>
      <c r="CN65" s="183"/>
      <c r="CO65" s="183"/>
      <c r="CP65" s="183"/>
      <c r="CQ65" s="183"/>
      <c r="CR65" s="183"/>
      <c r="CS65" s="183"/>
      <c r="CT65" s="183"/>
      <c r="CU65" s="183"/>
      <c r="CV65" s="183"/>
      <c r="CW65" s="183"/>
      <c r="CX65" s="183"/>
      <c r="CY65" s="183"/>
      <c r="CZ65" s="183"/>
      <c r="DA65" s="183"/>
      <c r="DB65" s="183"/>
      <c r="DC65" s="183"/>
      <c r="DD65" s="183"/>
      <c r="DE65" s="183"/>
      <c r="DF65" s="183"/>
      <c r="DG65" s="183"/>
      <c r="DH65" s="183"/>
      <c r="DI65" s="183"/>
      <c r="DJ65" s="183"/>
      <c r="DK65" s="183"/>
      <c r="DL65" s="183"/>
      <c r="DM65" s="183"/>
      <c r="DN65" s="183"/>
      <c r="DO65" s="183"/>
      <c r="DP65" s="183"/>
      <c r="DQ65" s="183"/>
      <c r="DR65" s="183"/>
      <c r="DS65" s="183"/>
      <c r="DT65" s="183"/>
      <c r="DU65" s="183"/>
      <c r="DV65" s="183"/>
      <c r="DW65" s="183"/>
      <c r="DX65" s="183"/>
      <c r="DY65" s="183"/>
      <c r="DZ65" s="183"/>
      <c r="EA65" s="183"/>
      <c r="EB65" s="183"/>
      <c r="EC65" s="183"/>
      <c r="ED65" s="183"/>
      <c r="EE65" s="183"/>
      <c r="EF65" s="183"/>
      <c r="EG65" s="183"/>
      <c r="EH65" s="183"/>
      <c r="EI65" s="183"/>
      <c r="EJ65" s="183"/>
      <c r="EK65" s="183"/>
      <c r="EL65" s="183"/>
      <c r="EM65" s="183"/>
      <c r="EN65" s="183"/>
      <c r="EO65" s="183"/>
      <c r="EP65" s="183"/>
      <c r="EQ65" s="183"/>
      <c r="ER65" s="183"/>
      <c r="ES65" s="183"/>
      <c r="ET65" s="183"/>
      <c r="EU65" s="183"/>
      <c r="EV65" s="183"/>
      <c r="EW65" s="183"/>
      <c r="EX65" s="183"/>
      <c r="EY65" s="183"/>
      <c r="EZ65" s="183"/>
      <c r="FA65" s="183"/>
      <c r="FB65" s="183"/>
      <c r="FC65" s="183"/>
      <c r="FD65" s="183"/>
      <c r="FE65" s="183"/>
      <c r="FF65" s="183"/>
      <c r="FG65" s="183"/>
      <c r="FH65" s="183"/>
      <c r="FI65" s="183"/>
      <c r="FJ65" s="183"/>
      <c r="FK65" s="183"/>
      <c r="FL65" s="183"/>
      <c r="FM65" s="183"/>
      <c r="FN65" s="183"/>
      <c r="FO65" s="183"/>
      <c r="FP65" s="183"/>
      <c r="FQ65" s="183"/>
      <c r="FR65" s="183"/>
      <c r="FS65" s="183"/>
      <c r="FT65" s="183"/>
      <c r="FU65" s="183"/>
      <c r="FV65" s="183"/>
      <c r="FW65" s="183"/>
      <c r="FX65" s="183"/>
      <c r="FY65" s="183"/>
      <c r="FZ65" s="183"/>
      <c r="GA65" s="183"/>
      <c r="GB65" s="183"/>
      <c r="GC65" s="183"/>
      <c r="GD65" s="183"/>
      <c r="GE65" s="183"/>
      <c r="GF65" s="183"/>
      <c r="GG65" s="183"/>
      <c r="GH65" s="183"/>
      <c r="GI65" s="183"/>
      <c r="GJ65" s="183"/>
      <c r="GK65" s="183"/>
      <c r="GL65" s="183"/>
      <c r="GM65" s="183"/>
      <c r="GN65" s="183"/>
      <c r="GO65" s="183"/>
      <c r="GP65" s="183"/>
      <c r="GQ65" s="183"/>
      <c r="GR65" s="183"/>
      <c r="GS65" s="183"/>
      <c r="GT65" s="183"/>
      <c r="GU65" s="183"/>
      <c r="GV65" s="183"/>
      <c r="GW65" s="183"/>
      <c r="GX65" s="183"/>
      <c r="GY65" s="183"/>
      <c r="GZ65" s="183"/>
      <c r="HA65" s="183"/>
      <c r="HB65" s="183"/>
      <c r="HC65" s="183"/>
      <c r="HD65" s="183"/>
      <c r="HE65" s="183"/>
      <c r="HF65" s="183"/>
      <c r="HG65" s="183"/>
      <c r="HH65" s="183"/>
      <c r="HI65" s="183"/>
      <c r="HJ65" s="183"/>
      <c r="HK65" s="183"/>
      <c r="HL65" s="183"/>
      <c r="HM65" s="183"/>
      <c r="HN65" s="183"/>
      <c r="HO65" s="183"/>
      <c r="HP65" s="183"/>
      <c r="HQ65" s="183"/>
      <c r="HR65" s="183"/>
      <c r="HS65" s="183"/>
      <c r="HT65" s="183"/>
      <c r="HU65" s="183"/>
      <c r="HV65" s="183"/>
      <c r="HW65" s="183"/>
      <c r="HX65" s="183"/>
      <c r="HY65" s="183"/>
      <c r="HZ65" s="183"/>
      <c r="IA65" s="183"/>
      <c r="IB65" s="183"/>
      <c r="IC65" s="183"/>
      <c r="ID65" s="183"/>
      <c r="IE65" s="183"/>
      <c r="IF65" s="183"/>
      <c r="IG65" s="183"/>
      <c r="IH65" s="183"/>
      <c r="II65" s="183"/>
    </row>
    <row r="66" spans="1:243" s="105" customFormat="1" ht="56.25" hidden="1">
      <c r="A66" s="306" t="s">
        <v>181</v>
      </c>
      <c r="B66" s="305" t="s">
        <v>0</v>
      </c>
      <c r="C66" s="304" t="s">
        <v>146</v>
      </c>
      <c r="D66" s="303" t="s">
        <v>260</v>
      </c>
      <c r="E66" s="644" t="s">
        <v>455</v>
      </c>
      <c r="F66" s="645"/>
      <c r="G66" s="302" t="s">
        <v>149</v>
      </c>
      <c r="H66" s="446">
        <v>0</v>
      </c>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183"/>
      <c r="DB66" s="183"/>
      <c r="DC66" s="183"/>
      <c r="DD66" s="183"/>
      <c r="DE66" s="183"/>
      <c r="DF66" s="183"/>
      <c r="DG66" s="183"/>
      <c r="DH66" s="183"/>
      <c r="DI66" s="183"/>
      <c r="DJ66" s="183"/>
      <c r="DK66" s="183"/>
      <c r="DL66" s="183"/>
      <c r="DM66" s="183"/>
      <c r="DN66" s="183"/>
      <c r="DO66" s="183"/>
      <c r="DP66" s="183"/>
      <c r="DQ66" s="183"/>
      <c r="DR66" s="183"/>
      <c r="DS66" s="183"/>
      <c r="DT66" s="183"/>
      <c r="DU66" s="183"/>
      <c r="DV66" s="183"/>
      <c r="DW66" s="183"/>
      <c r="DX66" s="183"/>
      <c r="DY66" s="183"/>
      <c r="DZ66" s="183"/>
      <c r="EA66" s="183"/>
      <c r="EB66" s="183"/>
      <c r="EC66" s="183"/>
      <c r="ED66" s="183"/>
      <c r="EE66" s="183"/>
      <c r="EF66" s="183"/>
      <c r="EG66" s="183"/>
      <c r="EH66" s="183"/>
      <c r="EI66" s="183"/>
      <c r="EJ66" s="183"/>
      <c r="EK66" s="183"/>
      <c r="EL66" s="183"/>
      <c r="EM66" s="183"/>
      <c r="EN66" s="183"/>
      <c r="EO66" s="183"/>
      <c r="EP66" s="183"/>
      <c r="EQ66" s="183"/>
      <c r="ER66" s="183"/>
      <c r="ES66" s="183"/>
      <c r="ET66" s="183"/>
      <c r="EU66" s="183"/>
      <c r="EV66" s="183"/>
      <c r="EW66" s="183"/>
      <c r="EX66" s="183"/>
      <c r="EY66" s="183"/>
      <c r="EZ66" s="183"/>
      <c r="FA66" s="183"/>
      <c r="FB66" s="183"/>
      <c r="FC66" s="183"/>
      <c r="FD66" s="183"/>
      <c r="FE66" s="183"/>
      <c r="FF66" s="183"/>
      <c r="FG66" s="183"/>
      <c r="FH66" s="183"/>
      <c r="FI66" s="183"/>
      <c r="FJ66" s="183"/>
      <c r="FK66" s="183"/>
      <c r="FL66" s="183"/>
      <c r="FM66" s="183"/>
      <c r="FN66" s="183"/>
      <c r="FO66" s="183"/>
      <c r="FP66" s="183"/>
      <c r="FQ66" s="183"/>
      <c r="FR66" s="183"/>
      <c r="FS66" s="183"/>
      <c r="FT66" s="183"/>
      <c r="FU66" s="183"/>
      <c r="FV66" s="183"/>
      <c r="FW66" s="183"/>
      <c r="FX66" s="183"/>
      <c r="FY66" s="183"/>
      <c r="FZ66" s="183"/>
      <c r="GA66" s="183"/>
      <c r="GB66" s="183"/>
      <c r="GC66" s="183"/>
      <c r="GD66" s="183"/>
      <c r="GE66" s="183"/>
      <c r="GF66" s="183"/>
      <c r="GG66" s="183"/>
      <c r="GH66" s="183"/>
      <c r="GI66" s="183"/>
      <c r="GJ66" s="183"/>
      <c r="GK66" s="183"/>
      <c r="GL66" s="183"/>
      <c r="GM66" s="183"/>
      <c r="GN66" s="183"/>
      <c r="GO66" s="183"/>
      <c r="GP66" s="183"/>
      <c r="GQ66" s="183"/>
      <c r="GR66" s="183"/>
      <c r="GS66" s="183"/>
      <c r="GT66" s="183"/>
      <c r="GU66" s="183"/>
      <c r="GV66" s="183"/>
      <c r="GW66" s="183"/>
      <c r="GX66" s="183"/>
      <c r="GY66" s="183"/>
      <c r="GZ66" s="183"/>
      <c r="HA66" s="183"/>
      <c r="HB66" s="183"/>
      <c r="HC66" s="183"/>
      <c r="HD66" s="183"/>
      <c r="HE66" s="183"/>
      <c r="HF66" s="183"/>
      <c r="HG66" s="183"/>
      <c r="HH66" s="183"/>
      <c r="HI66" s="183"/>
      <c r="HJ66" s="183"/>
      <c r="HK66" s="183"/>
      <c r="HL66" s="183"/>
      <c r="HM66" s="183"/>
      <c r="HN66" s="183"/>
      <c r="HO66" s="183"/>
      <c r="HP66" s="183"/>
      <c r="HQ66" s="183"/>
      <c r="HR66" s="183"/>
      <c r="HS66" s="183"/>
      <c r="HT66" s="183"/>
      <c r="HU66" s="183"/>
      <c r="HV66" s="183"/>
      <c r="HW66" s="183"/>
      <c r="HX66" s="183"/>
      <c r="HY66" s="183"/>
      <c r="HZ66" s="183"/>
      <c r="IA66" s="183"/>
      <c r="IB66" s="183"/>
      <c r="IC66" s="183"/>
      <c r="ID66" s="183"/>
      <c r="IE66" s="183"/>
      <c r="IF66" s="183"/>
      <c r="IG66" s="183"/>
      <c r="IH66" s="183"/>
      <c r="II66" s="183"/>
    </row>
    <row r="67" spans="1:243" s="105" customFormat="1" ht="29.25" customHeight="1">
      <c r="A67" s="553" t="s">
        <v>350</v>
      </c>
      <c r="B67" s="56" t="s">
        <v>0</v>
      </c>
      <c r="C67" s="56" t="s">
        <v>146</v>
      </c>
      <c r="D67" s="56" t="s">
        <v>260</v>
      </c>
      <c r="E67" s="117" t="s">
        <v>454</v>
      </c>
      <c r="F67" s="116" t="s">
        <v>279</v>
      </c>
      <c r="G67" s="56" t="s">
        <v>143</v>
      </c>
      <c r="H67" s="557">
        <v>70</v>
      </c>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83"/>
      <c r="BY67" s="183"/>
      <c r="BZ67" s="183"/>
      <c r="CA67" s="183"/>
      <c r="CB67" s="183"/>
      <c r="CC67" s="183"/>
      <c r="CD67" s="183"/>
      <c r="CE67" s="183"/>
      <c r="CF67" s="183"/>
      <c r="CG67" s="183"/>
      <c r="CH67" s="183"/>
      <c r="CI67" s="183"/>
      <c r="CJ67" s="183"/>
      <c r="CK67" s="183"/>
      <c r="CL67" s="183"/>
      <c r="CM67" s="183"/>
      <c r="CN67" s="183"/>
      <c r="CO67" s="183"/>
      <c r="CP67" s="183"/>
      <c r="CQ67" s="183"/>
      <c r="CR67" s="183"/>
      <c r="CS67" s="183"/>
      <c r="CT67" s="183"/>
      <c r="CU67" s="183"/>
      <c r="CV67" s="183"/>
      <c r="CW67" s="183"/>
      <c r="CX67" s="183"/>
      <c r="CY67" s="183"/>
      <c r="CZ67" s="183"/>
      <c r="DA67" s="183"/>
      <c r="DB67" s="183"/>
      <c r="DC67" s="183"/>
      <c r="DD67" s="183"/>
      <c r="DE67" s="183"/>
      <c r="DF67" s="183"/>
      <c r="DG67" s="183"/>
      <c r="DH67" s="183"/>
      <c r="DI67" s="183"/>
      <c r="DJ67" s="183"/>
      <c r="DK67" s="183"/>
      <c r="DL67" s="183"/>
      <c r="DM67" s="183"/>
      <c r="DN67" s="183"/>
      <c r="DO67" s="183"/>
      <c r="DP67" s="183"/>
      <c r="DQ67" s="183"/>
      <c r="DR67" s="183"/>
      <c r="DS67" s="183"/>
      <c r="DT67" s="183"/>
      <c r="DU67" s="183"/>
      <c r="DV67" s="183"/>
      <c r="DW67" s="183"/>
      <c r="DX67" s="183"/>
      <c r="DY67" s="183"/>
      <c r="DZ67" s="183"/>
      <c r="EA67" s="183"/>
      <c r="EB67" s="183"/>
      <c r="EC67" s="183"/>
      <c r="ED67" s="183"/>
      <c r="EE67" s="183"/>
      <c r="EF67" s="183"/>
      <c r="EG67" s="183"/>
      <c r="EH67" s="183"/>
      <c r="EI67" s="183"/>
      <c r="EJ67" s="183"/>
      <c r="EK67" s="183"/>
      <c r="EL67" s="183"/>
      <c r="EM67" s="183"/>
      <c r="EN67" s="183"/>
      <c r="EO67" s="183"/>
      <c r="EP67" s="183"/>
      <c r="EQ67" s="183"/>
      <c r="ER67" s="183"/>
      <c r="ES67" s="183"/>
      <c r="ET67" s="183"/>
      <c r="EU67" s="183"/>
      <c r="EV67" s="183"/>
      <c r="EW67" s="183"/>
      <c r="EX67" s="183"/>
      <c r="EY67" s="183"/>
      <c r="EZ67" s="183"/>
      <c r="FA67" s="183"/>
      <c r="FB67" s="183"/>
      <c r="FC67" s="183"/>
      <c r="FD67" s="183"/>
      <c r="FE67" s="183"/>
      <c r="FF67" s="183"/>
      <c r="FG67" s="183"/>
      <c r="FH67" s="183"/>
      <c r="FI67" s="183"/>
      <c r="FJ67" s="183"/>
      <c r="FK67" s="183"/>
      <c r="FL67" s="183"/>
      <c r="FM67" s="183"/>
      <c r="FN67" s="183"/>
      <c r="FO67" s="183"/>
      <c r="FP67" s="183"/>
      <c r="FQ67" s="183"/>
      <c r="FR67" s="183"/>
      <c r="FS67" s="183"/>
      <c r="FT67" s="183"/>
      <c r="FU67" s="183"/>
      <c r="FV67" s="183"/>
      <c r="FW67" s="183"/>
      <c r="FX67" s="183"/>
      <c r="FY67" s="183"/>
      <c r="FZ67" s="183"/>
      <c r="GA67" s="183"/>
      <c r="GB67" s="183"/>
      <c r="GC67" s="183"/>
      <c r="GD67" s="183"/>
      <c r="GE67" s="183"/>
      <c r="GF67" s="183"/>
      <c r="GG67" s="183"/>
      <c r="GH67" s="183"/>
      <c r="GI67" s="183"/>
      <c r="GJ67" s="183"/>
      <c r="GK67" s="183"/>
      <c r="GL67" s="183"/>
      <c r="GM67" s="183"/>
      <c r="GN67" s="183"/>
      <c r="GO67" s="183"/>
      <c r="GP67" s="183"/>
      <c r="GQ67" s="183"/>
      <c r="GR67" s="183"/>
      <c r="GS67" s="183"/>
      <c r="GT67" s="183"/>
      <c r="GU67" s="183"/>
      <c r="GV67" s="183"/>
      <c r="GW67" s="183"/>
      <c r="GX67" s="183"/>
      <c r="GY67" s="183"/>
      <c r="GZ67" s="183"/>
      <c r="HA67" s="183"/>
      <c r="HB67" s="183"/>
      <c r="HC67" s="183"/>
      <c r="HD67" s="183"/>
      <c r="HE67" s="183"/>
      <c r="HF67" s="183"/>
      <c r="HG67" s="183"/>
      <c r="HH67" s="183"/>
      <c r="HI67" s="183"/>
      <c r="HJ67" s="183"/>
      <c r="HK67" s="183"/>
      <c r="HL67" s="183"/>
      <c r="HM67" s="183"/>
      <c r="HN67" s="183"/>
      <c r="HO67" s="183"/>
      <c r="HP67" s="183"/>
      <c r="HQ67" s="183"/>
      <c r="HR67" s="183"/>
      <c r="HS67" s="183"/>
      <c r="HT67" s="183"/>
      <c r="HU67" s="183"/>
      <c r="HV67" s="183"/>
      <c r="HW67" s="183"/>
      <c r="HX67" s="183"/>
      <c r="HY67" s="183"/>
      <c r="HZ67" s="183"/>
      <c r="IA67" s="183"/>
      <c r="IB67" s="183"/>
      <c r="IC67" s="183"/>
      <c r="ID67" s="183"/>
      <c r="IE67" s="183"/>
      <c r="IF67" s="183"/>
      <c r="IG67" s="183"/>
      <c r="IH67" s="183"/>
      <c r="II67" s="183"/>
    </row>
    <row r="68" spans="1:8" s="183" customFormat="1" ht="38.25" customHeight="1">
      <c r="A68" s="247" t="s">
        <v>278</v>
      </c>
      <c r="B68" s="99" t="s">
        <v>0</v>
      </c>
      <c r="C68" s="246" t="s">
        <v>146</v>
      </c>
      <c r="D68" s="245">
        <v>13</v>
      </c>
      <c r="E68" s="244" t="s">
        <v>277</v>
      </c>
      <c r="F68" s="243" t="s">
        <v>153</v>
      </c>
      <c r="G68" s="301"/>
      <c r="H68" s="447">
        <f>+H69+H86+H85</f>
        <v>2907.521</v>
      </c>
    </row>
    <row r="69" spans="1:8" s="82" customFormat="1" ht="18.75">
      <c r="A69" s="108" t="s">
        <v>276</v>
      </c>
      <c r="B69" s="87" t="s">
        <v>0</v>
      </c>
      <c r="C69" s="241" t="s">
        <v>146</v>
      </c>
      <c r="D69" s="86">
        <v>13</v>
      </c>
      <c r="E69" s="240" t="s">
        <v>274</v>
      </c>
      <c r="F69" s="164" t="s">
        <v>153</v>
      </c>
      <c r="G69" s="84"/>
      <c r="H69" s="197">
        <f>H70</f>
        <v>300</v>
      </c>
    </row>
    <row r="70" spans="1:8" s="82" customFormat="1" ht="18.75">
      <c r="A70" s="88" t="s">
        <v>275</v>
      </c>
      <c r="B70" s="87" t="s">
        <v>0</v>
      </c>
      <c r="C70" s="85" t="s">
        <v>146</v>
      </c>
      <c r="D70" s="86">
        <v>13</v>
      </c>
      <c r="E70" s="240" t="s">
        <v>274</v>
      </c>
      <c r="F70" s="164" t="s">
        <v>273</v>
      </c>
      <c r="G70" s="84"/>
      <c r="H70" s="197">
        <f>H71</f>
        <v>300</v>
      </c>
    </row>
    <row r="71" spans="1:8" s="82" customFormat="1" ht="24" customHeight="1">
      <c r="A71" s="553" t="s">
        <v>350</v>
      </c>
      <c r="B71" s="56" t="s">
        <v>0</v>
      </c>
      <c r="C71" s="238" t="s">
        <v>146</v>
      </c>
      <c r="D71" s="237">
        <v>13</v>
      </c>
      <c r="E71" s="236" t="s">
        <v>274</v>
      </c>
      <c r="F71" s="66" t="s">
        <v>273</v>
      </c>
      <c r="G71" s="235" t="s">
        <v>143</v>
      </c>
      <c r="H71" s="293">
        <v>300</v>
      </c>
    </row>
    <row r="72" spans="1:8" s="82" customFormat="1" ht="18.75" customHeight="1" hidden="1">
      <c r="A72" s="228" t="s">
        <v>263</v>
      </c>
      <c r="B72" s="300" t="s">
        <v>0</v>
      </c>
      <c r="C72" s="234" t="s">
        <v>146</v>
      </c>
      <c r="D72" s="233">
        <v>13</v>
      </c>
      <c r="E72" s="658" t="s">
        <v>264</v>
      </c>
      <c r="F72" s="659"/>
      <c r="G72" s="232" t="s">
        <v>183</v>
      </c>
      <c r="H72" s="292"/>
    </row>
    <row r="73" spans="1:8" s="82" customFormat="1" ht="18.75" customHeight="1" hidden="1">
      <c r="A73" s="90" t="s">
        <v>261</v>
      </c>
      <c r="B73" s="99" t="s">
        <v>0</v>
      </c>
      <c r="C73" s="218" t="s">
        <v>146</v>
      </c>
      <c r="D73" s="218" t="s">
        <v>260</v>
      </c>
      <c r="E73" s="71" t="s">
        <v>262</v>
      </c>
      <c r="F73" s="70" t="s">
        <v>153</v>
      </c>
      <c r="G73" s="217"/>
      <c r="H73" s="197"/>
    </row>
    <row r="74" spans="1:248" s="230" customFormat="1" ht="19.5" customHeight="1" hidden="1">
      <c r="A74" s="88" t="s">
        <v>272</v>
      </c>
      <c r="B74" s="87" t="s">
        <v>0</v>
      </c>
      <c r="C74" s="119" t="s">
        <v>146</v>
      </c>
      <c r="D74" s="119" t="s">
        <v>260</v>
      </c>
      <c r="E74" s="58" t="s">
        <v>257</v>
      </c>
      <c r="F74" s="164" t="s">
        <v>153</v>
      </c>
      <c r="G74" s="216"/>
      <c r="H74" s="293"/>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231"/>
      <c r="BA74" s="231"/>
      <c r="BB74" s="231"/>
      <c r="BC74" s="231"/>
      <c r="BD74" s="231"/>
      <c r="BE74" s="231"/>
      <c r="BF74" s="231"/>
      <c r="BG74" s="231"/>
      <c r="BH74" s="231"/>
      <c r="BI74" s="231"/>
      <c r="BJ74" s="231"/>
      <c r="BK74" s="231"/>
      <c r="BL74" s="231"/>
      <c r="BM74" s="231"/>
      <c r="BN74" s="231"/>
      <c r="BO74" s="231"/>
      <c r="BP74" s="231"/>
      <c r="BQ74" s="231"/>
      <c r="BR74" s="231"/>
      <c r="BS74" s="231"/>
      <c r="BT74" s="231"/>
      <c r="BU74" s="231"/>
      <c r="BV74" s="231"/>
      <c r="BW74" s="231"/>
      <c r="BX74" s="231"/>
      <c r="BY74" s="231"/>
      <c r="BZ74" s="231"/>
      <c r="CA74" s="231"/>
      <c r="CB74" s="231"/>
      <c r="CC74" s="231"/>
      <c r="CD74" s="231"/>
      <c r="CE74" s="231"/>
      <c r="CF74" s="231"/>
      <c r="CG74" s="231"/>
      <c r="CH74" s="231"/>
      <c r="CI74" s="231"/>
      <c r="CJ74" s="231"/>
      <c r="CK74" s="231"/>
      <c r="CL74" s="231"/>
      <c r="CM74" s="231"/>
      <c r="CN74" s="231"/>
      <c r="CO74" s="231"/>
      <c r="CP74" s="231"/>
      <c r="CQ74" s="231"/>
      <c r="CR74" s="231"/>
      <c r="CS74" s="231"/>
      <c r="CT74" s="231"/>
      <c r="CU74" s="231"/>
      <c r="CV74" s="231"/>
      <c r="CW74" s="231"/>
      <c r="CX74" s="231"/>
      <c r="CY74" s="231"/>
      <c r="CZ74" s="231"/>
      <c r="DA74" s="231"/>
      <c r="DB74" s="231"/>
      <c r="DC74" s="231"/>
      <c r="DD74" s="231"/>
      <c r="DE74" s="231"/>
      <c r="DF74" s="231"/>
      <c r="DG74" s="231"/>
      <c r="DH74" s="231"/>
      <c r="DI74" s="231"/>
      <c r="DJ74" s="231"/>
      <c r="DK74" s="231"/>
      <c r="DL74" s="231"/>
      <c r="DM74" s="231"/>
      <c r="DN74" s="231"/>
      <c r="DO74" s="231"/>
      <c r="DP74" s="231"/>
      <c r="DQ74" s="231"/>
      <c r="DR74" s="231"/>
      <c r="DS74" s="231"/>
      <c r="DT74" s="231"/>
      <c r="DU74" s="231"/>
      <c r="DV74" s="231"/>
      <c r="DW74" s="231"/>
      <c r="DX74" s="231"/>
      <c r="DY74" s="231"/>
      <c r="DZ74" s="231"/>
      <c r="EA74" s="231"/>
      <c r="EB74" s="231"/>
      <c r="EC74" s="231"/>
      <c r="ED74" s="231"/>
      <c r="EE74" s="231"/>
      <c r="EF74" s="231"/>
      <c r="EG74" s="231"/>
      <c r="EH74" s="231"/>
      <c r="EI74" s="231"/>
      <c r="EJ74" s="231"/>
      <c r="EK74" s="231"/>
      <c r="EL74" s="231"/>
      <c r="EM74" s="231"/>
      <c r="EN74" s="231"/>
      <c r="EO74" s="231"/>
      <c r="EP74" s="231"/>
      <c r="EQ74" s="231"/>
      <c r="ER74" s="231"/>
      <c r="ES74" s="231"/>
      <c r="ET74" s="231"/>
      <c r="EU74" s="231"/>
      <c r="EV74" s="231"/>
      <c r="EW74" s="231"/>
      <c r="EX74" s="231"/>
      <c r="EY74" s="231"/>
      <c r="EZ74" s="231"/>
      <c r="FA74" s="231"/>
      <c r="FB74" s="231"/>
      <c r="FC74" s="231"/>
      <c r="FD74" s="231"/>
      <c r="FE74" s="231"/>
      <c r="FF74" s="231"/>
      <c r="FG74" s="231"/>
      <c r="FH74" s="231"/>
      <c r="FI74" s="231"/>
      <c r="FJ74" s="231"/>
      <c r="FK74" s="231"/>
      <c r="FL74" s="231"/>
      <c r="FM74" s="231"/>
      <c r="FN74" s="231"/>
      <c r="FO74" s="231"/>
      <c r="FP74" s="231"/>
      <c r="FQ74" s="231"/>
      <c r="FR74" s="231"/>
      <c r="FS74" s="231"/>
      <c r="FT74" s="231"/>
      <c r="FU74" s="231"/>
      <c r="FV74" s="231"/>
      <c r="FW74" s="231"/>
      <c r="FX74" s="231"/>
      <c r="FY74" s="231"/>
      <c r="FZ74" s="231"/>
      <c r="GA74" s="231"/>
      <c r="GB74" s="231"/>
      <c r="GC74" s="231"/>
      <c r="GD74" s="231"/>
      <c r="GE74" s="231"/>
      <c r="GF74" s="231"/>
      <c r="GG74" s="231"/>
      <c r="GH74" s="231"/>
      <c r="GI74" s="231"/>
      <c r="GJ74" s="231"/>
      <c r="GK74" s="231"/>
      <c r="GL74" s="231"/>
      <c r="GM74" s="231"/>
      <c r="GN74" s="231"/>
      <c r="GO74" s="231"/>
      <c r="GP74" s="231"/>
      <c r="GQ74" s="231"/>
      <c r="GR74" s="231"/>
      <c r="GS74" s="231"/>
      <c r="GT74" s="231"/>
      <c r="GU74" s="231"/>
      <c r="GV74" s="231"/>
      <c r="GW74" s="231"/>
      <c r="GX74" s="231"/>
      <c r="GY74" s="231"/>
      <c r="GZ74" s="231"/>
      <c r="HA74" s="231"/>
      <c r="HB74" s="231"/>
      <c r="HC74" s="231"/>
      <c r="HD74" s="231"/>
      <c r="HE74" s="231"/>
      <c r="HF74" s="231"/>
      <c r="HG74" s="231"/>
      <c r="HH74" s="231"/>
      <c r="HI74" s="231"/>
      <c r="HJ74" s="231"/>
      <c r="HK74" s="231"/>
      <c r="HL74" s="231"/>
      <c r="HM74" s="231"/>
      <c r="HN74" s="231"/>
      <c r="HO74" s="231"/>
      <c r="HP74" s="231"/>
      <c r="HQ74" s="231"/>
      <c r="HR74" s="231"/>
      <c r="HS74" s="231"/>
      <c r="HT74" s="231"/>
      <c r="HU74" s="231"/>
      <c r="HV74" s="231"/>
      <c r="HW74" s="231"/>
      <c r="HX74" s="231"/>
      <c r="HY74" s="231"/>
      <c r="HZ74" s="231"/>
      <c r="IA74" s="231"/>
      <c r="IB74" s="231"/>
      <c r="IC74" s="231"/>
      <c r="ID74" s="231"/>
      <c r="IE74" s="231"/>
      <c r="IF74" s="231"/>
      <c r="IG74" s="231"/>
      <c r="IH74" s="231"/>
      <c r="II74" s="231"/>
      <c r="IJ74" s="231"/>
      <c r="IK74" s="231"/>
      <c r="IL74" s="231"/>
      <c r="IM74" s="231"/>
      <c r="IN74" s="231"/>
    </row>
    <row r="75" spans="1:248" s="230" customFormat="1" ht="56.25" customHeight="1" hidden="1">
      <c r="A75" s="108" t="s">
        <v>181</v>
      </c>
      <c r="B75" s="299" t="s">
        <v>0</v>
      </c>
      <c r="C75" s="59" t="s">
        <v>146</v>
      </c>
      <c r="D75" s="59">
        <v>13</v>
      </c>
      <c r="E75" s="226" t="s">
        <v>257</v>
      </c>
      <c r="F75" s="225" t="s">
        <v>256</v>
      </c>
      <c r="G75" s="59"/>
      <c r="H75" s="293"/>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1"/>
      <c r="BE75" s="231"/>
      <c r="BF75" s="231"/>
      <c r="BG75" s="231"/>
      <c r="BH75" s="231"/>
      <c r="BI75" s="231"/>
      <c r="BJ75" s="231"/>
      <c r="BK75" s="231"/>
      <c r="BL75" s="231"/>
      <c r="BM75" s="231"/>
      <c r="BN75" s="231"/>
      <c r="BO75" s="231"/>
      <c r="BP75" s="231"/>
      <c r="BQ75" s="231"/>
      <c r="BR75" s="231"/>
      <c r="BS75" s="231"/>
      <c r="BT75" s="231"/>
      <c r="BU75" s="231"/>
      <c r="BV75" s="231"/>
      <c r="BW75" s="231"/>
      <c r="BX75" s="231"/>
      <c r="BY75" s="231"/>
      <c r="BZ75" s="231"/>
      <c r="CA75" s="231"/>
      <c r="CB75" s="231"/>
      <c r="CC75" s="231"/>
      <c r="CD75" s="231"/>
      <c r="CE75" s="231"/>
      <c r="CF75" s="231"/>
      <c r="CG75" s="231"/>
      <c r="CH75" s="231"/>
      <c r="CI75" s="231"/>
      <c r="CJ75" s="231"/>
      <c r="CK75" s="231"/>
      <c r="CL75" s="231"/>
      <c r="CM75" s="231"/>
      <c r="CN75" s="231"/>
      <c r="CO75" s="231"/>
      <c r="CP75" s="231"/>
      <c r="CQ75" s="231"/>
      <c r="CR75" s="231"/>
      <c r="CS75" s="231"/>
      <c r="CT75" s="231"/>
      <c r="CU75" s="231"/>
      <c r="CV75" s="231"/>
      <c r="CW75" s="231"/>
      <c r="CX75" s="231"/>
      <c r="CY75" s="231"/>
      <c r="CZ75" s="231"/>
      <c r="DA75" s="231"/>
      <c r="DB75" s="231"/>
      <c r="DC75" s="231"/>
      <c r="DD75" s="231"/>
      <c r="DE75" s="231"/>
      <c r="DF75" s="231"/>
      <c r="DG75" s="231"/>
      <c r="DH75" s="231"/>
      <c r="DI75" s="231"/>
      <c r="DJ75" s="231"/>
      <c r="DK75" s="231"/>
      <c r="DL75" s="231"/>
      <c r="DM75" s="231"/>
      <c r="DN75" s="231"/>
      <c r="DO75" s="231"/>
      <c r="DP75" s="231"/>
      <c r="DQ75" s="231"/>
      <c r="DR75" s="231"/>
      <c r="DS75" s="231"/>
      <c r="DT75" s="231"/>
      <c r="DU75" s="231"/>
      <c r="DV75" s="231"/>
      <c r="DW75" s="231"/>
      <c r="DX75" s="231"/>
      <c r="DY75" s="231"/>
      <c r="DZ75" s="231"/>
      <c r="EA75" s="231"/>
      <c r="EB75" s="231"/>
      <c r="EC75" s="231"/>
      <c r="ED75" s="231"/>
      <c r="EE75" s="231"/>
      <c r="EF75" s="231"/>
      <c r="EG75" s="231"/>
      <c r="EH75" s="231"/>
      <c r="EI75" s="231"/>
      <c r="EJ75" s="231"/>
      <c r="EK75" s="231"/>
      <c r="EL75" s="231"/>
      <c r="EM75" s="231"/>
      <c r="EN75" s="231"/>
      <c r="EO75" s="231"/>
      <c r="EP75" s="231"/>
      <c r="EQ75" s="231"/>
      <c r="ER75" s="231"/>
      <c r="ES75" s="231"/>
      <c r="ET75" s="231"/>
      <c r="EU75" s="231"/>
      <c r="EV75" s="231"/>
      <c r="EW75" s="231"/>
      <c r="EX75" s="231"/>
      <c r="EY75" s="231"/>
      <c r="EZ75" s="231"/>
      <c r="FA75" s="231"/>
      <c r="FB75" s="231"/>
      <c r="FC75" s="231"/>
      <c r="FD75" s="231"/>
      <c r="FE75" s="231"/>
      <c r="FF75" s="231"/>
      <c r="FG75" s="231"/>
      <c r="FH75" s="231"/>
      <c r="FI75" s="231"/>
      <c r="FJ75" s="231"/>
      <c r="FK75" s="231"/>
      <c r="FL75" s="231"/>
      <c r="FM75" s="231"/>
      <c r="FN75" s="231"/>
      <c r="FO75" s="231"/>
      <c r="FP75" s="231"/>
      <c r="FQ75" s="231"/>
      <c r="FR75" s="231"/>
      <c r="FS75" s="231"/>
      <c r="FT75" s="231"/>
      <c r="FU75" s="231"/>
      <c r="FV75" s="231"/>
      <c r="FW75" s="231"/>
      <c r="FX75" s="231"/>
      <c r="FY75" s="231"/>
      <c r="FZ75" s="231"/>
      <c r="GA75" s="231"/>
      <c r="GB75" s="231"/>
      <c r="GC75" s="231"/>
      <c r="GD75" s="231"/>
      <c r="GE75" s="231"/>
      <c r="GF75" s="231"/>
      <c r="GG75" s="231"/>
      <c r="GH75" s="231"/>
      <c r="GI75" s="231"/>
      <c r="GJ75" s="231"/>
      <c r="GK75" s="231"/>
      <c r="GL75" s="231"/>
      <c r="GM75" s="231"/>
      <c r="GN75" s="231"/>
      <c r="GO75" s="231"/>
      <c r="GP75" s="231"/>
      <c r="GQ75" s="231"/>
      <c r="GR75" s="231"/>
      <c r="GS75" s="231"/>
      <c r="GT75" s="231"/>
      <c r="GU75" s="231"/>
      <c r="GV75" s="231"/>
      <c r="GW75" s="231"/>
      <c r="GX75" s="231"/>
      <c r="GY75" s="231"/>
      <c r="GZ75" s="231"/>
      <c r="HA75" s="231"/>
      <c r="HB75" s="231"/>
      <c r="HC75" s="231"/>
      <c r="HD75" s="231"/>
      <c r="HE75" s="231"/>
      <c r="HF75" s="231"/>
      <c r="HG75" s="231"/>
      <c r="HH75" s="231"/>
      <c r="HI75" s="231"/>
      <c r="HJ75" s="231"/>
      <c r="HK75" s="231"/>
      <c r="HL75" s="231"/>
      <c r="HM75" s="231"/>
      <c r="HN75" s="231"/>
      <c r="HO75" s="231"/>
      <c r="HP75" s="231"/>
      <c r="HQ75" s="231"/>
      <c r="HR75" s="231"/>
      <c r="HS75" s="231"/>
      <c r="HT75" s="231"/>
      <c r="HU75" s="231"/>
      <c r="HV75" s="231"/>
      <c r="HW75" s="231"/>
      <c r="HX75" s="231"/>
      <c r="HY75" s="231"/>
      <c r="HZ75" s="231"/>
      <c r="IA75" s="231"/>
      <c r="IB75" s="231"/>
      <c r="IC75" s="231"/>
      <c r="ID75" s="231"/>
      <c r="IE75" s="231"/>
      <c r="IF75" s="231"/>
      <c r="IG75" s="231"/>
      <c r="IH75" s="231"/>
      <c r="II75" s="231"/>
      <c r="IJ75" s="231"/>
      <c r="IK75" s="231"/>
      <c r="IL75" s="231"/>
      <c r="IM75" s="231"/>
      <c r="IN75" s="231"/>
    </row>
    <row r="76" spans="1:248" s="230" customFormat="1" ht="19.5" customHeight="1" hidden="1">
      <c r="A76" s="73" t="s">
        <v>157</v>
      </c>
      <c r="B76" s="59" t="s">
        <v>0</v>
      </c>
      <c r="C76" s="59" t="s">
        <v>146</v>
      </c>
      <c r="D76" s="59">
        <v>13</v>
      </c>
      <c r="E76" s="226" t="s">
        <v>257</v>
      </c>
      <c r="F76" s="225" t="s">
        <v>256</v>
      </c>
      <c r="G76" s="59" t="s">
        <v>143</v>
      </c>
      <c r="H76" s="293"/>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1"/>
      <c r="AP76" s="231"/>
      <c r="AQ76" s="231"/>
      <c r="AR76" s="231"/>
      <c r="AS76" s="231"/>
      <c r="AT76" s="231"/>
      <c r="AU76" s="231"/>
      <c r="AV76" s="231"/>
      <c r="AW76" s="231"/>
      <c r="AX76" s="231"/>
      <c r="AY76" s="231"/>
      <c r="AZ76" s="231"/>
      <c r="BA76" s="231"/>
      <c r="BB76" s="231"/>
      <c r="BC76" s="231"/>
      <c r="BD76" s="231"/>
      <c r="BE76" s="231"/>
      <c r="BF76" s="231"/>
      <c r="BG76" s="231"/>
      <c r="BH76" s="231"/>
      <c r="BI76" s="231"/>
      <c r="BJ76" s="231"/>
      <c r="BK76" s="231"/>
      <c r="BL76" s="231"/>
      <c r="BM76" s="231"/>
      <c r="BN76" s="231"/>
      <c r="BO76" s="231"/>
      <c r="BP76" s="231"/>
      <c r="BQ76" s="231"/>
      <c r="BR76" s="231"/>
      <c r="BS76" s="231"/>
      <c r="BT76" s="231"/>
      <c r="BU76" s="231"/>
      <c r="BV76" s="231"/>
      <c r="BW76" s="231"/>
      <c r="BX76" s="231"/>
      <c r="BY76" s="231"/>
      <c r="BZ76" s="231"/>
      <c r="CA76" s="231"/>
      <c r="CB76" s="231"/>
      <c r="CC76" s="231"/>
      <c r="CD76" s="231"/>
      <c r="CE76" s="231"/>
      <c r="CF76" s="231"/>
      <c r="CG76" s="231"/>
      <c r="CH76" s="231"/>
      <c r="CI76" s="231"/>
      <c r="CJ76" s="231"/>
      <c r="CK76" s="231"/>
      <c r="CL76" s="231"/>
      <c r="CM76" s="231"/>
      <c r="CN76" s="231"/>
      <c r="CO76" s="231"/>
      <c r="CP76" s="231"/>
      <c r="CQ76" s="231"/>
      <c r="CR76" s="231"/>
      <c r="CS76" s="231"/>
      <c r="CT76" s="231"/>
      <c r="CU76" s="231"/>
      <c r="CV76" s="231"/>
      <c r="CW76" s="231"/>
      <c r="CX76" s="231"/>
      <c r="CY76" s="231"/>
      <c r="CZ76" s="231"/>
      <c r="DA76" s="231"/>
      <c r="DB76" s="231"/>
      <c r="DC76" s="231"/>
      <c r="DD76" s="231"/>
      <c r="DE76" s="231"/>
      <c r="DF76" s="231"/>
      <c r="DG76" s="231"/>
      <c r="DH76" s="231"/>
      <c r="DI76" s="231"/>
      <c r="DJ76" s="231"/>
      <c r="DK76" s="231"/>
      <c r="DL76" s="231"/>
      <c r="DM76" s="231"/>
      <c r="DN76" s="231"/>
      <c r="DO76" s="231"/>
      <c r="DP76" s="231"/>
      <c r="DQ76" s="231"/>
      <c r="DR76" s="231"/>
      <c r="DS76" s="231"/>
      <c r="DT76" s="231"/>
      <c r="DU76" s="231"/>
      <c r="DV76" s="231"/>
      <c r="DW76" s="231"/>
      <c r="DX76" s="231"/>
      <c r="DY76" s="231"/>
      <c r="DZ76" s="231"/>
      <c r="EA76" s="231"/>
      <c r="EB76" s="231"/>
      <c r="EC76" s="231"/>
      <c r="ED76" s="231"/>
      <c r="EE76" s="231"/>
      <c r="EF76" s="231"/>
      <c r="EG76" s="231"/>
      <c r="EH76" s="231"/>
      <c r="EI76" s="231"/>
      <c r="EJ76" s="231"/>
      <c r="EK76" s="231"/>
      <c r="EL76" s="231"/>
      <c r="EM76" s="231"/>
      <c r="EN76" s="231"/>
      <c r="EO76" s="231"/>
      <c r="EP76" s="231"/>
      <c r="EQ76" s="231"/>
      <c r="ER76" s="231"/>
      <c r="ES76" s="231"/>
      <c r="ET76" s="231"/>
      <c r="EU76" s="231"/>
      <c r="EV76" s="231"/>
      <c r="EW76" s="231"/>
      <c r="EX76" s="231"/>
      <c r="EY76" s="231"/>
      <c r="EZ76" s="231"/>
      <c r="FA76" s="231"/>
      <c r="FB76" s="231"/>
      <c r="FC76" s="231"/>
      <c r="FD76" s="231"/>
      <c r="FE76" s="231"/>
      <c r="FF76" s="231"/>
      <c r="FG76" s="231"/>
      <c r="FH76" s="231"/>
      <c r="FI76" s="231"/>
      <c r="FJ76" s="231"/>
      <c r="FK76" s="231"/>
      <c r="FL76" s="231"/>
      <c r="FM76" s="231"/>
      <c r="FN76" s="231"/>
      <c r="FO76" s="231"/>
      <c r="FP76" s="231"/>
      <c r="FQ76" s="231"/>
      <c r="FR76" s="231"/>
      <c r="FS76" s="231"/>
      <c r="FT76" s="231"/>
      <c r="FU76" s="231"/>
      <c r="FV76" s="231"/>
      <c r="FW76" s="231"/>
      <c r="FX76" s="231"/>
      <c r="FY76" s="231"/>
      <c r="FZ76" s="231"/>
      <c r="GA76" s="231"/>
      <c r="GB76" s="231"/>
      <c r="GC76" s="231"/>
      <c r="GD76" s="231"/>
      <c r="GE76" s="231"/>
      <c r="GF76" s="231"/>
      <c r="GG76" s="231"/>
      <c r="GH76" s="231"/>
      <c r="GI76" s="231"/>
      <c r="GJ76" s="231"/>
      <c r="GK76" s="231"/>
      <c r="GL76" s="231"/>
      <c r="GM76" s="231"/>
      <c r="GN76" s="231"/>
      <c r="GO76" s="231"/>
      <c r="GP76" s="231"/>
      <c r="GQ76" s="231"/>
      <c r="GR76" s="231"/>
      <c r="GS76" s="231"/>
      <c r="GT76" s="231"/>
      <c r="GU76" s="231"/>
      <c r="GV76" s="231"/>
      <c r="GW76" s="231"/>
      <c r="GX76" s="231"/>
      <c r="GY76" s="231"/>
      <c r="GZ76" s="231"/>
      <c r="HA76" s="231"/>
      <c r="HB76" s="231"/>
      <c r="HC76" s="231"/>
      <c r="HD76" s="231"/>
      <c r="HE76" s="231"/>
      <c r="HF76" s="231"/>
      <c r="HG76" s="231"/>
      <c r="HH76" s="231"/>
      <c r="HI76" s="231"/>
      <c r="HJ76" s="231"/>
      <c r="HK76" s="231"/>
      <c r="HL76" s="231"/>
      <c r="HM76" s="231"/>
      <c r="HN76" s="231"/>
      <c r="HO76" s="231"/>
      <c r="HP76" s="231"/>
      <c r="HQ76" s="231"/>
      <c r="HR76" s="231"/>
      <c r="HS76" s="231"/>
      <c r="HT76" s="231"/>
      <c r="HU76" s="231"/>
      <c r="HV76" s="231"/>
      <c r="HW76" s="231"/>
      <c r="HX76" s="231"/>
      <c r="HY76" s="231"/>
      <c r="HZ76" s="231"/>
      <c r="IA76" s="231"/>
      <c r="IB76" s="231"/>
      <c r="IC76" s="231"/>
      <c r="ID76" s="231"/>
      <c r="IE76" s="231"/>
      <c r="IF76" s="231"/>
      <c r="IG76" s="231"/>
      <c r="IH76" s="231"/>
      <c r="II76" s="231"/>
      <c r="IJ76" s="231"/>
      <c r="IK76" s="231"/>
      <c r="IL76" s="231"/>
      <c r="IM76" s="231"/>
      <c r="IN76" s="231"/>
    </row>
    <row r="77" spans="1:248" s="230" customFormat="1" ht="19.5" customHeight="1" hidden="1">
      <c r="A77" s="88" t="s">
        <v>184</v>
      </c>
      <c r="B77" s="59" t="s">
        <v>0</v>
      </c>
      <c r="C77" s="59" t="s">
        <v>146</v>
      </c>
      <c r="D77" s="227" t="s">
        <v>260</v>
      </c>
      <c r="E77" s="226" t="s">
        <v>269</v>
      </c>
      <c r="F77" s="225" t="s">
        <v>153</v>
      </c>
      <c r="G77" s="224"/>
      <c r="H77" s="293"/>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231"/>
      <c r="AP77" s="231"/>
      <c r="AQ77" s="231"/>
      <c r="AR77" s="231"/>
      <c r="AS77" s="231"/>
      <c r="AT77" s="231"/>
      <c r="AU77" s="231"/>
      <c r="AV77" s="231"/>
      <c r="AW77" s="231"/>
      <c r="AX77" s="231"/>
      <c r="AY77" s="231"/>
      <c r="AZ77" s="231"/>
      <c r="BA77" s="231"/>
      <c r="BB77" s="231"/>
      <c r="BC77" s="231"/>
      <c r="BD77" s="231"/>
      <c r="BE77" s="231"/>
      <c r="BF77" s="231"/>
      <c r="BG77" s="231"/>
      <c r="BH77" s="231"/>
      <c r="BI77" s="231"/>
      <c r="BJ77" s="231"/>
      <c r="BK77" s="231"/>
      <c r="BL77" s="231"/>
      <c r="BM77" s="231"/>
      <c r="BN77" s="231"/>
      <c r="BO77" s="231"/>
      <c r="BP77" s="231"/>
      <c r="BQ77" s="231"/>
      <c r="BR77" s="231"/>
      <c r="BS77" s="231"/>
      <c r="BT77" s="231"/>
      <c r="BU77" s="231"/>
      <c r="BV77" s="231"/>
      <c r="BW77" s="231"/>
      <c r="BX77" s="231"/>
      <c r="BY77" s="231"/>
      <c r="BZ77" s="231"/>
      <c r="CA77" s="231"/>
      <c r="CB77" s="231"/>
      <c r="CC77" s="231"/>
      <c r="CD77" s="231"/>
      <c r="CE77" s="231"/>
      <c r="CF77" s="231"/>
      <c r="CG77" s="231"/>
      <c r="CH77" s="231"/>
      <c r="CI77" s="231"/>
      <c r="CJ77" s="231"/>
      <c r="CK77" s="231"/>
      <c r="CL77" s="231"/>
      <c r="CM77" s="231"/>
      <c r="CN77" s="231"/>
      <c r="CO77" s="231"/>
      <c r="CP77" s="231"/>
      <c r="CQ77" s="231"/>
      <c r="CR77" s="231"/>
      <c r="CS77" s="231"/>
      <c r="CT77" s="231"/>
      <c r="CU77" s="231"/>
      <c r="CV77" s="231"/>
      <c r="CW77" s="231"/>
      <c r="CX77" s="231"/>
      <c r="CY77" s="231"/>
      <c r="CZ77" s="231"/>
      <c r="DA77" s="231"/>
      <c r="DB77" s="231"/>
      <c r="DC77" s="231"/>
      <c r="DD77" s="231"/>
      <c r="DE77" s="231"/>
      <c r="DF77" s="231"/>
      <c r="DG77" s="231"/>
      <c r="DH77" s="231"/>
      <c r="DI77" s="231"/>
      <c r="DJ77" s="231"/>
      <c r="DK77" s="231"/>
      <c r="DL77" s="231"/>
      <c r="DM77" s="231"/>
      <c r="DN77" s="231"/>
      <c r="DO77" s="231"/>
      <c r="DP77" s="231"/>
      <c r="DQ77" s="231"/>
      <c r="DR77" s="231"/>
      <c r="DS77" s="231"/>
      <c r="DT77" s="231"/>
      <c r="DU77" s="231"/>
      <c r="DV77" s="231"/>
      <c r="DW77" s="231"/>
      <c r="DX77" s="231"/>
      <c r="DY77" s="231"/>
      <c r="DZ77" s="231"/>
      <c r="EA77" s="231"/>
      <c r="EB77" s="231"/>
      <c r="EC77" s="231"/>
      <c r="ED77" s="231"/>
      <c r="EE77" s="231"/>
      <c r="EF77" s="231"/>
      <c r="EG77" s="231"/>
      <c r="EH77" s="231"/>
      <c r="EI77" s="231"/>
      <c r="EJ77" s="231"/>
      <c r="EK77" s="231"/>
      <c r="EL77" s="231"/>
      <c r="EM77" s="231"/>
      <c r="EN77" s="231"/>
      <c r="EO77" s="231"/>
      <c r="EP77" s="231"/>
      <c r="EQ77" s="231"/>
      <c r="ER77" s="231"/>
      <c r="ES77" s="231"/>
      <c r="ET77" s="231"/>
      <c r="EU77" s="231"/>
      <c r="EV77" s="231"/>
      <c r="EW77" s="231"/>
      <c r="EX77" s="231"/>
      <c r="EY77" s="231"/>
      <c r="EZ77" s="231"/>
      <c r="FA77" s="231"/>
      <c r="FB77" s="231"/>
      <c r="FC77" s="231"/>
      <c r="FD77" s="231"/>
      <c r="FE77" s="231"/>
      <c r="FF77" s="231"/>
      <c r="FG77" s="231"/>
      <c r="FH77" s="231"/>
      <c r="FI77" s="231"/>
      <c r="FJ77" s="231"/>
      <c r="FK77" s="231"/>
      <c r="FL77" s="231"/>
      <c r="FM77" s="231"/>
      <c r="FN77" s="231"/>
      <c r="FO77" s="231"/>
      <c r="FP77" s="231"/>
      <c r="FQ77" s="231"/>
      <c r="FR77" s="231"/>
      <c r="FS77" s="231"/>
      <c r="FT77" s="231"/>
      <c r="FU77" s="231"/>
      <c r="FV77" s="231"/>
      <c r="FW77" s="231"/>
      <c r="FX77" s="231"/>
      <c r="FY77" s="231"/>
      <c r="FZ77" s="231"/>
      <c r="GA77" s="231"/>
      <c r="GB77" s="231"/>
      <c r="GC77" s="231"/>
      <c r="GD77" s="231"/>
      <c r="GE77" s="231"/>
      <c r="GF77" s="231"/>
      <c r="GG77" s="231"/>
      <c r="GH77" s="231"/>
      <c r="GI77" s="231"/>
      <c r="GJ77" s="231"/>
      <c r="GK77" s="231"/>
      <c r="GL77" s="231"/>
      <c r="GM77" s="231"/>
      <c r="GN77" s="231"/>
      <c r="GO77" s="231"/>
      <c r="GP77" s="231"/>
      <c r="GQ77" s="231"/>
      <c r="GR77" s="231"/>
      <c r="GS77" s="231"/>
      <c r="GT77" s="231"/>
      <c r="GU77" s="231"/>
      <c r="GV77" s="231"/>
      <c r="GW77" s="231"/>
      <c r="GX77" s="231"/>
      <c r="GY77" s="231"/>
      <c r="GZ77" s="231"/>
      <c r="HA77" s="231"/>
      <c r="HB77" s="231"/>
      <c r="HC77" s="231"/>
      <c r="HD77" s="231"/>
      <c r="HE77" s="231"/>
      <c r="HF77" s="231"/>
      <c r="HG77" s="231"/>
      <c r="HH77" s="231"/>
      <c r="HI77" s="231"/>
      <c r="HJ77" s="231"/>
      <c r="HK77" s="231"/>
      <c r="HL77" s="231"/>
      <c r="HM77" s="231"/>
      <c r="HN77" s="231"/>
      <c r="HO77" s="231"/>
      <c r="HP77" s="231"/>
      <c r="HQ77" s="231"/>
      <c r="HR77" s="231"/>
      <c r="HS77" s="231"/>
      <c r="HT77" s="231"/>
      <c r="HU77" s="231"/>
      <c r="HV77" s="231"/>
      <c r="HW77" s="231"/>
      <c r="HX77" s="231"/>
      <c r="HY77" s="231"/>
      <c r="HZ77" s="231"/>
      <c r="IA77" s="231"/>
      <c r="IB77" s="231"/>
      <c r="IC77" s="231"/>
      <c r="ID77" s="231"/>
      <c r="IE77" s="231"/>
      <c r="IF77" s="231"/>
      <c r="IG77" s="231"/>
      <c r="IH77" s="231"/>
      <c r="II77" s="231"/>
      <c r="IJ77" s="231"/>
      <c r="IK77" s="231"/>
      <c r="IL77" s="231"/>
      <c r="IM77" s="231"/>
      <c r="IN77" s="231"/>
    </row>
    <row r="78" spans="1:8" s="82" customFormat="1" ht="18.75" customHeight="1" hidden="1">
      <c r="A78" s="159" t="s">
        <v>271</v>
      </c>
      <c r="B78" s="59" t="s">
        <v>0</v>
      </c>
      <c r="C78" s="59" t="s">
        <v>146</v>
      </c>
      <c r="D78" s="227" t="s">
        <v>260</v>
      </c>
      <c r="E78" s="226" t="s">
        <v>269</v>
      </c>
      <c r="F78" s="225" t="s">
        <v>268</v>
      </c>
      <c r="G78" s="224"/>
      <c r="H78" s="448"/>
    </row>
    <row r="79" spans="1:8" s="82" customFormat="1" ht="18.75" customHeight="1" hidden="1">
      <c r="A79" s="159" t="s">
        <v>270</v>
      </c>
      <c r="B79" s="59" t="s">
        <v>0</v>
      </c>
      <c r="C79" s="59" t="s">
        <v>146</v>
      </c>
      <c r="D79" s="227" t="s">
        <v>260</v>
      </c>
      <c r="E79" s="226" t="s">
        <v>269</v>
      </c>
      <c r="F79" s="225" t="s">
        <v>268</v>
      </c>
      <c r="G79" s="224" t="s">
        <v>149</v>
      </c>
      <c r="H79" s="449"/>
    </row>
    <row r="80" spans="1:8" s="183" customFormat="1" ht="18.75" customHeight="1" hidden="1">
      <c r="A80" s="228" t="s">
        <v>263</v>
      </c>
      <c r="B80" s="298" t="s">
        <v>0</v>
      </c>
      <c r="C80" s="59" t="s">
        <v>146</v>
      </c>
      <c r="D80" s="227" t="s">
        <v>260</v>
      </c>
      <c r="E80" s="226" t="s">
        <v>269</v>
      </c>
      <c r="F80" s="225" t="s">
        <v>268</v>
      </c>
      <c r="G80" s="224" t="s">
        <v>143</v>
      </c>
      <c r="H80" s="292"/>
    </row>
    <row r="81" spans="1:8" s="82" customFormat="1" ht="18.75" hidden="1">
      <c r="A81" s="90" t="s">
        <v>261</v>
      </c>
      <c r="B81" s="87" t="s">
        <v>0</v>
      </c>
      <c r="C81" s="119" t="s">
        <v>197</v>
      </c>
      <c r="D81" s="119" t="s">
        <v>174</v>
      </c>
      <c r="E81" s="58" t="s">
        <v>266</v>
      </c>
      <c r="F81" s="164" t="s">
        <v>167</v>
      </c>
      <c r="G81" s="119"/>
      <c r="H81" s="197"/>
    </row>
    <row r="82" spans="1:8" s="82" customFormat="1" ht="37.5" hidden="1">
      <c r="A82" s="90" t="s">
        <v>267</v>
      </c>
      <c r="B82" s="87" t="s">
        <v>0</v>
      </c>
      <c r="C82" s="223" t="s">
        <v>197</v>
      </c>
      <c r="D82" s="223" t="s">
        <v>174</v>
      </c>
      <c r="E82" s="58" t="s">
        <v>266</v>
      </c>
      <c r="F82" s="164" t="s">
        <v>265</v>
      </c>
      <c r="G82" s="223"/>
      <c r="H82" s="450"/>
    </row>
    <row r="83" spans="1:8" s="82" customFormat="1" ht="39.75" customHeight="1" hidden="1">
      <c r="A83" s="108" t="s">
        <v>181</v>
      </c>
      <c r="B83" s="56" t="s">
        <v>0</v>
      </c>
      <c r="C83" s="56" t="s">
        <v>197</v>
      </c>
      <c r="D83" s="56" t="s">
        <v>174</v>
      </c>
      <c r="E83" s="58" t="s">
        <v>266</v>
      </c>
      <c r="F83" s="164" t="s">
        <v>265</v>
      </c>
      <c r="G83" s="56" t="s">
        <v>149</v>
      </c>
      <c r="H83" s="293"/>
    </row>
    <row r="84" spans="1:8" s="82" customFormat="1" ht="23.25" customHeight="1" hidden="1">
      <c r="A84" s="88" t="s">
        <v>157</v>
      </c>
      <c r="B84" s="56" t="s">
        <v>0</v>
      </c>
      <c r="C84" s="56" t="s">
        <v>197</v>
      </c>
      <c r="D84" s="56" t="s">
        <v>174</v>
      </c>
      <c r="E84" s="58" t="s">
        <v>266</v>
      </c>
      <c r="F84" s="164" t="s">
        <v>265</v>
      </c>
      <c r="G84" s="56" t="s">
        <v>143</v>
      </c>
      <c r="H84" s="293"/>
    </row>
    <row r="85" spans="1:8" s="82" customFormat="1" ht="23.25" customHeight="1">
      <c r="A85" s="88" t="s">
        <v>165</v>
      </c>
      <c r="B85" s="56" t="s">
        <v>0</v>
      </c>
      <c r="C85" s="238" t="s">
        <v>146</v>
      </c>
      <c r="D85" s="237">
        <v>13</v>
      </c>
      <c r="E85" s="236" t="s">
        <v>274</v>
      </c>
      <c r="F85" s="66" t="s">
        <v>273</v>
      </c>
      <c r="G85" s="235" t="s">
        <v>162</v>
      </c>
      <c r="H85" s="293">
        <v>22</v>
      </c>
    </row>
    <row r="86" spans="1:8" s="82" customFormat="1" ht="23.25" customHeight="1">
      <c r="A86" s="88" t="s">
        <v>184</v>
      </c>
      <c r="B86" s="56" t="s">
        <v>0</v>
      </c>
      <c r="C86" s="221" t="s">
        <v>146</v>
      </c>
      <c r="D86" s="220">
        <v>13</v>
      </c>
      <c r="E86" s="664" t="s">
        <v>264</v>
      </c>
      <c r="F86" s="665"/>
      <c r="G86" s="83" t="s">
        <v>183</v>
      </c>
      <c r="H86" s="293">
        <v>2585.521</v>
      </c>
    </row>
    <row r="87" spans="1:8" s="82" customFormat="1" ht="23.25" customHeight="1">
      <c r="A87" s="113" t="s">
        <v>263</v>
      </c>
      <c r="B87" s="99" t="s">
        <v>0</v>
      </c>
      <c r="C87" s="218" t="s">
        <v>146</v>
      </c>
      <c r="D87" s="218" t="s">
        <v>260</v>
      </c>
      <c r="E87" s="71" t="s">
        <v>262</v>
      </c>
      <c r="F87" s="70" t="s">
        <v>153</v>
      </c>
      <c r="G87" s="213"/>
      <c r="H87" s="447">
        <f>+H88</f>
        <v>4859.27</v>
      </c>
    </row>
    <row r="88" spans="1:8" s="82" customFormat="1" ht="23.25" customHeight="1">
      <c r="A88" s="108" t="s">
        <v>261</v>
      </c>
      <c r="B88" s="87" t="s">
        <v>0</v>
      </c>
      <c r="C88" s="119" t="s">
        <v>146</v>
      </c>
      <c r="D88" s="119" t="s">
        <v>260</v>
      </c>
      <c r="E88" s="58" t="s">
        <v>257</v>
      </c>
      <c r="F88" s="164" t="s">
        <v>153</v>
      </c>
      <c r="G88" s="119"/>
      <c r="H88" s="451">
        <f>+H89+H93</f>
        <v>4859.27</v>
      </c>
    </row>
    <row r="89" spans="1:8" s="82" customFormat="1" ht="27.75" customHeight="1">
      <c r="A89" s="108" t="s">
        <v>272</v>
      </c>
      <c r="B89" s="87" t="s">
        <v>0</v>
      </c>
      <c r="C89" s="56" t="s">
        <v>146</v>
      </c>
      <c r="D89" s="56">
        <v>13</v>
      </c>
      <c r="E89" s="189" t="s">
        <v>257</v>
      </c>
      <c r="F89" s="134" t="s">
        <v>259</v>
      </c>
      <c r="G89" s="119"/>
      <c r="H89" s="451">
        <f>+H90+H91+H92</f>
        <v>4789.27</v>
      </c>
    </row>
    <row r="90" spans="1:8" s="82" customFormat="1" ht="58.5" customHeight="1">
      <c r="A90" s="108" t="s">
        <v>181</v>
      </c>
      <c r="B90" s="87" t="s">
        <v>0</v>
      </c>
      <c r="C90" s="56" t="s">
        <v>146</v>
      </c>
      <c r="D90" s="56">
        <v>13</v>
      </c>
      <c r="E90" s="189" t="s">
        <v>257</v>
      </c>
      <c r="F90" s="134" t="s">
        <v>259</v>
      </c>
      <c r="G90" s="56" t="s">
        <v>149</v>
      </c>
      <c r="H90" s="293">
        <v>1957.121</v>
      </c>
    </row>
    <row r="91" spans="1:8" s="82" customFormat="1" ht="23.25" customHeight="1">
      <c r="A91" s="553" t="s">
        <v>350</v>
      </c>
      <c r="B91" s="87" t="s">
        <v>0</v>
      </c>
      <c r="C91" s="56" t="s">
        <v>146</v>
      </c>
      <c r="D91" s="56">
        <v>13</v>
      </c>
      <c r="E91" s="189" t="s">
        <v>257</v>
      </c>
      <c r="F91" s="134" t="s">
        <v>259</v>
      </c>
      <c r="G91" s="56" t="s">
        <v>143</v>
      </c>
      <c r="H91" s="293">
        <v>2826.149</v>
      </c>
    </row>
    <row r="92" spans="1:8" s="82" customFormat="1" ht="23.25" customHeight="1">
      <c r="A92" s="73" t="s">
        <v>184</v>
      </c>
      <c r="B92" s="56" t="s">
        <v>0</v>
      </c>
      <c r="C92" s="56" t="s">
        <v>146</v>
      </c>
      <c r="D92" s="56">
        <v>13</v>
      </c>
      <c r="E92" s="189" t="s">
        <v>257</v>
      </c>
      <c r="F92" s="134" t="s">
        <v>259</v>
      </c>
      <c r="G92" s="56" t="s">
        <v>183</v>
      </c>
      <c r="H92" s="293">
        <v>6</v>
      </c>
    </row>
    <row r="93" spans="1:8" s="82" customFormat="1" ht="23.25" customHeight="1">
      <c r="A93" s="136" t="s">
        <v>258</v>
      </c>
      <c r="B93" s="99" t="s">
        <v>0</v>
      </c>
      <c r="C93" s="72" t="s">
        <v>146</v>
      </c>
      <c r="D93" s="72">
        <v>13</v>
      </c>
      <c r="E93" s="211" t="s">
        <v>257</v>
      </c>
      <c r="F93" s="210" t="s">
        <v>256</v>
      </c>
      <c r="G93" s="72"/>
      <c r="H93" s="452">
        <f>H94</f>
        <v>70</v>
      </c>
    </row>
    <row r="94" spans="1:8" s="82" customFormat="1" ht="23.25" customHeight="1">
      <c r="A94" s="553" t="s">
        <v>350</v>
      </c>
      <c r="B94" s="56" t="s">
        <v>0</v>
      </c>
      <c r="C94" s="56" t="s">
        <v>146</v>
      </c>
      <c r="D94" s="56">
        <v>13</v>
      </c>
      <c r="E94" s="189" t="s">
        <v>257</v>
      </c>
      <c r="F94" s="134" t="s">
        <v>256</v>
      </c>
      <c r="G94" s="56" t="s">
        <v>143</v>
      </c>
      <c r="H94" s="293">
        <v>70</v>
      </c>
    </row>
    <row r="95" spans="1:8" s="82" customFormat="1" ht="23.25" customHeight="1">
      <c r="A95" s="545" t="s">
        <v>314</v>
      </c>
      <c r="B95" s="72" t="s">
        <v>0</v>
      </c>
      <c r="C95" s="314" t="s">
        <v>146</v>
      </c>
      <c r="D95" s="427" t="s">
        <v>260</v>
      </c>
      <c r="E95" s="539" t="s">
        <v>269</v>
      </c>
      <c r="F95" s="540" t="s">
        <v>153</v>
      </c>
      <c r="G95" s="72"/>
      <c r="H95" s="452">
        <f>H97+H99</f>
        <v>105.489</v>
      </c>
    </row>
    <row r="96" spans="1:8" s="82" customFormat="1" ht="56.25" customHeight="1">
      <c r="A96" s="472" t="s">
        <v>551</v>
      </c>
      <c r="B96" s="72" t="s">
        <v>0</v>
      </c>
      <c r="C96" s="314" t="s">
        <v>146</v>
      </c>
      <c r="D96" s="610" t="s">
        <v>260</v>
      </c>
      <c r="E96" s="671" t="s">
        <v>563</v>
      </c>
      <c r="F96" s="669"/>
      <c r="G96" s="72"/>
      <c r="H96" s="452" t="str">
        <f>H97</f>
        <v>12,000</v>
      </c>
    </row>
    <row r="97" spans="1:8" s="82" customFormat="1" ht="23.25" customHeight="1">
      <c r="A97" s="493" t="s">
        <v>300</v>
      </c>
      <c r="B97" s="72" t="s">
        <v>0</v>
      </c>
      <c r="C97" s="314" t="s">
        <v>146</v>
      </c>
      <c r="D97" s="610" t="s">
        <v>260</v>
      </c>
      <c r="E97" s="671" t="s">
        <v>563</v>
      </c>
      <c r="F97" s="669"/>
      <c r="G97" s="72" t="s">
        <v>296</v>
      </c>
      <c r="H97" s="91" t="s">
        <v>633</v>
      </c>
    </row>
    <row r="98" spans="1:8" s="82" customFormat="1" ht="36.75" customHeight="1">
      <c r="A98" s="472" t="s">
        <v>487</v>
      </c>
      <c r="B98" s="56" t="s">
        <v>0</v>
      </c>
      <c r="C98" s="547" t="s">
        <v>146</v>
      </c>
      <c r="D98" s="548" t="s">
        <v>260</v>
      </c>
      <c r="E98" s="546" t="s">
        <v>269</v>
      </c>
      <c r="F98" s="466" t="s">
        <v>486</v>
      </c>
      <c r="G98" s="547"/>
      <c r="H98" s="55" t="s">
        <v>520</v>
      </c>
    </row>
    <row r="99" spans="1:8" s="82" customFormat="1" ht="23.25" customHeight="1">
      <c r="A99" s="493" t="s">
        <v>300</v>
      </c>
      <c r="B99" s="56" t="s">
        <v>0</v>
      </c>
      <c r="C99" s="547" t="s">
        <v>146</v>
      </c>
      <c r="D99" s="548" t="s">
        <v>260</v>
      </c>
      <c r="E99" s="546" t="s">
        <v>269</v>
      </c>
      <c r="F99" s="466" t="s">
        <v>486</v>
      </c>
      <c r="G99" s="547" t="s">
        <v>296</v>
      </c>
      <c r="H99" s="55" t="s">
        <v>520</v>
      </c>
    </row>
    <row r="100" spans="1:8" s="212" customFormat="1" ht="36.75" customHeight="1">
      <c r="A100" s="156" t="s">
        <v>255</v>
      </c>
      <c r="B100" s="288" t="s">
        <v>0</v>
      </c>
      <c r="C100" s="207" t="s">
        <v>174</v>
      </c>
      <c r="D100" s="207"/>
      <c r="E100" s="209"/>
      <c r="F100" s="208"/>
      <c r="G100" s="207"/>
      <c r="H100" s="453">
        <f>H102+H111+H107</f>
        <v>260</v>
      </c>
    </row>
    <row r="101" spans="1:8" s="212" customFormat="1" ht="28.5" customHeight="1">
      <c r="A101" s="627" t="s">
        <v>597</v>
      </c>
      <c r="B101" s="295" t="s">
        <v>0</v>
      </c>
      <c r="C101" s="207" t="s">
        <v>174</v>
      </c>
      <c r="D101" s="207" t="s">
        <v>225</v>
      </c>
      <c r="E101" s="209"/>
      <c r="F101" s="208"/>
      <c r="G101" s="207"/>
      <c r="H101" s="453">
        <f>H102</f>
        <v>150</v>
      </c>
    </row>
    <row r="102" spans="1:8" s="212" customFormat="1" ht="82.5" customHeight="1">
      <c r="A102" s="115" t="s">
        <v>606</v>
      </c>
      <c r="B102" s="99" t="s">
        <v>0</v>
      </c>
      <c r="C102" s="56" t="s">
        <v>174</v>
      </c>
      <c r="D102" s="56" t="s">
        <v>225</v>
      </c>
      <c r="E102" s="58" t="s">
        <v>254</v>
      </c>
      <c r="F102" s="164" t="s">
        <v>153</v>
      </c>
      <c r="G102" s="207"/>
      <c r="H102" s="292">
        <f>H105</f>
        <v>150</v>
      </c>
    </row>
    <row r="103" spans="1:8" s="212" customFormat="1" ht="57.75" customHeight="1">
      <c r="A103" s="198" t="s">
        <v>252</v>
      </c>
      <c r="B103" s="187" t="s">
        <v>0</v>
      </c>
      <c r="C103" s="497" t="s">
        <v>174</v>
      </c>
      <c r="D103" s="72" t="s">
        <v>225</v>
      </c>
      <c r="E103" s="551" t="s">
        <v>456</v>
      </c>
      <c r="F103" s="552" t="s">
        <v>153</v>
      </c>
      <c r="G103" s="72"/>
      <c r="H103" s="292">
        <f>H104</f>
        <v>150</v>
      </c>
    </row>
    <row r="104" spans="1:8" s="212" customFormat="1" ht="39.75" customHeight="1">
      <c r="A104" s="160" t="s">
        <v>251</v>
      </c>
      <c r="B104" s="158" t="s">
        <v>0</v>
      </c>
      <c r="C104" s="206" t="s">
        <v>174</v>
      </c>
      <c r="D104" s="56" t="s">
        <v>225</v>
      </c>
      <c r="E104" s="666" t="s">
        <v>457</v>
      </c>
      <c r="F104" s="667"/>
      <c r="G104" s="56"/>
      <c r="H104" s="197">
        <f>H105</f>
        <v>150</v>
      </c>
    </row>
    <row r="105" spans="1:8" s="212" customFormat="1" ht="29.25" customHeight="1">
      <c r="A105" s="553" t="s">
        <v>350</v>
      </c>
      <c r="B105" s="158" t="s">
        <v>0</v>
      </c>
      <c r="C105" s="206" t="s">
        <v>174</v>
      </c>
      <c r="D105" s="56" t="s">
        <v>225</v>
      </c>
      <c r="E105" s="648" t="s">
        <v>457</v>
      </c>
      <c r="F105" s="649"/>
      <c r="G105" s="56" t="s">
        <v>143</v>
      </c>
      <c r="H105" s="197">
        <v>150</v>
      </c>
    </row>
    <row r="106" spans="1:8" s="212" customFormat="1" ht="37.5">
      <c r="A106" s="530" t="s">
        <v>610</v>
      </c>
      <c r="B106" s="87" t="s">
        <v>0</v>
      </c>
      <c r="C106" s="72" t="s">
        <v>174</v>
      </c>
      <c r="D106" s="72" t="s">
        <v>175</v>
      </c>
      <c r="E106" s="71"/>
      <c r="F106" s="70"/>
      <c r="G106" s="72"/>
      <c r="H106" s="292">
        <f>H107</f>
        <v>110</v>
      </c>
    </row>
    <row r="107" spans="1:8" s="214" customFormat="1" ht="78.75" customHeight="1">
      <c r="A107" s="115" t="s">
        <v>606</v>
      </c>
      <c r="B107" s="99" t="s">
        <v>0</v>
      </c>
      <c r="C107" s="56" t="s">
        <v>174</v>
      </c>
      <c r="D107" s="56" t="s">
        <v>175</v>
      </c>
      <c r="E107" s="58" t="s">
        <v>254</v>
      </c>
      <c r="F107" s="164" t="s">
        <v>153</v>
      </c>
      <c r="G107" s="56"/>
      <c r="H107" s="452">
        <f>H108</f>
        <v>110</v>
      </c>
    </row>
    <row r="108" spans="1:8" s="212" customFormat="1" ht="26.25" customHeight="1">
      <c r="A108" s="564" t="s">
        <v>349</v>
      </c>
      <c r="B108" s="99" t="s">
        <v>0</v>
      </c>
      <c r="C108" s="56" t="s">
        <v>174</v>
      </c>
      <c r="D108" s="56" t="s">
        <v>175</v>
      </c>
      <c r="E108" s="58" t="s">
        <v>458</v>
      </c>
      <c r="F108" s="164" t="s">
        <v>153</v>
      </c>
      <c r="G108" s="72"/>
      <c r="H108" s="452">
        <f>+H110</f>
        <v>110</v>
      </c>
    </row>
    <row r="109" spans="1:8" s="82" customFormat="1" ht="37.5">
      <c r="A109" s="565" t="s">
        <v>426</v>
      </c>
      <c r="B109" s="143" t="s">
        <v>0</v>
      </c>
      <c r="C109" s="206" t="s">
        <v>174</v>
      </c>
      <c r="D109" s="206" t="s">
        <v>175</v>
      </c>
      <c r="E109" s="58" t="s">
        <v>458</v>
      </c>
      <c r="F109" s="164" t="s">
        <v>253</v>
      </c>
      <c r="G109" s="56"/>
      <c r="H109" s="197">
        <f>H110</f>
        <v>110</v>
      </c>
    </row>
    <row r="110" spans="1:8" s="82" customFormat="1" ht="37.5">
      <c r="A110" s="553" t="s">
        <v>350</v>
      </c>
      <c r="B110" s="56" t="s">
        <v>0</v>
      </c>
      <c r="C110" s="206" t="s">
        <v>174</v>
      </c>
      <c r="D110" s="206" t="s">
        <v>175</v>
      </c>
      <c r="E110" s="58" t="s">
        <v>458</v>
      </c>
      <c r="F110" s="164" t="s">
        <v>253</v>
      </c>
      <c r="G110" s="56" t="s">
        <v>143</v>
      </c>
      <c r="H110" s="293">
        <v>110</v>
      </c>
    </row>
    <row r="111" spans="1:8" s="183" customFormat="1" ht="0.75" customHeight="1">
      <c r="A111" s="65" t="s">
        <v>250</v>
      </c>
      <c r="B111" s="72" t="s">
        <v>0</v>
      </c>
      <c r="C111" s="69" t="s">
        <v>174</v>
      </c>
      <c r="D111" s="69">
        <v>14</v>
      </c>
      <c r="E111" s="204"/>
      <c r="F111" s="203"/>
      <c r="G111" s="101"/>
      <c r="H111" s="292">
        <f>+H112</f>
        <v>0</v>
      </c>
    </row>
    <row r="112" spans="1:8" s="183" customFormat="1" ht="59.25" customHeight="1" hidden="1">
      <c r="A112" s="61" t="s">
        <v>431</v>
      </c>
      <c r="B112" s="99" t="s">
        <v>0</v>
      </c>
      <c r="C112" s="69" t="s">
        <v>174</v>
      </c>
      <c r="D112" s="69">
        <v>14</v>
      </c>
      <c r="E112" s="71" t="s">
        <v>249</v>
      </c>
      <c r="F112" s="70" t="s">
        <v>153</v>
      </c>
      <c r="G112" s="101"/>
      <c r="H112" s="292">
        <f>H115</f>
        <v>0</v>
      </c>
    </row>
    <row r="113" spans="1:8" s="82" customFormat="1" ht="42.75" customHeight="1" hidden="1">
      <c r="A113" s="202" t="s">
        <v>248</v>
      </c>
      <c r="B113" s="87" t="s">
        <v>0</v>
      </c>
      <c r="C113" s="119" t="s">
        <v>174</v>
      </c>
      <c r="D113" s="119" t="s">
        <v>247</v>
      </c>
      <c r="E113" s="58" t="s">
        <v>469</v>
      </c>
      <c r="F113" s="164" t="s">
        <v>153</v>
      </c>
      <c r="G113" s="157"/>
      <c r="H113" s="197">
        <v>0</v>
      </c>
    </row>
    <row r="114" spans="1:8" s="82" customFormat="1" ht="39" customHeight="1" hidden="1">
      <c r="A114" s="108" t="s">
        <v>246</v>
      </c>
      <c r="B114" s="87" t="s">
        <v>0</v>
      </c>
      <c r="C114" s="56" t="s">
        <v>174</v>
      </c>
      <c r="D114" s="56">
        <v>14</v>
      </c>
      <c r="E114" s="58" t="s">
        <v>469</v>
      </c>
      <c r="F114" s="164" t="s">
        <v>245</v>
      </c>
      <c r="G114" s="56"/>
      <c r="H114" s="197">
        <v>0</v>
      </c>
    </row>
    <row r="115" spans="1:8" s="82" customFormat="1" ht="18.75" hidden="1">
      <c r="A115" s="88" t="s">
        <v>157</v>
      </c>
      <c r="B115" s="56" t="s">
        <v>0</v>
      </c>
      <c r="C115" s="56" t="s">
        <v>174</v>
      </c>
      <c r="D115" s="56">
        <v>14</v>
      </c>
      <c r="E115" s="67" t="s">
        <v>469</v>
      </c>
      <c r="F115" s="66" t="s">
        <v>245</v>
      </c>
      <c r="G115" s="56" t="s">
        <v>143</v>
      </c>
      <c r="H115" s="293">
        <v>0</v>
      </c>
    </row>
    <row r="116" spans="1:8" s="82" customFormat="1" ht="18.75">
      <c r="A116" s="65" t="s">
        <v>244</v>
      </c>
      <c r="B116" s="288" t="s">
        <v>0</v>
      </c>
      <c r="C116" s="69" t="s">
        <v>206</v>
      </c>
      <c r="D116" s="75"/>
      <c r="E116" s="75"/>
      <c r="F116" s="74"/>
      <c r="G116" s="153"/>
      <c r="H116" s="292">
        <f>H117+H133+H155</f>
        <v>60447.224</v>
      </c>
    </row>
    <row r="117" spans="1:8" s="82" customFormat="1" ht="18.75">
      <c r="A117" s="198" t="s">
        <v>243</v>
      </c>
      <c r="B117" s="295" t="s">
        <v>0</v>
      </c>
      <c r="C117" s="69" t="s">
        <v>206</v>
      </c>
      <c r="D117" s="154" t="s">
        <v>225</v>
      </c>
      <c r="E117" s="154"/>
      <c r="F117" s="153"/>
      <c r="G117" s="153"/>
      <c r="H117" s="292">
        <f>H118</f>
        <v>59757.224</v>
      </c>
    </row>
    <row r="118" spans="1:8" s="82" customFormat="1" ht="60.75" customHeight="1">
      <c r="A118" s="61" t="s">
        <v>598</v>
      </c>
      <c r="B118" s="295" t="s">
        <v>0</v>
      </c>
      <c r="C118" s="69" t="s">
        <v>206</v>
      </c>
      <c r="D118" s="154" t="s">
        <v>225</v>
      </c>
      <c r="E118" s="646" t="s">
        <v>663</v>
      </c>
      <c r="F118" s="647"/>
      <c r="G118" s="153"/>
      <c r="H118" s="292">
        <f>H119+H123+H130</f>
        <v>59757.224</v>
      </c>
    </row>
    <row r="119" spans="1:8" s="82" customFormat="1" ht="1.5" customHeight="1">
      <c r="A119" s="296" t="s">
        <v>242</v>
      </c>
      <c r="B119" s="294" t="s">
        <v>0</v>
      </c>
      <c r="C119" s="119" t="s">
        <v>206</v>
      </c>
      <c r="D119" s="205" t="s">
        <v>225</v>
      </c>
      <c r="E119" s="205" t="s">
        <v>508</v>
      </c>
      <c r="F119" s="163" t="s">
        <v>153</v>
      </c>
      <c r="G119" s="163"/>
      <c r="H119" s="197">
        <v>0</v>
      </c>
    </row>
    <row r="120" spans="1:8" s="82" customFormat="1" ht="39.75" customHeight="1" hidden="1">
      <c r="A120" s="167" t="s">
        <v>241</v>
      </c>
      <c r="B120" s="294" t="s">
        <v>0</v>
      </c>
      <c r="C120" s="119" t="s">
        <v>206</v>
      </c>
      <c r="D120" s="205" t="s">
        <v>225</v>
      </c>
      <c r="E120" s="205" t="s">
        <v>508</v>
      </c>
      <c r="F120" s="163" t="s">
        <v>237</v>
      </c>
      <c r="G120" s="163"/>
      <c r="H120" s="197">
        <f>H122</f>
        <v>0</v>
      </c>
    </row>
    <row r="121" spans="1:8" s="82" customFormat="1" ht="23.25" customHeight="1" hidden="1">
      <c r="A121" s="88" t="s">
        <v>240</v>
      </c>
      <c r="B121" s="294" t="s">
        <v>0</v>
      </c>
      <c r="C121" s="119" t="s">
        <v>206</v>
      </c>
      <c r="D121" s="205" t="s">
        <v>225</v>
      </c>
      <c r="E121" s="205" t="s">
        <v>508</v>
      </c>
      <c r="F121" s="163" t="s">
        <v>237</v>
      </c>
      <c r="G121" s="163" t="s">
        <v>201</v>
      </c>
      <c r="H121" s="197">
        <v>0</v>
      </c>
    </row>
    <row r="122" spans="1:8" s="82" customFormat="1" ht="41.25" customHeight="1" hidden="1">
      <c r="A122" s="200" t="s">
        <v>239</v>
      </c>
      <c r="B122" s="294" t="s">
        <v>0</v>
      </c>
      <c r="C122" s="119" t="s">
        <v>206</v>
      </c>
      <c r="D122" s="205" t="s">
        <v>225</v>
      </c>
      <c r="E122" s="205" t="s">
        <v>508</v>
      </c>
      <c r="F122" s="163" t="s">
        <v>237</v>
      </c>
      <c r="G122" s="163" t="s">
        <v>201</v>
      </c>
      <c r="H122" s="197">
        <v>0</v>
      </c>
    </row>
    <row r="123" spans="1:8" s="82" customFormat="1" ht="43.5" customHeight="1">
      <c r="A123" s="296" t="s">
        <v>235</v>
      </c>
      <c r="B123" s="294" t="s">
        <v>0</v>
      </c>
      <c r="C123" s="119" t="s">
        <v>206</v>
      </c>
      <c r="D123" s="205" t="s">
        <v>225</v>
      </c>
      <c r="E123" s="648" t="s">
        <v>564</v>
      </c>
      <c r="F123" s="649"/>
      <c r="G123" s="163"/>
      <c r="H123" s="194">
        <f>H126+H124+H129</f>
        <v>58607.224</v>
      </c>
    </row>
    <row r="124" spans="1:8" s="82" customFormat="1" ht="43.5" customHeight="1">
      <c r="A124" s="160" t="s">
        <v>234</v>
      </c>
      <c r="B124" s="294" t="s">
        <v>0</v>
      </c>
      <c r="C124" s="119" t="s">
        <v>206</v>
      </c>
      <c r="D124" s="205" t="s">
        <v>225</v>
      </c>
      <c r="E124" s="648" t="s">
        <v>549</v>
      </c>
      <c r="F124" s="649"/>
      <c r="G124" s="163"/>
      <c r="H124" s="194">
        <f>H125</f>
        <v>600</v>
      </c>
    </row>
    <row r="125" spans="1:8" s="82" customFormat="1" ht="43.5" customHeight="1">
      <c r="A125" s="553" t="s">
        <v>350</v>
      </c>
      <c r="B125" s="294" t="s">
        <v>0</v>
      </c>
      <c r="C125" s="119" t="s">
        <v>206</v>
      </c>
      <c r="D125" s="205" t="s">
        <v>225</v>
      </c>
      <c r="E125" s="648" t="s">
        <v>549</v>
      </c>
      <c r="F125" s="649"/>
      <c r="G125" s="163" t="s">
        <v>143</v>
      </c>
      <c r="H125" s="194">
        <v>600</v>
      </c>
    </row>
    <row r="126" spans="1:8" s="82" customFormat="1" ht="37.5">
      <c r="A126" s="160" t="s">
        <v>234</v>
      </c>
      <c r="B126" s="294" t="s">
        <v>0</v>
      </c>
      <c r="C126" s="119" t="s">
        <v>206</v>
      </c>
      <c r="D126" s="205" t="s">
        <v>225</v>
      </c>
      <c r="E126" s="648" t="s">
        <v>532</v>
      </c>
      <c r="F126" s="649"/>
      <c r="G126" s="163"/>
      <c r="H126" s="197">
        <f>H127</f>
        <v>600</v>
      </c>
    </row>
    <row r="127" spans="1:8" s="82" customFormat="1" ht="27" customHeight="1">
      <c r="A127" s="553" t="s">
        <v>350</v>
      </c>
      <c r="B127" s="294" t="s">
        <v>0</v>
      </c>
      <c r="C127" s="119" t="s">
        <v>206</v>
      </c>
      <c r="D127" s="205" t="s">
        <v>225</v>
      </c>
      <c r="E127" s="648" t="s">
        <v>532</v>
      </c>
      <c r="F127" s="649"/>
      <c r="G127" s="163" t="s">
        <v>143</v>
      </c>
      <c r="H127" s="194">
        <v>600</v>
      </c>
    </row>
    <row r="128" spans="1:8" s="82" customFormat="1" ht="39.75" customHeight="1">
      <c r="A128" s="160" t="s">
        <v>613</v>
      </c>
      <c r="B128" s="294" t="s">
        <v>0</v>
      </c>
      <c r="C128" s="119" t="s">
        <v>206</v>
      </c>
      <c r="D128" s="205" t="s">
        <v>225</v>
      </c>
      <c r="E128" s="648" t="s">
        <v>614</v>
      </c>
      <c r="F128" s="649"/>
      <c r="G128" s="163"/>
      <c r="H128" s="194">
        <f>H129</f>
        <v>57407.224</v>
      </c>
    </row>
    <row r="129" spans="1:8" s="82" customFormat="1" ht="27" customHeight="1">
      <c r="A129" s="88" t="s">
        <v>157</v>
      </c>
      <c r="B129" s="294" t="s">
        <v>0</v>
      </c>
      <c r="C129" s="119" t="s">
        <v>206</v>
      </c>
      <c r="D129" s="205" t="s">
        <v>225</v>
      </c>
      <c r="E129" s="648" t="s">
        <v>614</v>
      </c>
      <c r="F129" s="649"/>
      <c r="G129" s="163" t="s">
        <v>143</v>
      </c>
      <c r="H129" s="194">
        <v>57407.224</v>
      </c>
    </row>
    <row r="130" spans="1:8" s="82" customFormat="1" ht="39" customHeight="1">
      <c r="A130" s="166" t="s">
        <v>228</v>
      </c>
      <c r="B130" s="294" t="s">
        <v>0</v>
      </c>
      <c r="C130" s="119" t="s">
        <v>206</v>
      </c>
      <c r="D130" s="205" t="s">
        <v>225</v>
      </c>
      <c r="E130" s="648" t="s">
        <v>565</v>
      </c>
      <c r="F130" s="649"/>
      <c r="G130" s="163"/>
      <c r="H130" s="197">
        <f>H131</f>
        <v>1150</v>
      </c>
    </row>
    <row r="131" spans="1:8" s="82" customFormat="1" ht="22.5" customHeight="1">
      <c r="A131" s="191" t="s">
        <v>226</v>
      </c>
      <c r="B131" s="294" t="s">
        <v>0</v>
      </c>
      <c r="C131" s="119" t="s">
        <v>206</v>
      </c>
      <c r="D131" s="205" t="s">
        <v>225</v>
      </c>
      <c r="E131" s="648" t="s">
        <v>393</v>
      </c>
      <c r="F131" s="649"/>
      <c r="G131" s="163"/>
      <c r="H131" s="197">
        <f>H132</f>
        <v>1150</v>
      </c>
    </row>
    <row r="132" spans="1:8" s="82" customFormat="1" ht="18.75" customHeight="1">
      <c r="A132" s="553" t="s">
        <v>350</v>
      </c>
      <c r="B132" s="294" t="s">
        <v>0</v>
      </c>
      <c r="C132" s="119" t="s">
        <v>206</v>
      </c>
      <c r="D132" s="205" t="s">
        <v>225</v>
      </c>
      <c r="E132" s="648" t="s">
        <v>393</v>
      </c>
      <c r="F132" s="649"/>
      <c r="G132" s="163" t="s">
        <v>143</v>
      </c>
      <c r="H132" s="197">
        <v>1150</v>
      </c>
    </row>
    <row r="133" spans="1:8" s="82" customFormat="1" ht="18.75">
      <c r="A133" s="115" t="s">
        <v>224</v>
      </c>
      <c r="B133" s="72" t="s">
        <v>0</v>
      </c>
      <c r="C133" s="72" t="s">
        <v>206</v>
      </c>
      <c r="D133" s="112">
        <v>12</v>
      </c>
      <c r="E133" s="58"/>
      <c r="F133" s="164"/>
      <c r="G133" s="138"/>
      <c r="H133" s="452">
        <f>H134+H147</f>
        <v>680</v>
      </c>
    </row>
    <row r="134" spans="1:8" s="82" customFormat="1" ht="75.75" customHeight="1">
      <c r="A134" s="115" t="s">
        <v>599</v>
      </c>
      <c r="B134" s="72" t="s">
        <v>0</v>
      </c>
      <c r="C134" s="72" t="s">
        <v>206</v>
      </c>
      <c r="D134" s="112" t="s">
        <v>205</v>
      </c>
      <c r="E134" s="671" t="s">
        <v>664</v>
      </c>
      <c r="F134" s="669"/>
      <c r="G134" s="138"/>
      <c r="H134" s="452">
        <f>H136</f>
        <v>250</v>
      </c>
    </row>
    <row r="135" spans="1:8" s="82" customFormat="1" ht="39.75" customHeight="1">
      <c r="A135" s="297" t="s">
        <v>472</v>
      </c>
      <c r="B135" s="72" t="s">
        <v>0</v>
      </c>
      <c r="C135" s="314" t="s">
        <v>206</v>
      </c>
      <c r="D135" s="427" t="s">
        <v>205</v>
      </c>
      <c r="E135" s="671" t="s">
        <v>665</v>
      </c>
      <c r="F135" s="669"/>
      <c r="G135" s="138"/>
      <c r="H135" s="452">
        <f>H136</f>
        <v>250</v>
      </c>
    </row>
    <row r="136" spans="1:8" s="82" customFormat="1" ht="18.75">
      <c r="A136" s="188" t="s">
        <v>222</v>
      </c>
      <c r="B136" s="56" t="s">
        <v>0</v>
      </c>
      <c r="C136" s="56" t="s">
        <v>206</v>
      </c>
      <c r="D136" s="64" t="s">
        <v>205</v>
      </c>
      <c r="E136" s="650" t="s">
        <v>666</v>
      </c>
      <c r="F136" s="651"/>
      <c r="G136" s="138"/>
      <c r="H136" s="293">
        <f>H137</f>
        <v>250</v>
      </c>
    </row>
    <row r="137" spans="1:8" s="82" customFormat="1" ht="24" customHeight="1">
      <c r="A137" s="553" t="s">
        <v>350</v>
      </c>
      <c r="B137" s="56" t="s">
        <v>0</v>
      </c>
      <c r="C137" s="56" t="s">
        <v>206</v>
      </c>
      <c r="D137" s="64" t="s">
        <v>205</v>
      </c>
      <c r="E137" s="650" t="s">
        <v>666</v>
      </c>
      <c r="F137" s="651"/>
      <c r="G137" s="63" t="s">
        <v>143</v>
      </c>
      <c r="H137" s="440">
        <v>250</v>
      </c>
    </row>
    <row r="138" spans="1:32" s="104" customFormat="1" ht="19.5" hidden="1">
      <c r="A138" s="182" t="s">
        <v>220</v>
      </c>
      <c r="B138" s="99" t="s">
        <v>0</v>
      </c>
      <c r="C138" s="127" t="s">
        <v>206</v>
      </c>
      <c r="D138" s="181" t="s">
        <v>205</v>
      </c>
      <c r="E138" s="180" t="s">
        <v>219</v>
      </c>
      <c r="F138" s="140" t="s">
        <v>167</v>
      </c>
      <c r="G138" s="179"/>
      <c r="H138" s="437"/>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row>
    <row r="139" spans="1:242" s="105" customFormat="1" ht="56.25" hidden="1">
      <c r="A139" s="175" t="s">
        <v>218</v>
      </c>
      <c r="B139" s="87" t="s">
        <v>0</v>
      </c>
      <c r="C139" s="172" t="s">
        <v>206</v>
      </c>
      <c r="D139" s="171" t="s">
        <v>205</v>
      </c>
      <c r="E139" s="170" t="s">
        <v>216</v>
      </c>
      <c r="F139" s="169" t="s">
        <v>167</v>
      </c>
      <c r="G139" s="177"/>
      <c r="H139" s="454"/>
      <c r="I139" s="183"/>
      <c r="J139" s="183"/>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c r="AI139" s="183"/>
      <c r="AJ139" s="183"/>
      <c r="AK139" s="183"/>
      <c r="AL139" s="183"/>
      <c r="AM139" s="183"/>
      <c r="AN139" s="183"/>
      <c r="AO139" s="183"/>
      <c r="AP139" s="183"/>
      <c r="AQ139" s="183"/>
      <c r="AR139" s="183"/>
      <c r="AS139" s="183"/>
      <c r="AT139" s="183"/>
      <c r="AU139" s="183"/>
      <c r="AV139" s="183"/>
      <c r="AW139" s="183"/>
      <c r="AX139" s="183"/>
      <c r="AY139" s="183"/>
      <c r="AZ139" s="183"/>
      <c r="BA139" s="183"/>
      <c r="BB139" s="183"/>
      <c r="BC139" s="183"/>
      <c r="BD139" s="183"/>
      <c r="BE139" s="183"/>
      <c r="BF139" s="183"/>
      <c r="BG139" s="183"/>
      <c r="BH139" s="183"/>
      <c r="BI139" s="183"/>
      <c r="BJ139" s="183"/>
      <c r="BK139" s="183"/>
      <c r="BL139" s="183"/>
      <c r="BM139" s="183"/>
      <c r="BN139" s="183"/>
      <c r="BO139" s="183"/>
      <c r="BP139" s="183"/>
      <c r="BQ139" s="183"/>
      <c r="BR139" s="183"/>
      <c r="BS139" s="183"/>
      <c r="BT139" s="183"/>
      <c r="BU139" s="183"/>
      <c r="BV139" s="183"/>
      <c r="BW139" s="183"/>
      <c r="BX139" s="183"/>
      <c r="BY139" s="183"/>
      <c r="BZ139" s="183"/>
      <c r="CA139" s="183"/>
      <c r="CB139" s="183"/>
      <c r="CC139" s="183"/>
      <c r="CD139" s="183"/>
      <c r="CE139" s="183"/>
      <c r="CF139" s="183"/>
      <c r="CG139" s="183"/>
      <c r="CH139" s="183"/>
      <c r="CI139" s="183"/>
      <c r="CJ139" s="183"/>
      <c r="CK139" s="183"/>
      <c r="CL139" s="183"/>
      <c r="CM139" s="183"/>
      <c r="CN139" s="183"/>
      <c r="CO139" s="183"/>
      <c r="CP139" s="183"/>
      <c r="CQ139" s="183"/>
      <c r="CR139" s="183"/>
      <c r="CS139" s="183"/>
      <c r="CT139" s="183"/>
      <c r="CU139" s="183"/>
      <c r="CV139" s="183"/>
      <c r="CW139" s="183"/>
      <c r="CX139" s="183"/>
      <c r="CY139" s="183"/>
      <c r="CZ139" s="183"/>
      <c r="DA139" s="183"/>
      <c r="DB139" s="183"/>
      <c r="DC139" s="183"/>
      <c r="DD139" s="183"/>
      <c r="DE139" s="183"/>
      <c r="DF139" s="183"/>
      <c r="DG139" s="183"/>
      <c r="DH139" s="183"/>
      <c r="DI139" s="183"/>
      <c r="DJ139" s="183"/>
      <c r="DK139" s="183"/>
      <c r="DL139" s="183"/>
      <c r="DM139" s="183"/>
      <c r="DN139" s="183"/>
      <c r="DO139" s="183"/>
      <c r="DP139" s="183"/>
      <c r="DQ139" s="183"/>
      <c r="DR139" s="183"/>
      <c r="DS139" s="183"/>
      <c r="DT139" s="183"/>
      <c r="DU139" s="183"/>
      <c r="DV139" s="183"/>
      <c r="DW139" s="183"/>
      <c r="DX139" s="183"/>
      <c r="DY139" s="183"/>
      <c r="DZ139" s="183"/>
      <c r="EA139" s="183"/>
      <c r="EB139" s="183"/>
      <c r="EC139" s="183"/>
      <c r="ED139" s="183"/>
      <c r="EE139" s="183"/>
      <c r="EF139" s="183"/>
      <c r="EG139" s="183"/>
      <c r="EH139" s="183"/>
      <c r="EI139" s="183"/>
      <c r="EJ139" s="183"/>
      <c r="EK139" s="183"/>
      <c r="EL139" s="183"/>
      <c r="EM139" s="183"/>
      <c r="EN139" s="183"/>
      <c r="EO139" s="183"/>
      <c r="EP139" s="183"/>
      <c r="EQ139" s="183"/>
      <c r="ER139" s="183"/>
      <c r="ES139" s="183"/>
      <c r="ET139" s="183"/>
      <c r="EU139" s="183"/>
      <c r="EV139" s="183"/>
      <c r="EW139" s="183"/>
      <c r="EX139" s="183"/>
      <c r="EY139" s="183"/>
      <c r="EZ139" s="183"/>
      <c r="FA139" s="183"/>
      <c r="FB139" s="183"/>
      <c r="FC139" s="183"/>
      <c r="FD139" s="183"/>
      <c r="FE139" s="183"/>
      <c r="FF139" s="183"/>
      <c r="FG139" s="183"/>
      <c r="FH139" s="183"/>
      <c r="FI139" s="183"/>
      <c r="FJ139" s="183"/>
      <c r="FK139" s="183"/>
      <c r="FL139" s="183"/>
      <c r="FM139" s="183"/>
      <c r="FN139" s="183"/>
      <c r="FO139" s="183"/>
      <c r="FP139" s="183"/>
      <c r="FQ139" s="183"/>
      <c r="FR139" s="183"/>
      <c r="FS139" s="183"/>
      <c r="FT139" s="183"/>
      <c r="FU139" s="183"/>
      <c r="FV139" s="183"/>
      <c r="FW139" s="183"/>
      <c r="FX139" s="183"/>
      <c r="FY139" s="183"/>
      <c r="FZ139" s="183"/>
      <c r="GA139" s="183"/>
      <c r="GB139" s="183"/>
      <c r="GC139" s="183"/>
      <c r="GD139" s="183"/>
      <c r="GE139" s="183"/>
      <c r="GF139" s="183"/>
      <c r="GG139" s="183"/>
      <c r="GH139" s="183"/>
      <c r="GI139" s="183"/>
      <c r="GJ139" s="183"/>
      <c r="GK139" s="183"/>
      <c r="GL139" s="183"/>
      <c r="GM139" s="183"/>
      <c r="GN139" s="183"/>
      <c r="GO139" s="183"/>
      <c r="GP139" s="183"/>
      <c r="GQ139" s="183"/>
      <c r="GR139" s="183"/>
      <c r="GS139" s="183"/>
      <c r="GT139" s="183"/>
      <c r="GU139" s="183"/>
      <c r="GV139" s="183"/>
      <c r="GW139" s="183"/>
      <c r="GX139" s="183"/>
      <c r="GY139" s="183"/>
      <c r="GZ139" s="183"/>
      <c r="HA139" s="183"/>
      <c r="HB139" s="183"/>
      <c r="HC139" s="183"/>
      <c r="HD139" s="183"/>
      <c r="HE139" s="183"/>
      <c r="HF139" s="183"/>
      <c r="HG139" s="183"/>
      <c r="HH139" s="183"/>
      <c r="HI139" s="183"/>
      <c r="HJ139" s="183"/>
      <c r="HK139" s="183"/>
      <c r="HL139" s="183"/>
      <c r="HM139" s="183"/>
      <c r="HN139" s="183"/>
      <c r="HO139" s="183"/>
      <c r="HP139" s="183"/>
      <c r="HQ139" s="183"/>
      <c r="HR139" s="183"/>
      <c r="HS139" s="183"/>
      <c r="HT139" s="183"/>
      <c r="HU139" s="183"/>
      <c r="HV139" s="183"/>
      <c r="HW139" s="183"/>
      <c r="HX139" s="183"/>
      <c r="HY139" s="183"/>
      <c r="HZ139" s="183"/>
      <c r="IA139" s="183"/>
      <c r="IB139" s="183"/>
      <c r="IC139" s="183"/>
      <c r="ID139" s="183"/>
      <c r="IE139" s="183"/>
      <c r="IF139" s="183"/>
      <c r="IG139" s="183"/>
      <c r="IH139" s="183"/>
    </row>
    <row r="140" spans="1:242" s="105" customFormat="1" ht="37.5" hidden="1">
      <c r="A140" s="175" t="s">
        <v>217</v>
      </c>
      <c r="B140" s="87" t="s">
        <v>0</v>
      </c>
      <c r="C140" s="172" t="s">
        <v>206</v>
      </c>
      <c r="D140" s="171" t="s">
        <v>205</v>
      </c>
      <c r="E140" s="170" t="s">
        <v>216</v>
      </c>
      <c r="F140" s="169" t="s">
        <v>215</v>
      </c>
      <c r="G140" s="177"/>
      <c r="H140" s="454"/>
      <c r="I140" s="183"/>
      <c r="J140" s="183"/>
      <c r="K140" s="183"/>
      <c r="L140" s="183"/>
      <c r="M140" s="183"/>
      <c r="N140" s="183"/>
      <c r="O140" s="183"/>
      <c r="P140" s="183"/>
      <c r="Q140" s="183"/>
      <c r="R140" s="183"/>
      <c r="S140" s="183"/>
      <c r="T140" s="183"/>
      <c r="U140" s="183"/>
      <c r="V140" s="183"/>
      <c r="W140" s="183"/>
      <c r="X140" s="183"/>
      <c r="Y140" s="183"/>
      <c r="Z140" s="183"/>
      <c r="AA140" s="183"/>
      <c r="AB140" s="183"/>
      <c r="AC140" s="183"/>
      <c r="AD140" s="183"/>
      <c r="AE140" s="183"/>
      <c r="AF140" s="183"/>
      <c r="AG140" s="183"/>
      <c r="AH140" s="183"/>
      <c r="AI140" s="183"/>
      <c r="AJ140" s="183"/>
      <c r="AK140" s="183"/>
      <c r="AL140" s="183"/>
      <c r="AM140" s="183"/>
      <c r="AN140" s="183"/>
      <c r="AO140" s="183"/>
      <c r="AP140" s="183"/>
      <c r="AQ140" s="183"/>
      <c r="AR140" s="183"/>
      <c r="AS140" s="183"/>
      <c r="AT140" s="183"/>
      <c r="AU140" s="183"/>
      <c r="AV140" s="183"/>
      <c r="AW140" s="183"/>
      <c r="AX140" s="183"/>
      <c r="AY140" s="183"/>
      <c r="AZ140" s="183"/>
      <c r="BA140" s="183"/>
      <c r="BB140" s="183"/>
      <c r="BC140" s="183"/>
      <c r="BD140" s="183"/>
      <c r="BE140" s="183"/>
      <c r="BF140" s="183"/>
      <c r="BG140" s="183"/>
      <c r="BH140" s="183"/>
      <c r="BI140" s="183"/>
      <c r="BJ140" s="183"/>
      <c r="BK140" s="183"/>
      <c r="BL140" s="183"/>
      <c r="BM140" s="183"/>
      <c r="BN140" s="183"/>
      <c r="BO140" s="183"/>
      <c r="BP140" s="183"/>
      <c r="BQ140" s="183"/>
      <c r="BR140" s="183"/>
      <c r="BS140" s="183"/>
      <c r="BT140" s="183"/>
      <c r="BU140" s="183"/>
      <c r="BV140" s="183"/>
      <c r="BW140" s="183"/>
      <c r="BX140" s="183"/>
      <c r="BY140" s="183"/>
      <c r="BZ140" s="183"/>
      <c r="CA140" s="183"/>
      <c r="CB140" s="183"/>
      <c r="CC140" s="183"/>
      <c r="CD140" s="183"/>
      <c r="CE140" s="183"/>
      <c r="CF140" s="183"/>
      <c r="CG140" s="183"/>
      <c r="CH140" s="183"/>
      <c r="CI140" s="183"/>
      <c r="CJ140" s="183"/>
      <c r="CK140" s="183"/>
      <c r="CL140" s="183"/>
      <c r="CM140" s="183"/>
      <c r="CN140" s="183"/>
      <c r="CO140" s="183"/>
      <c r="CP140" s="183"/>
      <c r="CQ140" s="183"/>
      <c r="CR140" s="183"/>
      <c r="CS140" s="183"/>
      <c r="CT140" s="183"/>
      <c r="CU140" s="183"/>
      <c r="CV140" s="183"/>
      <c r="CW140" s="183"/>
      <c r="CX140" s="183"/>
      <c r="CY140" s="183"/>
      <c r="CZ140" s="183"/>
      <c r="DA140" s="183"/>
      <c r="DB140" s="183"/>
      <c r="DC140" s="183"/>
      <c r="DD140" s="183"/>
      <c r="DE140" s="183"/>
      <c r="DF140" s="183"/>
      <c r="DG140" s="183"/>
      <c r="DH140" s="183"/>
      <c r="DI140" s="183"/>
      <c r="DJ140" s="183"/>
      <c r="DK140" s="183"/>
      <c r="DL140" s="183"/>
      <c r="DM140" s="183"/>
      <c r="DN140" s="183"/>
      <c r="DO140" s="183"/>
      <c r="DP140" s="183"/>
      <c r="DQ140" s="183"/>
      <c r="DR140" s="183"/>
      <c r="DS140" s="183"/>
      <c r="DT140" s="183"/>
      <c r="DU140" s="183"/>
      <c r="DV140" s="183"/>
      <c r="DW140" s="183"/>
      <c r="DX140" s="183"/>
      <c r="DY140" s="183"/>
      <c r="DZ140" s="183"/>
      <c r="EA140" s="183"/>
      <c r="EB140" s="183"/>
      <c r="EC140" s="183"/>
      <c r="ED140" s="183"/>
      <c r="EE140" s="183"/>
      <c r="EF140" s="183"/>
      <c r="EG140" s="183"/>
      <c r="EH140" s="183"/>
      <c r="EI140" s="183"/>
      <c r="EJ140" s="183"/>
      <c r="EK140" s="183"/>
      <c r="EL140" s="183"/>
      <c r="EM140" s="183"/>
      <c r="EN140" s="183"/>
      <c r="EO140" s="183"/>
      <c r="EP140" s="183"/>
      <c r="EQ140" s="183"/>
      <c r="ER140" s="183"/>
      <c r="ES140" s="183"/>
      <c r="ET140" s="183"/>
      <c r="EU140" s="183"/>
      <c r="EV140" s="183"/>
      <c r="EW140" s="183"/>
      <c r="EX140" s="183"/>
      <c r="EY140" s="183"/>
      <c r="EZ140" s="183"/>
      <c r="FA140" s="183"/>
      <c r="FB140" s="183"/>
      <c r="FC140" s="183"/>
      <c r="FD140" s="183"/>
      <c r="FE140" s="183"/>
      <c r="FF140" s="183"/>
      <c r="FG140" s="183"/>
      <c r="FH140" s="183"/>
      <c r="FI140" s="183"/>
      <c r="FJ140" s="183"/>
      <c r="FK140" s="183"/>
      <c r="FL140" s="183"/>
      <c r="FM140" s="183"/>
      <c r="FN140" s="183"/>
      <c r="FO140" s="183"/>
      <c r="FP140" s="183"/>
      <c r="FQ140" s="183"/>
      <c r="FR140" s="183"/>
      <c r="FS140" s="183"/>
      <c r="FT140" s="183"/>
      <c r="FU140" s="183"/>
      <c r="FV140" s="183"/>
      <c r="FW140" s="183"/>
      <c r="FX140" s="183"/>
      <c r="FY140" s="183"/>
      <c r="FZ140" s="183"/>
      <c r="GA140" s="183"/>
      <c r="GB140" s="183"/>
      <c r="GC140" s="183"/>
      <c r="GD140" s="183"/>
      <c r="GE140" s="183"/>
      <c r="GF140" s="183"/>
      <c r="GG140" s="183"/>
      <c r="GH140" s="183"/>
      <c r="GI140" s="183"/>
      <c r="GJ140" s="183"/>
      <c r="GK140" s="183"/>
      <c r="GL140" s="183"/>
      <c r="GM140" s="183"/>
      <c r="GN140" s="183"/>
      <c r="GO140" s="183"/>
      <c r="GP140" s="183"/>
      <c r="GQ140" s="183"/>
      <c r="GR140" s="183"/>
      <c r="GS140" s="183"/>
      <c r="GT140" s="183"/>
      <c r="GU140" s="183"/>
      <c r="GV140" s="183"/>
      <c r="GW140" s="183"/>
      <c r="GX140" s="183"/>
      <c r="GY140" s="183"/>
      <c r="GZ140" s="183"/>
      <c r="HA140" s="183"/>
      <c r="HB140" s="183"/>
      <c r="HC140" s="183"/>
      <c r="HD140" s="183"/>
      <c r="HE140" s="183"/>
      <c r="HF140" s="183"/>
      <c r="HG140" s="183"/>
      <c r="HH140" s="183"/>
      <c r="HI140" s="183"/>
      <c r="HJ140" s="183"/>
      <c r="HK140" s="183"/>
      <c r="HL140" s="183"/>
      <c r="HM140" s="183"/>
      <c r="HN140" s="183"/>
      <c r="HO140" s="183"/>
      <c r="HP140" s="183"/>
      <c r="HQ140" s="183"/>
      <c r="HR140" s="183"/>
      <c r="HS140" s="183"/>
      <c r="HT140" s="183"/>
      <c r="HU140" s="183"/>
      <c r="HV140" s="183"/>
      <c r="HW140" s="183"/>
      <c r="HX140" s="183"/>
      <c r="HY140" s="183"/>
      <c r="HZ140" s="183"/>
      <c r="IA140" s="183"/>
      <c r="IB140" s="183"/>
      <c r="IC140" s="183"/>
      <c r="ID140" s="183"/>
      <c r="IE140" s="183"/>
      <c r="IF140" s="183"/>
      <c r="IG140" s="183"/>
      <c r="IH140" s="183"/>
    </row>
    <row r="141" spans="1:242" s="105" customFormat="1" ht="19.5" hidden="1">
      <c r="A141" s="88" t="s">
        <v>157</v>
      </c>
      <c r="B141" s="56" t="s">
        <v>0</v>
      </c>
      <c r="C141" s="172" t="s">
        <v>206</v>
      </c>
      <c r="D141" s="171" t="s">
        <v>205</v>
      </c>
      <c r="E141" s="170" t="s">
        <v>216</v>
      </c>
      <c r="F141" s="169" t="s">
        <v>215</v>
      </c>
      <c r="G141" s="165" t="s">
        <v>143</v>
      </c>
      <c r="H141" s="455"/>
      <c r="I141" s="183"/>
      <c r="J141" s="183"/>
      <c r="K141" s="183"/>
      <c r="L141" s="183"/>
      <c r="M141" s="183"/>
      <c r="N141" s="183"/>
      <c r="O141" s="183"/>
      <c r="P141" s="183"/>
      <c r="Q141" s="183"/>
      <c r="R141" s="183"/>
      <c r="S141" s="183"/>
      <c r="T141" s="183"/>
      <c r="U141" s="183"/>
      <c r="V141" s="183"/>
      <c r="W141" s="183"/>
      <c r="X141" s="183"/>
      <c r="Y141" s="183"/>
      <c r="Z141" s="183"/>
      <c r="AA141" s="183"/>
      <c r="AB141" s="183"/>
      <c r="AC141" s="183"/>
      <c r="AD141" s="183"/>
      <c r="AE141" s="183"/>
      <c r="AF141" s="183"/>
      <c r="AG141" s="183"/>
      <c r="AH141" s="183"/>
      <c r="AI141" s="183"/>
      <c r="AJ141" s="183"/>
      <c r="AK141" s="183"/>
      <c r="AL141" s="183"/>
      <c r="AM141" s="183"/>
      <c r="AN141" s="183"/>
      <c r="AO141" s="183"/>
      <c r="AP141" s="183"/>
      <c r="AQ141" s="183"/>
      <c r="AR141" s="183"/>
      <c r="AS141" s="183"/>
      <c r="AT141" s="183"/>
      <c r="AU141" s="183"/>
      <c r="AV141" s="183"/>
      <c r="AW141" s="183"/>
      <c r="AX141" s="183"/>
      <c r="AY141" s="183"/>
      <c r="AZ141" s="183"/>
      <c r="BA141" s="183"/>
      <c r="BB141" s="183"/>
      <c r="BC141" s="183"/>
      <c r="BD141" s="183"/>
      <c r="BE141" s="183"/>
      <c r="BF141" s="183"/>
      <c r="BG141" s="183"/>
      <c r="BH141" s="183"/>
      <c r="BI141" s="183"/>
      <c r="BJ141" s="183"/>
      <c r="BK141" s="183"/>
      <c r="BL141" s="183"/>
      <c r="BM141" s="183"/>
      <c r="BN141" s="183"/>
      <c r="BO141" s="183"/>
      <c r="BP141" s="183"/>
      <c r="BQ141" s="183"/>
      <c r="BR141" s="183"/>
      <c r="BS141" s="183"/>
      <c r="BT141" s="183"/>
      <c r="BU141" s="183"/>
      <c r="BV141" s="183"/>
      <c r="BW141" s="183"/>
      <c r="BX141" s="183"/>
      <c r="BY141" s="183"/>
      <c r="BZ141" s="183"/>
      <c r="CA141" s="183"/>
      <c r="CB141" s="183"/>
      <c r="CC141" s="183"/>
      <c r="CD141" s="183"/>
      <c r="CE141" s="183"/>
      <c r="CF141" s="183"/>
      <c r="CG141" s="183"/>
      <c r="CH141" s="183"/>
      <c r="CI141" s="183"/>
      <c r="CJ141" s="183"/>
      <c r="CK141" s="183"/>
      <c r="CL141" s="183"/>
      <c r="CM141" s="183"/>
      <c r="CN141" s="183"/>
      <c r="CO141" s="183"/>
      <c r="CP141" s="183"/>
      <c r="CQ141" s="183"/>
      <c r="CR141" s="183"/>
      <c r="CS141" s="183"/>
      <c r="CT141" s="183"/>
      <c r="CU141" s="183"/>
      <c r="CV141" s="183"/>
      <c r="CW141" s="183"/>
      <c r="CX141" s="183"/>
      <c r="CY141" s="183"/>
      <c r="CZ141" s="183"/>
      <c r="DA141" s="183"/>
      <c r="DB141" s="183"/>
      <c r="DC141" s="183"/>
      <c r="DD141" s="183"/>
      <c r="DE141" s="183"/>
      <c r="DF141" s="183"/>
      <c r="DG141" s="183"/>
      <c r="DH141" s="183"/>
      <c r="DI141" s="183"/>
      <c r="DJ141" s="183"/>
      <c r="DK141" s="183"/>
      <c r="DL141" s="183"/>
      <c r="DM141" s="183"/>
      <c r="DN141" s="183"/>
      <c r="DO141" s="183"/>
      <c r="DP141" s="183"/>
      <c r="DQ141" s="183"/>
      <c r="DR141" s="183"/>
      <c r="DS141" s="183"/>
      <c r="DT141" s="183"/>
      <c r="DU141" s="183"/>
      <c r="DV141" s="183"/>
      <c r="DW141" s="183"/>
      <c r="DX141" s="183"/>
      <c r="DY141" s="183"/>
      <c r="DZ141" s="183"/>
      <c r="EA141" s="183"/>
      <c r="EB141" s="183"/>
      <c r="EC141" s="183"/>
      <c r="ED141" s="183"/>
      <c r="EE141" s="183"/>
      <c r="EF141" s="183"/>
      <c r="EG141" s="183"/>
      <c r="EH141" s="183"/>
      <c r="EI141" s="183"/>
      <c r="EJ141" s="183"/>
      <c r="EK141" s="183"/>
      <c r="EL141" s="183"/>
      <c r="EM141" s="183"/>
      <c r="EN141" s="183"/>
      <c r="EO141" s="183"/>
      <c r="EP141" s="183"/>
      <c r="EQ141" s="183"/>
      <c r="ER141" s="183"/>
      <c r="ES141" s="183"/>
      <c r="ET141" s="183"/>
      <c r="EU141" s="183"/>
      <c r="EV141" s="183"/>
      <c r="EW141" s="183"/>
      <c r="EX141" s="183"/>
      <c r="EY141" s="183"/>
      <c r="EZ141" s="183"/>
      <c r="FA141" s="183"/>
      <c r="FB141" s="183"/>
      <c r="FC141" s="183"/>
      <c r="FD141" s="183"/>
      <c r="FE141" s="183"/>
      <c r="FF141" s="183"/>
      <c r="FG141" s="183"/>
      <c r="FH141" s="183"/>
      <c r="FI141" s="183"/>
      <c r="FJ141" s="183"/>
      <c r="FK141" s="183"/>
      <c r="FL141" s="183"/>
      <c r="FM141" s="183"/>
      <c r="FN141" s="183"/>
      <c r="FO141" s="183"/>
      <c r="FP141" s="183"/>
      <c r="FQ141" s="183"/>
      <c r="FR141" s="183"/>
      <c r="FS141" s="183"/>
      <c r="FT141" s="183"/>
      <c r="FU141" s="183"/>
      <c r="FV141" s="183"/>
      <c r="FW141" s="183"/>
      <c r="FX141" s="183"/>
      <c r="FY141" s="183"/>
      <c r="FZ141" s="183"/>
      <c r="GA141" s="183"/>
      <c r="GB141" s="183"/>
      <c r="GC141" s="183"/>
      <c r="GD141" s="183"/>
      <c r="GE141" s="183"/>
      <c r="GF141" s="183"/>
      <c r="GG141" s="183"/>
      <c r="GH141" s="183"/>
      <c r="GI141" s="183"/>
      <c r="GJ141" s="183"/>
      <c r="GK141" s="183"/>
      <c r="GL141" s="183"/>
      <c r="GM141" s="183"/>
      <c r="GN141" s="183"/>
      <c r="GO141" s="183"/>
      <c r="GP141" s="183"/>
      <c r="GQ141" s="183"/>
      <c r="GR141" s="183"/>
      <c r="GS141" s="183"/>
      <c r="GT141" s="183"/>
      <c r="GU141" s="183"/>
      <c r="GV141" s="183"/>
      <c r="GW141" s="183"/>
      <c r="GX141" s="183"/>
      <c r="GY141" s="183"/>
      <c r="GZ141" s="183"/>
      <c r="HA141" s="183"/>
      <c r="HB141" s="183"/>
      <c r="HC141" s="183"/>
      <c r="HD141" s="183"/>
      <c r="HE141" s="183"/>
      <c r="HF141" s="183"/>
      <c r="HG141" s="183"/>
      <c r="HH141" s="183"/>
      <c r="HI141" s="183"/>
      <c r="HJ141" s="183"/>
      <c r="HK141" s="183"/>
      <c r="HL141" s="183"/>
      <c r="HM141" s="183"/>
      <c r="HN141" s="183"/>
      <c r="HO141" s="183"/>
      <c r="HP141" s="183"/>
      <c r="HQ141" s="183"/>
      <c r="HR141" s="183"/>
      <c r="HS141" s="183"/>
      <c r="HT141" s="183"/>
      <c r="HU141" s="183"/>
      <c r="HV141" s="183"/>
      <c r="HW141" s="183"/>
      <c r="HX141" s="183"/>
      <c r="HY141" s="183"/>
      <c r="HZ141" s="183"/>
      <c r="IA141" s="183"/>
      <c r="IB141" s="183"/>
      <c r="IC141" s="183"/>
      <c r="ID141" s="183"/>
      <c r="IE141" s="183"/>
      <c r="IF141" s="183"/>
      <c r="IG141" s="183"/>
      <c r="IH141" s="183"/>
    </row>
    <row r="142" spans="1:242" s="105" customFormat="1" ht="37.5" hidden="1">
      <c r="A142" s="175" t="s">
        <v>214</v>
      </c>
      <c r="B142" s="87" t="s">
        <v>0</v>
      </c>
      <c r="C142" s="172" t="s">
        <v>206</v>
      </c>
      <c r="D142" s="171" t="s">
        <v>205</v>
      </c>
      <c r="E142" s="170" t="s">
        <v>210</v>
      </c>
      <c r="F142" s="169" t="s">
        <v>167</v>
      </c>
      <c r="G142" s="177"/>
      <c r="H142" s="454"/>
      <c r="I142" s="183"/>
      <c r="J142" s="183"/>
      <c r="K142" s="183"/>
      <c r="L142" s="183"/>
      <c r="M142" s="183"/>
      <c r="N142" s="183"/>
      <c r="O142" s="183"/>
      <c r="P142" s="183"/>
      <c r="Q142" s="183"/>
      <c r="R142" s="183"/>
      <c r="S142" s="183"/>
      <c r="T142" s="183"/>
      <c r="U142" s="183"/>
      <c r="V142" s="183"/>
      <c r="W142" s="183"/>
      <c r="X142" s="183"/>
      <c r="Y142" s="183"/>
      <c r="Z142" s="183"/>
      <c r="AA142" s="183"/>
      <c r="AB142" s="183"/>
      <c r="AC142" s="183"/>
      <c r="AD142" s="183"/>
      <c r="AE142" s="183"/>
      <c r="AF142" s="183"/>
      <c r="AG142" s="183"/>
      <c r="AH142" s="183"/>
      <c r="AI142" s="183"/>
      <c r="AJ142" s="183"/>
      <c r="AK142" s="183"/>
      <c r="AL142" s="183"/>
      <c r="AM142" s="183"/>
      <c r="AN142" s="183"/>
      <c r="AO142" s="183"/>
      <c r="AP142" s="183"/>
      <c r="AQ142" s="183"/>
      <c r="AR142" s="183"/>
      <c r="AS142" s="183"/>
      <c r="AT142" s="183"/>
      <c r="AU142" s="183"/>
      <c r="AV142" s="183"/>
      <c r="AW142" s="183"/>
      <c r="AX142" s="183"/>
      <c r="AY142" s="183"/>
      <c r="AZ142" s="183"/>
      <c r="BA142" s="183"/>
      <c r="BB142" s="183"/>
      <c r="BC142" s="183"/>
      <c r="BD142" s="183"/>
      <c r="BE142" s="183"/>
      <c r="BF142" s="183"/>
      <c r="BG142" s="183"/>
      <c r="BH142" s="183"/>
      <c r="BI142" s="183"/>
      <c r="BJ142" s="183"/>
      <c r="BK142" s="183"/>
      <c r="BL142" s="183"/>
      <c r="BM142" s="183"/>
      <c r="BN142" s="183"/>
      <c r="BO142" s="183"/>
      <c r="BP142" s="183"/>
      <c r="BQ142" s="183"/>
      <c r="BR142" s="183"/>
      <c r="BS142" s="183"/>
      <c r="BT142" s="183"/>
      <c r="BU142" s="183"/>
      <c r="BV142" s="183"/>
      <c r="BW142" s="183"/>
      <c r="BX142" s="183"/>
      <c r="BY142" s="183"/>
      <c r="BZ142" s="183"/>
      <c r="CA142" s="183"/>
      <c r="CB142" s="183"/>
      <c r="CC142" s="183"/>
      <c r="CD142" s="183"/>
      <c r="CE142" s="183"/>
      <c r="CF142" s="183"/>
      <c r="CG142" s="183"/>
      <c r="CH142" s="183"/>
      <c r="CI142" s="183"/>
      <c r="CJ142" s="183"/>
      <c r="CK142" s="183"/>
      <c r="CL142" s="183"/>
      <c r="CM142" s="183"/>
      <c r="CN142" s="183"/>
      <c r="CO142" s="183"/>
      <c r="CP142" s="183"/>
      <c r="CQ142" s="183"/>
      <c r="CR142" s="183"/>
      <c r="CS142" s="183"/>
      <c r="CT142" s="183"/>
      <c r="CU142" s="183"/>
      <c r="CV142" s="183"/>
      <c r="CW142" s="183"/>
      <c r="CX142" s="183"/>
      <c r="CY142" s="183"/>
      <c r="CZ142" s="183"/>
      <c r="DA142" s="183"/>
      <c r="DB142" s="183"/>
      <c r="DC142" s="183"/>
      <c r="DD142" s="183"/>
      <c r="DE142" s="183"/>
      <c r="DF142" s="183"/>
      <c r="DG142" s="183"/>
      <c r="DH142" s="183"/>
      <c r="DI142" s="183"/>
      <c r="DJ142" s="183"/>
      <c r="DK142" s="183"/>
      <c r="DL142" s="183"/>
      <c r="DM142" s="183"/>
      <c r="DN142" s="183"/>
      <c r="DO142" s="183"/>
      <c r="DP142" s="183"/>
      <c r="DQ142" s="183"/>
      <c r="DR142" s="183"/>
      <c r="DS142" s="183"/>
      <c r="DT142" s="183"/>
      <c r="DU142" s="183"/>
      <c r="DV142" s="183"/>
      <c r="DW142" s="183"/>
      <c r="DX142" s="183"/>
      <c r="DY142" s="183"/>
      <c r="DZ142" s="183"/>
      <c r="EA142" s="183"/>
      <c r="EB142" s="183"/>
      <c r="EC142" s="183"/>
      <c r="ED142" s="183"/>
      <c r="EE142" s="183"/>
      <c r="EF142" s="183"/>
      <c r="EG142" s="183"/>
      <c r="EH142" s="183"/>
      <c r="EI142" s="183"/>
      <c r="EJ142" s="183"/>
      <c r="EK142" s="183"/>
      <c r="EL142" s="183"/>
      <c r="EM142" s="183"/>
      <c r="EN142" s="183"/>
      <c r="EO142" s="183"/>
      <c r="EP142" s="183"/>
      <c r="EQ142" s="183"/>
      <c r="ER142" s="183"/>
      <c r="ES142" s="183"/>
      <c r="ET142" s="183"/>
      <c r="EU142" s="183"/>
      <c r="EV142" s="183"/>
      <c r="EW142" s="183"/>
      <c r="EX142" s="183"/>
      <c r="EY142" s="183"/>
      <c r="EZ142" s="183"/>
      <c r="FA142" s="183"/>
      <c r="FB142" s="183"/>
      <c r="FC142" s="183"/>
      <c r="FD142" s="183"/>
      <c r="FE142" s="183"/>
      <c r="FF142" s="183"/>
      <c r="FG142" s="183"/>
      <c r="FH142" s="183"/>
      <c r="FI142" s="183"/>
      <c r="FJ142" s="183"/>
      <c r="FK142" s="183"/>
      <c r="FL142" s="183"/>
      <c r="FM142" s="183"/>
      <c r="FN142" s="183"/>
      <c r="FO142" s="183"/>
      <c r="FP142" s="183"/>
      <c r="FQ142" s="183"/>
      <c r="FR142" s="183"/>
      <c r="FS142" s="183"/>
      <c r="FT142" s="183"/>
      <c r="FU142" s="183"/>
      <c r="FV142" s="183"/>
      <c r="FW142" s="183"/>
      <c r="FX142" s="183"/>
      <c r="FY142" s="183"/>
      <c r="FZ142" s="183"/>
      <c r="GA142" s="183"/>
      <c r="GB142" s="183"/>
      <c r="GC142" s="183"/>
      <c r="GD142" s="183"/>
      <c r="GE142" s="183"/>
      <c r="GF142" s="183"/>
      <c r="GG142" s="183"/>
      <c r="GH142" s="183"/>
      <c r="GI142" s="183"/>
      <c r="GJ142" s="183"/>
      <c r="GK142" s="183"/>
      <c r="GL142" s="183"/>
      <c r="GM142" s="183"/>
      <c r="GN142" s="183"/>
      <c r="GO142" s="183"/>
      <c r="GP142" s="183"/>
      <c r="GQ142" s="183"/>
      <c r="GR142" s="183"/>
      <c r="GS142" s="183"/>
      <c r="GT142" s="183"/>
      <c r="GU142" s="183"/>
      <c r="GV142" s="183"/>
      <c r="GW142" s="183"/>
      <c r="GX142" s="183"/>
      <c r="GY142" s="183"/>
      <c r="GZ142" s="183"/>
      <c r="HA142" s="183"/>
      <c r="HB142" s="183"/>
      <c r="HC142" s="183"/>
      <c r="HD142" s="183"/>
      <c r="HE142" s="183"/>
      <c r="HF142" s="183"/>
      <c r="HG142" s="183"/>
      <c r="HH142" s="183"/>
      <c r="HI142" s="183"/>
      <c r="HJ142" s="183"/>
      <c r="HK142" s="183"/>
      <c r="HL142" s="183"/>
      <c r="HM142" s="183"/>
      <c r="HN142" s="183"/>
      <c r="HO142" s="183"/>
      <c r="HP142" s="183"/>
      <c r="HQ142" s="183"/>
      <c r="HR142" s="183"/>
      <c r="HS142" s="183"/>
      <c r="HT142" s="183"/>
      <c r="HU142" s="183"/>
      <c r="HV142" s="183"/>
      <c r="HW142" s="183"/>
      <c r="HX142" s="183"/>
      <c r="HY142" s="183"/>
      <c r="HZ142" s="183"/>
      <c r="IA142" s="183"/>
      <c r="IB142" s="183"/>
      <c r="IC142" s="183"/>
      <c r="ID142" s="183"/>
      <c r="IE142" s="183"/>
      <c r="IF142" s="183"/>
      <c r="IG142" s="183"/>
      <c r="IH142" s="183"/>
    </row>
    <row r="143" spans="1:242" s="195" customFormat="1" ht="37.5" hidden="1">
      <c r="A143" s="175" t="s">
        <v>213</v>
      </c>
      <c r="B143" s="87" t="s">
        <v>0</v>
      </c>
      <c r="C143" s="172" t="s">
        <v>206</v>
      </c>
      <c r="D143" s="171" t="s">
        <v>205</v>
      </c>
      <c r="E143" s="170" t="s">
        <v>210</v>
      </c>
      <c r="F143" s="169" t="s">
        <v>212</v>
      </c>
      <c r="G143" s="177"/>
      <c r="H143" s="454"/>
      <c r="I143" s="183"/>
      <c r="J143" s="183"/>
      <c r="K143" s="183"/>
      <c r="L143" s="183"/>
      <c r="M143" s="183"/>
      <c r="N143" s="183"/>
      <c r="O143" s="183"/>
      <c r="P143" s="183"/>
      <c r="Q143" s="183"/>
      <c r="R143" s="183"/>
      <c r="S143" s="183"/>
      <c r="T143" s="183"/>
      <c r="U143" s="183"/>
      <c r="V143" s="183"/>
      <c r="W143" s="183"/>
      <c r="X143" s="183"/>
      <c r="Y143" s="183"/>
      <c r="Z143" s="183"/>
      <c r="AA143" s="183"/>
      <c r="AB143" s="183"/>
      <c r="AC143" s="183"/>
      <c r="AD143" s="183"/>
      <c r="AE143" s="183"/>
      <c r="AF143" s="183"/>
      <c r="AG143" s="196"/>
      <c r="AH143" s="196"/>
      <c r="AI143" s="196"/>
      <c r="AJ143" s="196"/>
      <c r="AK143" s="196"/>
      <c r="AL143" s="196"/>
      <c r="AM143" s="196"/>
      <c r="AN143" s="196"/>
      <c r="AO143" s="196"/>
      <c r="AP143" s="196"/>
      <c r="AQ143" s="196"/>
      <c r="AR143" s="196"/>
      <c r="AS143" s="196"/>
      <c r="AT143" s="196"/>
      <c r="AU143" s="196"/>
      <c r="AV143" s="196"/>
      <c r="AW143" s="196"/>
      <c r="AX143" s="196"/>
      <c r="AY143" s="196"/>
      <c r="AZ143" s="196"/>
      <c r="BA143" s="196"/>
      <c r="BB143" s="196"/>
      <c r="BC143" s="196"/>
      <c r="BD143" s="196"/>
      <c r="BE143" s="196"/>
      <c r="BF143" s="196"/>
      <c r="BG143" s="196"/>
      <c r="BH143" s="196"/>
      <c r="BI143" s="196"/>
      <c r="BJ143" s="196"/>
      <c r="BK143" s="196"/>
      <c r="BL143" s="196"/>
      <c r="BM143" s="196"/>
      <c r="BN143" s="196"/>
      <c r="BO143" s="196"/>
      <c r="BP143" s="196"/>
      <c r="BQ143" s="196"/>
      <c r="BR143" s="196"/>
      <c r="BS143" s="196"/>
      <c r="BT143" s="196"/>
      <c r="BU143" s="196"/>
      <c r="BV143" s="196"/>
      <c r="BW143" s="196"/>
      <c r="BX143" s="196"/>
      <c r="BY143" s="196"/>
      <c r="BZ143" s="196"/>
      <c r="CA143" s="196"/>
      <c r="CB143" s="196"/>
      <c r="CC143" s="196"/>
      <c r="CD143" s="196"/>
      <c r="CE143" s="196"/>
      <c r="CF143" s="196"/>
      <c r="CG143" s="196"/>
      <c r="CH143" s="196"/>
      <c r="CI143" s="196"/>
      <c r="CJ143" s="196"/>
      <c r="CK143" s="196"/>
      <c r="CL143" s="196"/>
      <c r="CM143" s="196"/>
      <c r="CN143" s="196"/>
      <c r="CO143" s="196"/>
      <c r="CP143" s="196"/>
      <c r="CQ143" s="196"/>
      <c r="CR143" s="196"/>
      <c r="CS143" s="196"/>
      <c r="CT143" s="196"/>
      <c r="CU143" s="196"/>
      <c r="CV143" s="196"/>
      <c r="CW143" s="196"/>
      <c r="CX143" s="196"/>
      <c r="CY143" s="196"/>
      <c r="CZ143" s="196"/>
      <c r="DA143" s="196"/>
      <c r="DB143" s="196"/>
      <c r="DC143" s="196"/>
      <c r="DD143" s="196"/>
      <c r="DE143" s="196"/>
      <c r="DF143" s="196"/>
      <c r="DG143" s="196"/>
      <c r="DH143" s="196"/>
      <c r="DI143" s="196"/>
      <c r="DJ143" s="196"/>
      <c r="DK143" s="196"/>
      <c r="DL143" s="196"/>
      <c r="DM143" s="196"/>
      <c r="DN143" s="196"/>
      <c r="DO143" s="196"/>
      <c r="DP143" s="196"/>
      <c r="DQ143" s="196"/>
      <c r="DR143" s="196"/>
      <c r="DS143" s="196"/>
      <c r="DT143" s="196"/>
      <c r="DU143" s="196"/>
      <c r="DV143" s="196"/>
      <c r="DW143" s="196"/>
      <c r="DX143" s="196"/>
      <c r="DY143" s="196"/>
      <c r="DZ143" s="196"/>
      <c r="EA143" s="196"/>
      <c r="EB143" s="196"/>
      <c r="EC143" s="196"/>
      <c r="ED143" s="196"/>
      <c r="EE143" s="196"/>
      <c r="EF143" s="196"/>
      <c r="EG143" s="196"/>
      <c r="EH143" s="196"/>
      <c r="EI143" s="196"/>
      <c r="EJ143" s="196"/>
      <c r="EK143" s="196"/>
      <c r="EL143" s="196"/>
      <c r="EM143" s="196"/>
      <c r="EN143" s="196"/>
      <c r="EO143" s="196"/>
      <c r="EP143" s="196"/>
      <c r="EQ143" s="196"/>
      <c r="ER143" s="196"/>
      <c r="ES143" s="196"/>
      <c r="ET143" s="196"/>
      <c r="EU143" s="196"/>
      <c r="EV143" s="196"/>
      <c r="EW143" s="196"/>
      <c r="EX143" s="196"/>
      <c r="EY143" s="196"/>
      <c r="EZ143" s="196"/>
      <c r="FA143" s="196"/>
      <c r="FB143" s="196"/>
      <c r="FC143" s="196"/>
      <c r="FD143" s="196"/>
      <c r="FE143" s="196"/>
      <c r="FF143" s="196"/>
      <c r="FG143" s="196"/>
      <c r="FH143" s="196"/>
      <c r="FI143" s="196"/>
      <c r="FJ143" s="196"/>
      <c r="FK143" s="196"/>
      <c r="FL143" s="196"/>
      <c r="FM143" s="196"/>
      <c r="FN143" s="196"/>
      <c r="FO143" s="196"/>
      <c r="FP143" s="196"/>
      <c r="FQ143" s="196"/>
      <c r="FR143" s="196"/>
      <c r="FS143" s="196"/>
      <c r="FT143" s="196"/>
      <c r="FU143" s="196"/>
      <c r="FV143" s="196"/>
      <c r="FW143" s="196"/>
      <c r="FX143" s="196"/>
      <c r="FY143" s="196"/>
      <c r="FZ143" s="196"/>
      <c r="GA143" s="196"/>
      <c r="GB143" s="196"/>
      <c r="GC143" s="196"/>
      <c r="GD143" s="196"/>
      <c r="GE143" s="196"/>
      <c r="GF143" s="196"/>
      <c r="GG143" s="196"/>
      <c r="GH143" s="196"/>
      <c r="GI143" s="196"/>
      <c r="GJ143" s="196"/>
      <c r="GK143" s="196"/>
      <c r="GL143" s="196"/>
      <c r="GM143" s="196"/>
      <c r="GN143" s="196"/>
      <c r="GO143" s="196"/>
      <c r="GP143" s="196"/>
      <c r="GQ143" s="196"/>
      <c r="GR143" s="196"/>
      <c r="GS143" s="196"/>
      <c r="GT143" s="196"/>
      <c r="GU143" s="196"/>
      <c r="GV143" s="196"/>
      <c r="GW143" s="196"/>
      <c r="GX143" s="196"/>
      <c r="GY143" s="196"/>
      <c r="GZ143" s="196"/>
      <c r="HA143" s="196"/>
      <c r="HB143" s="196"/>
      <c r="HC143" s="196"/>
      <c r="HD143" s="196"/>
      <c r="HE143" s="196"/>
      <c r="HF143" s="196"/>
      <c r="HG143" s="196"/>
      <c r="HH143" s="196"/>
      <c r="HI143" s="196"/>
      <c r="HJ143" s="196"/>
      <c r="HK143" s="196"/>
      <c r="HL143" s="196"/>
      <c r="HM143" s="196"/>
      <c r="HN143" s="196"/>
      <c r="HO143" s="196"/>
      <c r="HP143" s="196"/>
      <c r="HQ143" s="196"/>
      <c r="HR143" s="196"/>
      <c r="HS143" s="196"/>
      <c r="HT143" s="196"/>
      <c r="HU143" s="196"/>
      <c r="HV143" s="196"/>
      <c r="HW143" s="196"/>
      <c r="HX143" s="196"/>
      <c r="HY143" s="196"/>
      <c r="HZ143" s="196"/>
      <c r="IA143" s="196"/>
      <c r="IB143" s="196"/>
      <c r="IC143" s="196"/>
      <c r="ID143" s="196"/>
      <c r="IE143" s="196"/>
      <c r="IF143" s="196"/>
      <c r="IG143" s="196"/>
      <c r="IH143" s="196"/>
    </row>
    <row r="144" spans="1:243" s="193" customFormat="1" ht="18.75" hidden="1">
      <c r="A144" s="88" t="s">
        <v>157</v>
      </c>
      <c r="B144" s="56" t="s">
        <v>0</v>
      </c>
      <c r="C144" s="172" t="s">
        <v>206</v>
      </c>
      <c r="D144" s="171" t="s">
        <v>205</v>
      </c>
      <c r="E144" s="170" t="s">
        <v>210</v>
      </c>
      <c r="F144" s="169" t="s">
        <v>212</v>
      </c>
      <c r="G144" s="165" t="s">
        <v>143</v>
      </c>
      <c r="H144" s="455"/>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3"/>
      <c r="AX144" s="183"/>
      <c r="AY144" s="183"/>
      <c r="AZ144" s="183"/>
      <c r="BA144" s="183"/>
      <c r="BB144" s="183"/>
      <c r="BC144" s="183"/>
      <c r="BD144" s="183"/>
      <c r="BE144" s="183"/>
      <c r="BF144" s="183"/>
      <c r="BG144" s="183"/>
      <c r="BH144" s="183"/>
      <c r="BI144" s="183"/>
      <c r="BJ144" s="183"/>
      <c r="BK144" s="183"/>
      <c r="BL144" s="183"/>
      <c r="BM144" s="183"/>
      <c r="BN144" s="183"/>
      <c r="BO144" s="183"/>
      <c r="BP144" s="183"/>
      <c r="BQ144" s="183"/>
      <c r="BR144" s="183"/>
      <c r="BS144" s="183"/>
      <c r="BT144" s="183"/>
      <c r="BU144" s="183"/>
      <c r="BV144" s="183"/>
      <c r="BW144" s="183"/>
      <c r="BX144" s="183"/>
      <c r="BY144" s="183"/>
      <c r="BZ144" s="183"/>
      <c r="CA144" s="183"/>
      <c r="CB144" s="183"/>
      <c r="CC144" s="183"/>
      <c r="CD144" s="183"/>
      <c r="CE144" s="183"/>
      <c r="CF144" s="183"/>
      <c r="CG144" s="183"/>
      <c r="CH144" s="183"/>
      <c r="CI144" s="183"/>
      <c r="CJ144" s="183"/>
      <c r="CK144" s="183"/>
      <c r="CL144" s="183"/>
      <c r="CM144" s="183"/>
      <c r="CN144" s="183"/>
      <c r="CO144" s="183"/>
      <c r="CP144" s="183"/>
      <c r="CQ144" s="183"/>
      <c r="CR144" s="183"/>
      <c r="CS144" s="183"/>
      <c r="CT144" s="183"/>
      <c r="CU144" s="183"/>
      <c r="CV144" s="183"/>
      <c r="CW144" s="183"/>
      <c r="CX144" s="183"/>
      <c r="CY144" s="183"/>
      <c r="CZ144" s="183"/>
      <c r="DA144" s="183"/>
      <c r="DB144" s="183"/>
      <c r="DC144" s="183"/>
      <c r="DD144" s="183"/>
      <c r="DE144" s="183"/>
      <c r="DF144" s="183"/>
      <c r="DG144" s="183"/>
      <c r="DH144" s="183"/>
      <c r="DI144" s="183"/>
      <c r="DJ144" s="183"/>
      <c r="DK144" s="183"/>
      <c r="DL144" s="183"/>
      <c r="DM144" s="183"/>
      <c r="DN144" s="183"/>
      <c r="DO144" s="183"/>
      <c r="DP144" s="183"/>
      <c r="DQ144" s="183"/>
      <c r="DR144" s="183"/>
      <c r="DS144" s="183"/>
      <c r="DT144" s="183"/>
      <c r="DU144" s="183"/>
      <c r="DV144" s="183"/>
      <c r="DW144" s="183"/>
      <c r="DX144" s="183"/>
      <c r="DY144" s="183"/>
      <c r="DZ144" s="183"/>
      <c r="EA144" s="183"/>
      <c r="EB144" s="183"/>
      <c r="EC144" s="183"/>
      <c r="ED144" s="183"/>
      <c r="EE144" s="183"/>
      <c r="EF144" s="183"/>
      <c r="EG144" s="183"/>
      <c r="EH144" s="183"/>
      <c r="EI144" s="183"/>
      <c r="EJ144" s="183"/>
      <c r="EK144" s="183"/>
      <c r="EL144" s="183"/>
      <c r="EM144" s="183"/>
      <c r="EN144" s="183"/>
      <c r="EO144" s="183"/>
      <c r="EP144" s="183"/>
      <c r="EQ144" s="183"/>
      <c r="ER144" s="183"/>
      <c r="ES144" s="183"/>
      <c r="ET144" s="183"/>
      <c r="EU144" s="183"/>
      <c r="EV144" s="183"/>
      <c r="EW144" s="183"/>
      <c r="EX144" s="183"/>
      <c r="EY144" s="183"/>
      <c r="EZ144" s="183"/>
      <c r="FA144" s="183"/>
      <c r="FB144" s="183"/>
      <c r="FC144" s="183"/>
      <c r="FD144" s="183"/>
      <c r="FE144" s="183"/>
      <c r="FF144" s="183"/>
      <c r="FG144" s="183"/>
      <c r="FH144" s="183"/>
      <c r="FI144" s="183"/>
      <c r="FJ144" s="183"/>
      <c r="FK144" s="183"/>
      <c r="FL144" s="183"/>
      <c r="FM144" s="183"/>
      <c r="FN144" s="183"/>
      <c r="FO144" s="183"/>
      <c r="FP144" s="183"/>
      <c r="FQ144" s="183"/>
      <c r="FR144" s="183"/>
      <c r="FS144" s="183"/>
      <c r="FT144" s="183"/>
      <c r="FU144" s="183"/>
      <c r="FV144" s="183"/>
      <c r="FW144" s="183"/>
      <c r="FX144" s="183"/>
      <c r="FY144" s="183"/>
      <c r="FZ144" s="183"/>
      <c r="GA144" s="183"/>
      <c r="GB144" s="183"/>
      <c r="GC144" s="183"/>
      <c r="GD144" s="183"/>
      <c r="GE144" s="183"/>
      <c r="GF144" s="183"/>
      <c r="GG144" s="183"/>
      <c r="GH144" s="183"/>
      <c r="GI144" s="183"/>
      <c r="GJ144" s="183"/>
      <c r="GK144" s="183"/>
      <c r="GL144" s="183"/>
      <c r="GM144" s="183"/>
      <c r="GN144" s="183"/>
      <c r="GO144" s="183"/>
      <c r="GP144" s="183"/>
      <c r="GQ144" s="183"/>
      <c r="GR144" s="183"/>
      <c r="GS144" s="183"/>
      <c r="GT144" s="183"/>
      <c r="GU144" s="183"/>
      <c r="GV144" s="183"/>
      <c r="GW144" s="183"/>
      <c r="GX144" s="183"/>
      <c r="GY144" s="183"/>
      <c r="GZ144" s="183"/>
      <c r="HA144" s="183"/>
      <c r="HB144" s="183"/>
      <c r="HC144" s="183"/>
      <c r="HD144" s="183"/>
      <c r="HE144" s="183"/>
      <c r="HF144" s="183"/>
      <c r="HG144" s="183"/>
      <c r="HH144" s="183"/>
      <c r="HI144" s="183"/>
      <c r="HJ144" s="183"/>
      <c r="HK144" s="183"/>
      <c r="HL144" s="183"/>
      <c r="HM144" s="183"/>
      <c r="HN144" s="183"/>
      <c r="HO144" s="183"/>
      <c r="HP144" s="183"/>
      <c r="HQ144" s="183"/>
      <c r="HR144" s="183"/>
      <c r="HS144" s="183"/>
      <c r="HT144" s="183"/>
      <c r="HU144" s="183"/>
      <c r="HV144" s="183"/>
      <c r="HW144" s="183"/>
      <c r="HX144" s="183"/>
      <c r="HY144" s="183"/>
      <c r="HZ144" s="183"/>
      <c r="IA144" s="183"/>
      <c r="IB144" s="183"/>
      <c r="IC144" s="183"/>
      <c r="ID144" s="183"/>
      <c r="IE144" s="183"/>
      <c r="IF144" s="183"/>
      <c r="IG144" s="183"/>
      <c r="IH144" s="183"/>
      <c r="II144" s="183"/>
    </row>
    <row r="145" spans="1:32" s="192" customFormat="1" ht="37.5" hidden="1">
      <c r="A145" s="175" t="s">
        <v>211</v>
      </c>
      <c r="B145" s="87" t="s">
        <v>0</v>
      </c>
      <c r="C145" s="172" t="s">
        <v>206</v>
      </c>
      <c r="D145" s="171" t="s">
        <v>205</v>
      </c>
      <c r="E145" s="170" t="s">
        <v>210</v>
      </c>
      <c r="F145" s="169" t="s">
        <v>209</v>
      </c>
      <c r="G145" s="174"/>
      <c r="H145" s="438"/>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row>
    <row r="146" spans="1:32" s="50" customFormat="1" ht="18.75" hidden="1">
      <c r="A146" s="88" t="s">
        <v>157</v>
      </c>
      <c r="B146" s="56" t="s">
        <v>0</v>
      </c>
      <c r="C146" s="172" t="s">
        <v>206</v>
      </c>
      <c r="D146" s="171" t="s">
        <v>205</v>
      </c>
      <c r="E146" s="170" t="s">
        <v>210</v>
      </c>
      <c r="F146" s="169" t="s">
        <v>209</v>
      </c>
      <c r="G146" s="165" t="s">
        <v>143</v>
      </c>
      <c r="H146" s="455"/>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row>
    <row r="147" spans="1:32" s="50" customFormat="1" ht="66" customHeight="1">
      <c r="A147" s="115" t="s">
        <v>591</v>
      </c>
      <c r="B147" s="295" t="s">
        <v>0</v>
      </c>
      <c r="C147" s="69" t="s">
        <v>206</v>
      </c>
      <c r="D147" s="69" t="s">
        <v>205</v>
      </c>
      <c r="E147" s="646" t="s">
        <v>667</v>
      </c>
      <c r="F147" s="647"/>
      <c r="G147" s="153" t="s">
        <v>143</v>
      </c>
      <c r="H147" s="292">
        <f>H148</f>
        <v>430</v>
      </c>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row>
    <row r="148" spans="1:32" s="50" customFormat="1" ht="47.25" customHeight="1">
      <c r="A148" s="306" t="s">
        <v>405</v>
      </c>
      <c r="B148" s="294" t="s">
        <v>0</v>
      </c>
      <c r="C148" s="119" t="s">
        <v>206</v>
      </c>
      <c r="D148" s="119" t="s">
        <v>205</v>
      </c>
      <c r="E148" s="648" t="s">
        <v>667</v>
      </c>
      <c r="F148" s="649"/>
      <c r="G148" s="153"/>
      <c r="H148" s="194">
        <f>H150+H152+H154</f>
        <v>430</v>
      </c>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row>
    <row r="149" spans="1:32" s="50" customFormat="1" ht="42" customHeight="1">
      <c r="A149" s="108" t="s">
        <v>348</v>
      </c>
      <c r="B149" s="294" t="s">
        <v>0</v>
      </c>
      <c r="C149" s="119" t="s">
        <v>206</v>
      </c>
      <c r="D149" s="119" t="s">
        <v>205</v>
      </c>
      <c r="E149" s="648" t="s">
        <v>668</v>
      </c>
      <c r="F149" s="649"/>
      <c r="G149" s="163"/>
      <c r="H149" s="456">
        <f>H150</f>
        <v>50</v>
      </c>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row>
    <row r="150" spans="1:32" s="50" customFormat="1" ht="29.25" customHeight="1">
      <c r="A150" s="553" t="s">
        <v>350</v>
      </c>
      <c r="B150" s="294" t="s">
        <v>0</v>
      </c>
      <c r="C150" s="119" t="s">
        <v>206</v>
      </c>
      <c r="D150" s="119" t="s">
        <v>205</v>
      </c>
      <c r="E150" s="648" t="s">
        <v>668</v>
      </c>
      <c r="F150" s="649"/>
      <c r="G150" s="163" t="s">
        <v>143</v>
      </c>
      <c r="H150" s="456">
        <v>50</v>
      </c>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row>
    <row r="151" spans="1:32" s="50" customFormat="1" ht="18.75" customHeight="1">
      <c r="A151" s="432" t="s">
        <v>406</v>
      </c>
      <c r="B151" s="307" t="s">
        <v>0</v>
      </c>
      <c r="C151" s="307" t="s">
        <v>206</v>
      </c>
      <c r="D151" s="528" t="s">
        <v>205</v>
      </c>
      <c r="E151" s="678" t="s">
        <v>669</v>
      </c>
      <c r="F151" s="679"/>
      <c r="G151" s="489"/>
      <c r="H151" s="456">
        <f>H152</f>
        <v>230</v>
      </c>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row>
    <row r="152" spans="1:32" s="50" customFormat="1" ht="21" customHeight="1">
      <c r="A152" s="553" t="s">
        <v>350</v>
      </c>
      <c r="B152" s="307" t="s">
        <v>0</v>
      </c>
      <c r="C152" s="307" t="s">
        <v>206</v>
      </c>
      <c r="D152" s="528" t="s">
        <v>205</v>
      </c>
      <c r="E152" s="650" t="s">
        <v>557</v>
      </c>
      <c r="F152" s="651"/>
      <c r="G152" s="489" t="s">
        <v>143</v>
      </c>
      <c r="H152" s="456">
        <v>230</v>
      </c>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row>
    <row r="153" spans="1:32" s="50" customFormat="1" ht="40.5" customHeight="1">
      <c r="A153" s="88" t="s">
        <v>207</v>
      </c>
      <c r="B153" s="294" t="s">
        <v>0</v>
      </c>
      <c r="C153" s="119" t="s">
        <v>206</v>
      </c>
      <c r="D153" s="119" t="s">
        <v>205</v>
      </c>
      <c r="E153" s="648" t="s">
        <v>670</v>
      </c>
      <c r="F153" s="649"/>
      <c r="G153" s="163"/>
      <c r="H153" s="456">
        <f>H154</f>
        <v>150</v>
      </c>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row>
    <row r="154" spans="1:32" s="50" customFormat="1" ht="24" customHeight="1">
      <c r="A154" s="553" t="s">
        <v>350</v>
      </c>
      <c r="B154" s="294" t="s">
        <v>0</v>
      </c>
      <c r="C154" s="119" t="s">
        <v>206</v>
      </c>
      <c r="D154" s="119" t="s">
        <v>205</v>
      </c>
      <c r="E154" s="648" t="s">
        <v>670</v>
      </c>
      <c r="F154" s="649"/>
      <c r="G154" s="163" t="s">
        <v>143</v>
      </c>
      <c r="H154" s="456">
        <v>150</v>
      </c>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row>
    <row r="155" spans="1:32" s="50" customFormat="1" ht="60" customHeight="1">
      <c r="A155" s="113" t="s">
        <v>601</v>
      </c>
      <c r="B155" s="56" t="s">
        <v>0</v>
      </c>
      <c r="C155" s="56" t="s">
        <v>206</v>
      </c>
      <c r="D155" s="64" t="s">
        <v>205</v>
      </c>
      <c r="E155" s="668">
        <v>2100100000</v>
      </c>
      <c r="F155" s="669"/>
      <c r="G155" s="63"/>
      <c r="H155" s="600">
        <v>10</v>
      </c>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row>
    <row r="156" spans="1:32" s="50" customFormat="1" ht="60" customHeight="1">
      <c r="A156" s="88" t="s">
        <v>521</v>
      </c>
      <c r="B156" s="56" t="s">
        <v>0</v>
      </c>
      <c r="C156" s="56" t="s">
        <v>206</v>
      </c>
      <c r="D156" s="64" t="s">
        <v>205</v>
      </c>
      <c r="E156" s="650" t="s">
        <v>523</v>
      </c>
      <c r="F156" s="651"/>
      <c r="G156" s="63"/>
      <c r="H156" s="531">
        <v>10</v>
      </c>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row>
    <row r="157" spans="1:32" s="50" customFormat="1" ht="24" customHeight="1">
      <c r="A157" s="88" t="s">
        <v>165</v>
      </c>
      <c r="B157" s="56" t="s">
        <v>0</v>
      </c>
      <c r="C157" s="56" t="s">
        <v>206</v>
      </c>
      <c r="D157" s="64" t="s">
        <v>205</v>
      </c>
      <c r="E157" s="650" t="s">
        <v>524</v>
      </c>
      <c r="F157" s="651"/>
      <c r="G157" s="63" t="s">
        <v>162</v>
      </c>
      <c r="H157" s="440">
        <v>10</v>
      </c>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row>
    <row r="158" spans="1:8" s="183" customFormat="1" ht="18.75">
      <c r="A158" s="156" t="s">
        <v>204</v>
      </c>
      <c r="B158" s="288" t="s">
        <v>0</v>
      </c>
      <c r="C158" s="69" t="s">
        <v>188</v>
      </c>
      <c r="D158" s="69"/>
      <c r="E158" s="78"/>
      <c r="F158" s="77"/>
      <c r="G158" s="69"/>
      <c r="H158" s="292">
        <f>H159+H164+H181</f>
        <v>8901.768</v>
      </c>
    </row>
    <row r="159" spans="1:8" s="183" customFormat="1" ht="18.75">
      <c r="A159" s="156" t="s">
        <v>203</v>
      </c>
      <c r="B159" s="295" t="s">
        <v>0</v>
      </c>
      <c r="C159" s="69" t="s">
        <v>188</v>
      </c>
      <c r="D159" s="69" t="s">
        <v>146</v>
      </c>
      <c r="E159" s="75"/>
      <c r="F159" s="74"/>
      <c r="G159" s="69"/>
      <c r="H159" s="292">
        <f>H160</f>
        <v>45</v>
      </c>
    </row>
    <row r="160" spans="1:8" s="183" customFormat="1" ht="81" customHeight="1">
      <c r="A160" s="155" t="s">
        <v>498</v>
      </c>
      <c r="B160" s="295" t="s">
        <v>0</v>
      </c>
      <c r="C160" s="69" t="s">
        <v>188</v>
      </c>
      <c r="D160" s="69" t="s">
        <v>146</v>
      </c>
      <c r="E160" s="642" t="s">
        <v>649</v>
      </c>
      <c r="F160" s="643"/>
      <c r="G160" s="69"/>
      <c r="H160" s="292">
        <f>H161</f>
        <v>45</v>
      </c>
    </row>
    <row r="161" spans="1:8" s="183" customFormat="1" ht="78" customHeight="1">
      <c r="A161" s="137" t="s">
        <v>499</v>
      </c>
      <c r="B161" s="294" t="s">
        <v>0</v>
      </c>
      <c r="C161" s="119" t="s">
        <v>188</v>
      </c>
      <c r="D161" s="119" t="s">
        <v>146</v>
      </c>
      <c r="E161" s="642" t="s">
        <v>648</v>
      </c>
      <c r="F161" s="643"/>
      <c r="G161" s="119"/>
      <c r="H161" s="197">
        <f>H163</f>
        <v>45</v>
      </c>
    </row>
    <row r="162" spans="1:8" s="183" customFormat="1" ht="25.5" customHeight="1">
      <c r="A162" s="430" t="s">
        <v>202</v>
      </c>
      <c r="B162" s="434" t="s">
        <v>0</v>
      </c>
      <c r="C162" s="435" t="s">
        <v>188</v>
      </c>
      <c r="D162" s="435" t="s">
        <v>146</v>
      </c>
      <c r="E162" s="644" t="s">
        <v>647</v>
      </c>
      <c r="F162" s="645"/>
      <c r="G162" s="119"/>
      <c r="H162" s="197">
        <v>45</v>
      </c>
    </row>
    <row r="163" spans="1:8" s="183" customFormat="1" ht="18.75">
      <c r="A163" s="161" t="s">
        <v>347</v>
      </c>
      <c r="B163" s="294" t="s">
        <v>0</v>
      </c>
      <c r="C163" s="119" t="s">
        <v>188</v>
      </c>
      <c r="D163" s="119" t="s">
        <v>146</v>
      </c>
      <c r="E163" s="644" t="s">
        <v>671</v>
      </c>
      <c r="F163" s="645"/>
      <c r="G163" s="69"/>
      <c r="H163" s="197">
        <v>45</v>
      </c>
    </row>
    <row r="164" spans="1:8" s="82" customFormat="1" ht="18" customHeight="1">
      <c r="A164" s="156" t="s">
        <v>200</v>
      </c>
      <c r="B164" s="72" t="s">
        <v>0</v>
      </c>
      <c r="C164" s="69" t="s">
        <v>188</v>
      </c>
      <c r="D164" s="69" t="s">
        <v>197</v>
      </c>
      <c r="E164" s="75"/>
      <c r="F164" s="74"/>
      <c r="G164" s="69"/>
      <c r="H164" s="292">
        <f>H165+H176+H173</f>
        <v>350</v>
      </c>
    </row>
    <row r="165" spans="1:8" s="82" customFormat="1" ht="82.5" customHeight="1" hidden="1">
      <c r="A165" s="159" t="s">
        <v>468</v>
      </c>
      <c r="B165" s="187" t="s">
        <v>0</v>
      </c>
      <c r="C165" s="101" t="s">
        <v>188</v>
      </c>
      <c r="D165" s="101" t="s">
        <v>197</v>
      </c>
      <c r="E165" s="130" t="s">
        <v>416</v>
      </c>
      <c r="F165" s="129" t="s">
        <v>153</v>
      </c>
      <c r="G165" s="72"/>
      <c r="H165" s="452">
        <f>H168</f>
        <v>0</v>
      </c>
    </row>
    <row r="166" spans="1:8" s="82" customFormat="1" ht="39.75" customHeight="1" hidden="1">
      <c r="A166" s="464" t="s">
        <v>407</v>
      </c>
      <c r="B166" s="305" t="s">
        <v>0</v>
      </c>
      <c r="C166" s="433" t="s">
        <v>188</v>
      </c>
      <c r="D166" s="458" t="s">
        <v>197</v>
      </c>
      <c r="E166" s="459" t="s">
        <v>394</v>
      </c>
      <c r="F166" s="460" t="s">
        <v>153</v>
      </c>
      <c r="G166" s="461"/>
      <c r="H166" s="293">
        <f>H168</f>
        <v>0</v>
      </c>
    </row>
    <row r="167" spans="1:8" s="82" customFormat="1" ht="37.5" hidden="1">
      <c r="A167" s="462" t="s">
        <v>408</v>
      </c>
      <c r="B167" s="305" t="s">
        <v>0</v>
      </c>
      <c r="C167" s="433" t="s">
        <v>188</v>
      </c>
      <c r="D167" s="458" t="s">
        <v>197</v>
      </c>
      <c r="E167" s="459" t="s">
        <v>394</v>
      </c>
      <c r="F167" s="460" t="s">
        <v>195</v>
      </c>
      <c r="G167" s="461"/>
      <c r="H167" s="293">
        <v>0</v>
      </c>
    </row>
    <row r="168" spans="1:8" s="82" customFormat="1" ht="18.75" hidden="1">
      <c r="A168" s="463" t="s">
        <v>409</v>
      </c>
      <c r="B168" s="305" t="s">
        <v>0</v>
      </c>
      <c r="C168" s="433" t="s">
        <v>188</v>
      </c>
      <c r="D168" s="458" t="s">
        <v>197</v>
      </c>
      <c r="E168" s="459" t="s">
        <v>394</v>
      </c>
      <c r="F168" s="460" t="s">
        <v>195</v>
      </c>
      <c r="G168" s="461" t="s">
        <v>201</v>
      </c>
      <c r="H168" s="293">
        <v>0</v>
      </c>
    </row>
    <row r="169" spans="1:8" s="82" customFormat="1" ht="79.5" customHeight="1">
      <c r="A169" s="628" t="s">
        <v>607</v>
      </c>
      <c r="B169" s="187" t="s">
        <v>0</v>
      </c>
      <c r="C169" s="101" t="s">
        <v>188</v>
      </c>
      <c r="D169" s="101" t="s">
        <v>174</v>
      </c>
      <c r="E169" s="642" t="s">
        <v>639</v>
      </c>
      <c r="F169" s="643"/>
      <c r="G169" s="72"/>
      <c r="H169" s="292">
        <f>H170+H173</f>
        <v>500</v>
      </c>
    </row>
    <row r="170" spans="1:8" s="82" customFormat="1" ht="26.25" customHeight="1">
      <c r="A170" s="637" t="s">
        <v>650</v>
      </c>
      <c r="B170" s="158" t="s">
        <v>0</v>
      </c>
      <c r="C170" s="157" t="s">
        <v>188</v>
      </c>
      <c r="D170" s="157" t="s">
        <v>174</v>
      </c>
      <c r="E170" s="644" t="s">
        <v>638</v>
      </c>
      <c r="F170" s="645"/>
      <c r="G170" s="56"/>
      <c r="H170" s="293">
        <f>H171</f>
        <v>200</v>
      </c>
    </row>
    <row r="171" spans="1:8" s="82" customFormat="1" ht="20.25" customHeight="1">
      <c r="A171" s="633" t="s">
        <v>190</v>
      </c>
      <c r="B171" s="158" t="s">
        <v>0</v>
      </c>
      <c r="C171" s="157" t="s">
        <v>188</v>
      </c>
      <c r="D171" s="157" t="s">
        <v>174</v>
      </c>
      <c r="E171" s="644" t="s">
        <v>637</v>
      </c>
      <c r="F171" s="645"/>
      <c r="G171" s="56"/>
      <c r="H171" s="293">
        <f>H172</f>
        <v>200</v>
      </c>
    </row>
    <row r="172" spans="1:8" s="82" customFormat="1" ht="21" customHeight="1">
      <c r="A172" s="553" t="s">
        <v>350</v>
      </c>
      <c r="B172" s="158" t="s">
        <v>0</v>
      </c>
      <c r="C172" s="157" t="s">
        <v>188</v>
      </c>
      <c r="D172" s="157" t="s">
        <v>174</v>
      </c>
      <c r="E172" s="644" t="s">
        <v>637</v>
      </c>
      <c r="F172" s="645"/>
      <c r="G172" s="56" t="s">
        <v>143</v>
      </c>
      <c r="H172" s="293">
        <v>200</v>
      </c>
    </row>
    <row r="173" spans="1:8" s="82" customFormat="1" ht="56.25">
      <c r="A173" s="632" t="s">
        <v>673</v>
      </c>
      <c r="B173" s="158" t="s">
        <v>0</v>
      </c>
      <c r="C173" s="157" t="s">
        <v>188</v>
      </c>
      <c r="D173" s="157" t="s">
        <v>197</v>
      </c>
      <c r="E173" s="644" t="s">
        <v>635</v>
      </c>
      <c r="F173" s="645"/>
      <c r="G173" s="56"/>
      <c r="H173" s="293">
        <f>H174</f>
        <v>300</v>
      </c>
    </row>
    <row r="174" spans="1:8" s="82" customFormat="1" ht="36" customHeight="1">
      <c r="A174" s="465" t="s">
        <v>408</v>
      </c>
      <c r="B174" s="158" t="s">
        <v>0</v>
      </c>
      <c r="C174" s="157" t="s">
        <v>188</v>
      </c>
      <c r="D174" s="157" t="s">
        <v>197</v>
      </c>
      <c r="E174" s="644" t="s">
        <v>634</v>
      </c>
      <c r="F174" s="645"/>
      <c r="G174" s="56"/>
      <c r="H174" s="293">
        <f>H175</f>
        <v>300</v>
      </c>
    </row>
    <row r="175" spans="1:8" s="82" customFormat="1" ht="21" customHeight="1">
      <c r="A175" s="553" t="s">
        <v>350</v>
      </c>
      <c r="B175" s="158" t="s">
        <v>0</v>
      </c>
      <c r="C175" s="157" t="s">
        <v>188</v>
      </c>
      <c r="D175" s="157" t="s">
        <v>197</v>
      </c>
      <c r="E175" s="644" t="s">
        <v>634</v>
      </c>
      <c r="F175" s="645"/>
      <c r="G175" s="56" t="s">
        <v>143</v>
      </c>
      <c r="H175" s="293">
        <v>300</v>
      </c>
    </row>
    <row r="176" spans="1:8" s="82" customFormat="1" ht="84" customHeight="1">
      <c r="A176" s="155" t="s">
        <v>602</v>
      </c>
      <c r="B176" s="187" t="s">
        <v>0</v>
      </c>
      <c r="C176" s="101" t="s">
        <v>188</v>
      </c>
      <c r="D176" s="101" t="s">
        <v>197</v>
      </c>
      <c r="E176" s="130" t="s">
        <v>179</v>
      </c>
      <c r="F176" s="129" t="s">
        <v>153</v>
      </c>
      <c r="G176" s="56"/>
      <c r="H176" s="452">
        <f>H177</f>
        <v>50</v>
      </c>
    </row>
    <row r="177" spans="1:8" s="82" customFormat="1" ht="83.25" customHeight="1">
      <c r="A177" s="137" t="s">
        <v>603</v>
      </c>
      <c r="B177" s="158" t="s">
        <v>0</v>
      </c>
      <c r="C177" s="157" t="s">
        <v>188</v>
      </c>
      <c r="D177" s="157" t="s">
        <v>197</v>
      </c>
      <c r="E177" s="145" t="s">
        <v>189</v>
      </c>
      <c r="F177" s="144" t="s">
        <v>153</v>
      </c>
      <c r="G177" s="56"/>
      <c r="H177" s="293">
        <f>H178</f>
        <v>50</v>
      </c>
    </row>
    <row r="178" spans="1:8" s="82" customFormat="1" ht="40.5" customHeight="1">
      <c r="A178" s="88" t="s">
        <v>424</v>
      </c>
      <c r="B178" s="158" t="s">
        <v>0</v>
      </c>
      <c r="C178" s="157" t="s">
        <v>188</v>
      </c>
      <c r="D178" s="157" t="s">
        <v>197</v>
      </c>
      <c r="E178" s="145" t="s">
        <v>423</v>
      </c>
      <c r="F178" s="144" t="s">
        <v>153</v>
      </c>
      <c r="G178" s="56"/>
      <c r="H178" s="293">
        <f>H179</f>
        <v>50</v>
      </c>
    </row>
    <row r="179" spans="1:8" s="82" customFormat="1" ht="21" customHeight="1">
      <c r="A179" s="88" t="s">
        <v>410</v>
      </c>
      <c r="B179" s="158" t="s">
        <v>0</v>
      </c>
      <c r="C179" s="157" t="s">
        <v>188</v>
      </c>
      <c r="D179" s="157" t="s">
        <v>197</v>
      </c>
      <c r="E179" s="145" t="s">
        <v>423</v>
      </c>
      <c r="F179" s="66" t="s">
        <v>199</v>
      </c>
      <c r="G179" s="56"/>
      <c r="H179" s="293">
        <f>H180</f>
        <v>50</v>
      </c>
    </row>
    <row r="180" spans="1:8" s="82" customFormat="1" ht="21" customHeight="1">
      <c r="A180" s="553" t="s">
        <v>350</v>
      </c>
      <c r="B180" s="158" t="s">
        <v>0</v>
      </c>
      <c r="C180" s="157" t="s">
        <v>188</v>
      </c>
      <c r="D180" s="157" t="s">
        <v>197</v>
      </c>
      <c r="E180" s="145" t="s">
        <v>423</v>
      </c>
      <c r="F180" s="66" t="s">
        <v>199</v>
      </c>
      <c r="G180" s="56" t="s">
        <v>143</v>
      </c>
      <c r="H180" s="293">
        <v>50</v>
      </c>
    </row>
    <row r="181" spans="1:8" s="82" customFormat="1" ht="18.75">
      <c r="A181" s="291" t="s">
        <v>194</v>
      </c>
      <c r="B181" s="72" t="s">
        <v>0</v>
      </c>
      <c r="C181" s="69" t="s">
        <v>188</v>
      </c>
      <c r="D181" s="69" t="s">
        <v>174</v>
      </c>
      <c r="E181" s="78"/>
      <c r="F181" s="77"/>
      <c r="G181" s="69"/>
      <c r="H181" s="292">
        <f>+H182+H203+H170</f>
        <v>8506.768</v>
      </c>
    </row>
    <row r="182" spans="1:32" s="289" customFormat="1" ht="82.5" customHeight="1">
      <c r="A182" s="155" t="s">
        <v>592</v>
      </c>
      <c r="B182" s="99" t="s">
        <v>0</v>
      </c>
      <c r="C182" s="69" t="s">
        <v>188</v>
      </c>
      <c r="D182" s="154" t="s">
        <v>174</v>
      </c>
      <c r="E182" s="642" t="s">
        <v>649</v>
      </c>
      <c r="F182" s="643"/>
      <c r="G182" s="153"/>
      <c r="H182" s="292">
        <f>H183</f>
        <v>6163.735000000001</v>
      </c>
      <c r="I182" s="290"/>
      <c r="J182" s="290"/>
      <c r="K182" s="290"/>
      <c r="L182" s="290"/>
      <c r="M182" s="290"/>
      <c r="N182" s="290"/>
      <c r="O182" s="290"/>
      <c r="P182" s="290"/>
      <c r="Q182" s="290"/>
      <c r="R182" s="290"/>
      <c r="S182" s="290"/>
      <c r="T182" s="290"/>
      <c r="U182" s="290"/>
      <c r="V182" s="290"/>
      <c r="W182" s="290"/>
      <c r="X182" s="290"/>
      <c r="Y182" s="290"/>
      <c r="Z182" s="290"/>
      <c r="AA182" s="290"/>
      <c r="AB182" s="290"/>
      <c r="AC182" s="290"/>
      <c r="AD182" s="290"/>
      <c r="AE182" s="290"/>
      <c r="AF182" s="290"/>
    </row>
    <row r="183" spans="1:32" s="104" customFormat="1" ht="93" customHeight="1">
      <c r="A183" s="137" t="s">
        <v>603</v>
      </c>
      <c r="B183" s="87" t="s">
        <v>0</v>
      </c>
      <c r="C183" s="87" t="s">
        <v>188</v>
      </c>
      <c r="D183" s="146" t="s">
        <v>174</v>
      </c>
      <c r="E183" s="644" t="s">
        <v>648</v>
      </c>
      <c r="F183" s="645"/>
      <c r="G183" s="143"/>
      <c r="H183" s="316">
        <f>H184+H187+H190+H193+H195+H200</f>
        <v>6163.735000000001</v>
      </c>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E183" s="105"/>
      <c r="AF183" s="105"/>
    </row>
    <row r="184" spans="1:8" s="105" customFormat="1" ht="19.5">
      <c r="A184" s="150" t="s">
        <v>193</v>
      </c>
      <c r="B184" s="87" t="s">
        <v>0</v>
      </c>
      <c r="C184" s="87" t="s">
        <v>188</v>
      </c>
      <c r="D184" s="146" t="s">
        <v>174</v>
      </c>
      <c r="E184" s="644" t="s">
        <v>656</v>
      </c>
      <c r="F184" s="645"/>
      <c r="G184" s="143"/>
      <c r="H184" s="316">
        <f>H185</f>
        <v>4088.735</v>
      </c>
    </row>
    <row r="185" spans="1:8" s="105" customFormat="1" ht="37.5">
      <c r="A185" s="553" t="s">
        <v>350</v>
      </c>
      <c r="B185" s="87" t="s">
        <v>0</v>
      </c>
      <c r="C185" s="87" t="s">
        <v>188</v>
      </c>
      <c r="D185" s="146" t="s">
        <v>174</v>
      </c>
      <c r="E185" s="644" t="s">
        <v>656</v>
      </c>
      <c r="F185" s="645"/>
      <c r="G185" s="143" t="s">
        <v>143</v>
      </c>
      <c r="H185" s="315">
        <v>4088.735</v>
      </c>
    </row>
    <row r="186" spans="1:8" s="105" customFormat="1" ht="19.5">
      <c r="A186" s="431" t="s">
        <v>413</v>
      </c>
      <c r="B186" s="475" t="s">
        <v>0</v>
      </c>
      <c r="C186" s="475" t="s">
        <v>188</v>
      </c>
      <c r="D186" s="476" t="s">
        <v>174</v>
      </c>
      <c r="E186" s="673" t="s">
        <v>539</v>
      </c>
      <c r="F186" s="674"/>
      <c r="G186" s="270"/>
      <c r="H186" s="473">
        <f>H188</f>
        <v>200</v>
      </c>
    </row>
    <row r="187" spans="1:32" s="104" customFormat="1" ht="19.5">
      <c r="A187" s="469" t="s">
        <v>193</v>
      </c>
      <c r="B187" s="87" t="s">
        <v>0</v>
      </c>
      <c r="C187" s="87" t="s">
        <v>188</v>
      </c>
      <c r="D187" s="146" t="s">
        <v>174</v>
      </c>
      <c r="E187" s="644" t="s">
        <v>655</v>
      </c>
      <c r="F187" s="645"/>
      <c r="G187" s="143"/>
      <c r="H187" s="316">
        <f>H188</f>
        <v>200</v>
      </c>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row>
    <row r="188" spans="1:8" s="105" customFormat="1" ht="24.75" customHeight="1">
      <c r="A188" s="470" t="s">
        <v>350</v>
      </c>
      <c r="B188" s="87" t="s">
        <v>0</v>
      </c>
      <c r="C188" s="87" t="s">
        <v>188</v>
      </c>
      <c r="D188" s="146" t="s">
        <v>174</v>
      </c>
      <c r="E188" s="644" t="s">
        <v>655</v>
      </c>
      <c r="F188" s="645"/>
      <c r="G188" s="143" t="s">
        <v>143</v>
      </c>
      <c r="H188" s="315">
        <v>200</v>
      </c>
    </row>
    <row r="189" spans="1:8" s="105" customFormat="1" ht="19.5">
      <c r="A189" s="431" t="s">
        <v>414</v>
      </c>
      <c r="B189" s="475" t="s">
        <v>0</v>
      </c>
      <c r="C189" s="475" t="s">
        <v>188</v>
      </c>
      <c r="D189" s="476" t="s">
        <v>174</v>
      </c>
      <c r="E189" s="673" t="s">
        <v>541</v>
      </c>
      <c r="F189" s="674"/>
      <c r="G189" s="270"/>
      <c r="H189" s="473">
        <f>H191</f>
        <v>55</v>
      </c>
    </row>
    <row r="190" spans="1:8" s="105" customFormat="1" ht="19.5">
      <c r="A190" s="471" t="s">
        <v>191</v>
      </c>
      <c r="B190" s="87" t="s">
        <v>0</v>
      </c>
      <c r="C190" s="87" t="s">
        <v>188</v>
      </c>
      <c r="D190" s="146" t="s">
        <v>174</v>
      </c>
      <c r="E190" s="644" t="s">
        <v>654</v>
      </c>
      <c r="F190" s="645"/>
      <c r="G190" s="143"/>
      <c r="H190" s="316">
        <f>H191</f>
        <v>55</v>
      </c>
    </row>
    <row r="191" spans="1:8" s="105" customFormat="1" ht="21" customHeight="1">
      <c r="A191" s="472" t="s">
        <v>350</v>
      </c>
      <c r="B191" s="87" t="s">
        <v>0</v>
      </c>
      <c r="C191" s="87" t="s">
        <v>188</v>
      </c>
      <c r="D191" s="146" t="s">
        <v>174</v>
      </c>
      <c r="E191" s="644" t="s">
        <v>654</v>
      </c>
      <c r="F191" s="645"/>
      <c r="G191" s="143" t="s">
        <v>143</v>
      </c>
      <c r="H191" s="315">
        <v>55</v>
      </c>
    </row>
    <row r="192" spans="1:8" s="105" customFormat="1" ht="40.5" customHeight="1">
      <c r="A192" s="297" t="s">
        <v>411</v>
      </c>
      <c r="B192" s="475" t="s">
        <v>0</v>
      </c>
      <c r="C192" s="475" t="s">
        <v>188</v>
      </c>
      <c r="D192" s="476" t="s">
        <v>174</v>
      </c>
      <c r="E192" s="673" t="s">
        <v>562</v>
      </c>
      <c r="F192" s="674"/>
      <c r="G192" s="482"/>
      <c r="H192" s="473">
        <f>H194</f>
        <v>200</v>
      </c>
    </row>
    <row r="193" spans="1:8" s="105" customFormat="1" ht="19.5">
      <c r="A193" s="465" t="s">
        <v>644</v>
      </c>
      <c r="B193" s="87" t="s">
        <v>0</v>
      </c>
      <c r="C193" s="87" t="s">
        <v>188</v>
      </c>
      <c r="D193" s="146" t="s">
        <v>174</v>
      </c>
      <c r="E193" s="644" t="s">
        <v>561</v>
      </c>
      <c r="F193" s="645"/>
      <c r="G193" s="143"/>
      <c r="H193" s="316">
        <f>H194</f>
        <v>200</v>
      </c>
    </row>
    <row r="194" spans="1:8" s="105" customFormat="1" ht="25.5" customHeight="1">
      <c r="A194" s="479" t="s">
        <v>350</v>
      </c>
      <c r="B194" s="87" t="s">
        <v>0</v>
      </c>
      <c r="C194" s="87" t="s">
        <v>188</v>
      </c>
      <c r="D194" s="146" t="s">
        <v>174</v>
      </c>
      <c r="E194" s="644" t="s">
        <v>561</v>
      </c>
      <c r="F194" s="645"/>
      <c r="G194" s="143" t="s">
        <v>143</v>
      </c>
      <c r="H194" s="315">
        <v>200</v>
      </c>
    </row>
    <row r="195" spans="1:8" s="105" customFormat="1" ht="36.75" customHeight="1" hidden="1">
      <c r="A195" s="555" t="s">
        <v>493</v>
      </c>
      <c r="B195" s="475" t="s">
        <v>0</v>
      </c>
      <c r="C195" s="475" t="s">
        <v>188</v>
      </c>
      <c r="D195" s="476" t="s">
        <v>174</v>
      </c>
      <c r="E195" s="500" t="s">
        <v>494</v>
      </c>
      <c r="F195" s="499" t="s">
        <v>495</v>
      </c>
      <c r="G195" s="143"/>
      <c r="H195" s="473">
        <f>H196+H198</f>
        <v>0</v>
      </c>
    </row>
    <row r="196" spans="1:8" s="105" customFormat="1" ht="39.75" customHeight="1" hidden="1">
      <c r="A196" s="556" t="s">
        <v>496</v>
      </c>
      <c r="B196" s="87" t="s">
        <v>0</v>
      </c>
      <c r="C196" s="87" t="s">
        <v>188</v>
      </c>
      <c r="D196" s="146" t="s">
        <v>174</v>
      </c>
      <c r="E196" s="117" t="s">
        <v>494</v>
      </c>
      <c r="F196" s="116" t="s">
        <v>495</v>
      </c>
      <c r="G196" s="143"/>
      <c r="H196" s="142" t="s">
        <v>312</v>
      </c>
    </row>
    <row r="197" spans="1:8" s="105" customFormat="1" ht="22.5" customHeight="1" hidden="1">
      <c r="A197" s="463" t="s">
        <v>350</v>
      </c>
      <c r="B197" s="87" t="s">
        <v>0</v>
      </c>
      <c r="C197" s="87" t="s">
        <v>188</v>
      </c>
      <c r="D197" s="146" t="s">
        <v>174</v>
      </c>
      <c r="E197" s="117" t="s">
        <v>494</v>
      </c>
      <c r="F197" s="116" t="s">
        <v>495</v>
      </c>
      <c r="G197" s="143" t="s">
        <v>143</v>
      </c>
      <c r="H197" s="142" t="s">
        <v>312</v>
      </c>
    </row>
    <row r="198" spans="1:8" s="105" customFormat="1" ht="33.75" customHeight="1" hidden="1">
      <c r="A198" s="556" t="s">
        <v>496</v>
      </c>
      <c r="B198" s="87" t="s">
        <v>0</v>
      </c>
      <c r="C198" s="87" t="s">
        <v>188</v>
      </c>
      <c r="D198" s="146" t="s">
        <v>174</v>
      </c>
      <c r="E198" s="117" t="s">
        <v>494</v>
      </c>
      <c r="F198" s="116" t="s">
        <v>500</v>
      </c>
      <c r="G198" s="143"/>
      <c r="H198" s="142" t="s">
        <v>312</v>
      </c>
    </row>
    <row r="199" spans="1:8" s="105" customFormat="1" ht="22.5" customHeight="1" hidden="1">
      <c r="A199" s="463" t="s">
        <v>350</v>
      </c>
      <c r="B199" s="87" t="s">
        <v>0</v>
      </c>
      <c r="C199" s="87" t="s">
        <v>188</v>
      </c>
      <c r="D199" s="146" t="s">
        <v>174</v>
      </c>
      <c r="E199" s="117" t="s">
        <v>494</v>
      </c>
      <c r="F199" s="116" t="s">
        <v>500</v>
      </c>
      <c r="G199" s="143" t="s">
        <v>143</v>
      </c>
      <c r="H199" s="142" t="s">
        <v>312</v>
      </c>
    </row>
    <row r="200" spans="1:8" s="105" customFormat="1" ht="24.75" customHeight="1">
      <c r="A200" s="467" t="s">
        <v>412</v>
      </c>
      <c r="B200" s="475" t="s">
        <v>0</v>
      </c>
      <c r="C200" s="475" t="s">
        <v>188</v>
      </c>
      <c r="D200" s="476" t="s">
        <v>174</v>
      </c>
      <c r="E200" s="673" t="s">
        <v>672</v>
      </c>
      <c r="F200" s="674"/>
      <c r="G200" s="270"/>
      <c r="H200" s="317">
        <f>H202</f>
        <v>1620</v>
      </c>
    </row>
    <row r="201" spans="1:8" s="105" customFormat="1" ht="22.5" customHeight="1">
      <c r="A201" s="311" t="s">
        <v>193</v>
      </c>
      <c r="B201" s="87" t="s">
        <v>0</v>
      </c>
      <c r="C201" s="87" t="s">
        <v>188</v>
      </c>
      <c r="D201" s="146" t="s">
        <v>174</v>
      </c>
      <c r="E201" s="644" t="s">
        <v>653</v>
      </c>
      <c r="F201" s="645"/>
      <c r="G201" s="143"/>
      <c r="H201" s="316">
        <f>H202</f>
        <v>1620</v>
      </c>
    </row>
    <row r="202" spans="1:8" s="105" customFormat="1" ht="27" customHeight="1">
      <c r="A202" s="468" t="s">
        <v>350</v>
      </c>
      <c r="B202" s="87" t="s">
        <v>0</v>
      </c>
      <c r="C202" s="87" t="s">
        <v>188</v>
      </c>
      <c r="D202" s="146" t="s">
        <v>174</v>
      </c>
      <c r="E202" s="644" t="s">
        <v>653</v>
      </c>
      <c r="F202" s="645"/>
      <c r="G202" s="143" t="s">
        <v>143</v>
      </c>
      <c r="H202" s="315">
        <v>1620</v>
      </c>
    </row>
    <row r="203" spans="1:8" s="105" customFormat="1" ht="62.25" customHeight="1">
      <c r="A203" s="474" t="s">
        <v>395</v>
      </c>
      <c r="B203" s="270" t="s">
        <v>0</v>
      </c>
      <c r="C203" s="99" t="s">
        <v>188</v>
      </c>
      <c r="D203" s="148" t="s">
        <v>174</v>
      </c>
      <c r="E203" s="642" t="s">
        <v>438</v>
      </c>
      <c r="F203" s="643"/>
      <c r="G203" s="143"/>
      <c r="H203" s="317">
        <f>+H204</f>
        <v>2143.033</v>
      </c>
    </row>
    <row r="204" spans="1:8" s="105" customFormat="1" ht="25.5" customHeight="1">
      <c r="A204" s="297" t="s">
        <v>488</v>
      </c>
      <c r="B204" s="475" t="s">
        <v>0</v>
      </c>
      <c r="C204" s="475" t="s">
        <v>188</v>
      </c>
      <c r="D204" s="476" t="s">
        <v>174</v>
      </c>
      <c r="E204" s="642" t="s">
        <v>651</v>
      </c>
      <c r="F204" s="675"/>
      <c r="G204" s="482"/>
      <c r="H204" s="483">
        <f>H205</f>
        <v>2143.033</v>
      </c>
    </row>
    <row r="205" spans="1:8" s="105" customFormat="1" ht="26.25" customHeight="1">
      <c r="A205" s="480" t="s">
        <v>415</v>
      </c>
      <c r="B205" s="87" t="s">
        <v>0</v>
      </c>
      <c r="C205" s="304" t="s">
        <v>188</v>
      </c>
      <c r="D205" s="303" t="s">
        <v>174</v>
      </c>
      <c r="E205" s="644" t="s">
        <v>492</v>
      </c>
      <c r="F205" s="645"/>
      <c r="G205" s="310"/>
      <c r="H205" s="151">
        <f>H206+H207</f>
        <v>2143.033</v>
      </c>
    </row>
    <row r="206" spans="1:8" s="105" customFormat="1" ht="22.5" customHeight="1">
      <c r="A206" s="481" t="s">
        <v>350</v>
      </c>
      <c r="B206" s="87" t="s">
        <v>0</v>
      </c>
      <c r="C206" s="304" t="s">
        <v>188</v>
      </c>
      <c r="D206" s="303" t="s">
        <v>174</v>
      </c>
      <c r="E206" s="644" t="s">
        <v>492</v>
      </c>
      <c r="F206" s="645"/>
      <c r="G206" s="310" t="s">
        <v>143</v>
      </c>
      <c r="H206" s="623">
        <v>1528.108</v>
      </c>
    </row>
    <row r="207" spans="1:8" s="105" customFormat="1" ht="21" customHeight="1">
      <c r="A207" s="481" t="s">
        <v>350</v>
      </c>
      <c r="B207" s="305" t="s">
        <v>0</v>
      </c>
      <c r="C207" s="304" t="s">
        <v>188</v>
      </c>
      <c r="D207" s="303" t="s">
        <v>174</v>
      </c>
      <c r="E207" s="644" t="s">
        <v>652</v>
      </c>
      <c r="F207" s="645"/>
      <c r="G207" s="310" t="s">
        <v>143</v>
      </c>
      <c r="H207" s="624" t="s">
        <v>585</v>
      </c>
    </row>
    <row r="208" spans="1:8" s="105" customFormat="1" ht="21" customHeight="1">
      <c r="A208" s="594" t="s">
        <v>513</v>
      </c>
      <c r="B208" s="475" t="s">
        <v>0</v>
      </c>
      <c r="C208" s="475" t="s">
        <v>299</v>
      </c>
      <c r="D208" s="592"/>
      <c r="E208" s="428"/>
      <c r="F208" s="429"/>
      <c r="G208" s="482"/>
      <c r="H208" s="483">
        <f>H209</f>
        <v>700</v>
      </c>
    </row>
    <row r="209" spans="1:8" s="105" customFormat="1" ht="21" customHeight="1">
      <c r="A209" s="593" t="s">
        <v>512</v>
      </c>
      <c r="B209" s="87" t="s">
        <v>0</v>
      </c>
      <c r="C209" s="304" t="s">
        <v>299</v>
      </c>
      <c r="D209" s="591" t="s">
        <v>188</v>
      </c>
      <c r="E209" s="58"/>
      <c r="F209" s="164"/>
      <c r="G209" s="310"/>
      <c r="H209" s="151">
        <f>H210</f>
        <v>700</v>
      </c>
    </row>
    <row r="210" spans="1:8" s="105" customFormat="1" ht="24.75" customHeight="1">
      <c r="A210" s="595" t="s">
        <v>263</v>
      </c>
      <c r="B210" s="305" t="s">
        <v>0</v>
      </c>
      <c r="C210" s="596" t="s">
        <v>299</v>
      </c>
      <c r="D210" s="596" t="s">
        <v>188</v>
      </c>
      <c r="E210" s="670" t="s">
        <v>657</v>
      </c>
      <c r="F210" s="649"/>
      <c r="G210" s="310"/>
      <c r="H210" s="315">
        <f>H211</f>
        <v>700</v>
      </c>
    </row>
    <row r="211" spans="1:8" s="105" customFormat="1" ht="24.75" customHeight="1">
      <c r="A211" s="108" t="s">
        <v>261</v>
      </c>
      <c r="B211" s="305" t="s">
        <v>0</v>
      </c>
      <c r="C211" s="119" t="s">
        <v>299</v>
      </c>
      <c r="D211" s="119" t="s">
        <v>188</v>
      </c>
      <c r="E211" s="648" t="s">
        <v>658</v>
      </c>
      <c r="F211" s="649"/>
      <c r="G211" s="310"/>
      <c r="H211" s="315">
        <f>H212</f>
        <v>700</v>
      </c>
    </row>
    <row r="212" spans="1:8" s="105" customFormat="1" ht="24.75" customHeight="1">
      <c r="A212" s="432" t="s">
        <v>473</v>
      </c>
      <c r="B212" s="305" t="s">
        <v>0</v>
      </c>
      <c r="C212" s="119" t="s">
        <v>299</v>
      </c>
      <c r="D212" s="119" t="s">
        <v>188</v>
      </c>
      <c r="E212" s="648" t="s">
        <v>659</v>
      </c>
      <c r="F212" s="649"/>
      <c r="G212" s="310"/>
      <c r="H212" s="315">
        <f>H213</f>
        <v>700</v>
      </c>
    </row>
    <row r="213" spans="1:8" s="105" customFormat="1" ht="24.75" customHeight="1">
      <c r="A213" s="481" t="s">
        <v>350</v>
      </c>
      <c r="B213" s="305" t="s">
        <v>0</v>
      </c>
      <c r="C213" s="119" t="s">
        <v>299</v>
      </c>
      <c r="D213" s="119" t="s">
        <v>188</v>
      </c>
      <c r="E213" s="648" t="s">
        <v>659</v>
      </c>
      <c r="F213" s="649"/>
      <c r="G213" s="310" t="s">
        <v>143</v>
      </c>
      <c r="H213" s="315">
        <v>700</v>
      </c>
    </row>
    <row r="214" spans="1:8" s="105" customFormat="1" ht="19.5">
      <c r="A214" s="113" t="s">
        <v>187</v>
      </c>
      <c r="B214" s="72" t="s">
        <v>0</v>
      </c>
      <c r="C214" s="72" t="s">
        <v>161</v>
      </c>
      <c r="D214" s="112"/>
      <c r="E214" s="141"/>
      <c r="F214" s="140"/>
      <c r="G214" s="63"/>
      <c r="H214" s="452">
        <f>+H215</f>
        <v>10</v>
      </c>
    </row>
    <row r="215" spans="1:8" s="105" customFormat="1" ht="19.5">
      <c r="A215" s="113" t="s">
        <v>186</v>
      </c>
      <c r="B215" s="277" t="s">
        <v>0</v>
      </c>
      <c r="C215" s="72" t="s">
        <v>161</v>
      </c>
      <c r="D215" s="112" t="s">
        <v>161</v>
      </c>
      <c r="E215" s="141"/>
      <c r="F215" s="140"/>
      <c r="G215" s="63"/>
      <c r="H215" s="452">
        <f>+H216</f>
        <v>10</v>
      </c>
    </row>
    <row r="216" spans="1:8" s="105" customFormat="1" ht="63" customHeight="1">
      <c r="A216" s="113" t="s">
        <v>595</v>
      </c>
      <c r="B216" s="72" t="s">
        <v>0</v>
      </c>
      <c r="C216" s="72" t="s">
        <v>161</v>
      </c>
      <c r="D216" s="112" t="s">
        <v>161</v>
      </c>
      <c r="E216" s="642" t="s">
        <v>660</v>
      </c>
      <c r="F216" s="643"/>
      <c r="G216" s="138"/>
      <c r="H216" s="452">
        <f>H217</f>
        <v>10</v>
      </c>
    </row>
    <row r="217" spans="1:8" s="105" customFormat="1" ht="19.5">
      <c r="A217" s="137" t="s">
        <v>449</v>
      </c>
      <c r="B217" s="56" t="s">
        <v>0</v>
      </c>
      <c r="C217" s="56" t="s">
        <v>161</v>
      </c>
      <c r="D217" s="64" t="s">
        <v>161</v>
      </c>
      <c r="E217" s="650" t="s">
        <v>615</v>
      </c>
      <c r="F217" s="651"/>
      <c r="G217" s="63"/>
      <c r="H217" s="293">
        <f>+H218</f>
        <v>10</v>
      </c>
    </row>
    <row r="218" spans="1:8" s="105" customFormat="1" ht="22.5" customHeight="1">
      <c r="A218" s="553" t="s">
        <v>350</v>
      </c>
      <c r="B218" s="56" t="s">
        <v>0</v>
      </c>
      <c r="C218" s="56" t="s">
        <v>161</v>
      </c>
      <c r="D218" s="64" t="s">
        <v>161</v>
      </c>
      <c r="E218" s="650" t="s">
        <v>615</v>
      </c>
      <c r="F218" s="651"/>
      <c r="G218" s="63" t="s">
        <v>143</v>
      </c>
      <c r="H218" s="440">
        <v>10</v>
      </c>
    </row>
    <row r="219" spans="1:32" s="104" customFormat="1" ht="37.5" hidden="1">
      <c r="A219" s="76" t="s">
        <v>182</v>
      </c>
      <c r="B219" s="87" t="s">
        <v>0</v>
      </c>
      <c r="C219" s="56" t="s">
        <v>147</v>
      </c>
      <c r="D219" s="64" t="s">
        <v>146</v>
      </c>
      <c r="E219" s="268" t="s">
        <v>342</v>
      </c>
      <c r="F219" s="80" t="s">
        <v>343</v>
      </c>
      <c r="G219" s="172"/>
      <c r="H219" s="457"/>
      <c r="I219" s="105"/>
      <c r="J219" s="105"/>
      <c r="K219" s="105"/>
      <c r="L219" s="105"/>
      <c r="M219" s="105"/>
      <c r="N219" s="105"/>
      <c r="O219" s="105"/>
      <c r="P219" s="105"/>
      <c r="Q219" s="105"/>
      <c r="R219" s="105"/>
      <c r="S219" s="105"/>
      <c r="T219" s="105"/>
      <c r="U219" s="105"/>
      <c r="V219" s="105"/>
      <c r="W219" s="105"/>
      <c r="X219" s="105"/>
      <c r="Y219" s="105"/>
      <c r="Z219" s="105"/>
      <c r="AA219" s="105"/>
      <c r="AB219" s="105"/>
      <c r="AC219" s="105"/>
      <c r="AD219" s="105"/>
      <c r="AE219" s="105"/>
      <c r="AF219" s="105"/>
    </row>
    <row r="220" spans="1:32" s="104" customFormat="1" ht="19.5" hidden="1">
      <c r="A220" s="73" t="s">
        <v>157</v>
      </c>
      <c r="B220" s="87" t="s">
        <v>0</v>
      </c>
      <c r="C220" s="56" t="s">
        <v>147</v>
      </c>
      <c r="D220" s="56" t="s">
        <v>146</v>
      </c>
      <c r="E220" s="58" t="s">
        <v>342</v>
      </c>
      <c r="F220" s="80" t="s">
        <v>343</v>
      </c>
      <c r="G220" s="56" t="s">
        <v>143</v>
      </c>
      <c r="H220" s="293"/>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row>
    <row r="221" spans="1:32" s="104" customFormat="1" ht="37.5" hidden="1">
      <c r="A221" s="76" t="s">
        <v>158</v>
      </c>
      <c r="B221" s="87" t="s">
        <v>0</v>
      </c>
      <c r="C221" s="56" t="s">
        <v>147</v>
      </c>
      <c r="D221" s="64" t="s">
        <v>146</v>
      </c>
      <c r="E221" s="268" t="s">
        <v>342</v>
      </c>
      <c r="F221" s="80" t="s">
        <v>341</v>
      </c>
      <c r="G221" s="172"/>
      <c r="H221" s="457"/>
      <c r="I221" s="105"/>
      <c r="J221" s="105"/>
      <c r="K221" s="105"/>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row>
    <row r="222" spans="1:32" s="104" customFormat="1" ht="19.5" hidden="1">
      <c r="A222" s="73" t="s">
        <v>157</v>
      </c>
      <c r="B222" s="87" t="s">
        <v>0</v>
      </c>
      <c r="C222" s="56" t="s">
        <v>147</v>
      </c>
      <c r="D222" s="56" t="s">
        <v>146</v>
      </c>
      <c r="E222" s="58" t="s">
        <v>342</v>
      </c>
      <c r="F222" s="80" t="s">
        <v>341</v>
      </c>
      <c r="G222" s="56" t="s">
        <v>143</v>
      </c>
      <c r="H222" s="293"/>
      <c r="I222" s="105"/>
      <c r="J222" s="105"/>
      <c r="K222" s="105"/>
      <c r="L222" s="105"/>
      <c r="M222" s="105"/>
      <c r="N222" s="105"/>
      <c r="O222" s="105"/>
      <c r="P222" s="105"/>
      <c r="Q222" s="105"/>
      <c r="R222" s="105"/>
      <c r="S222" s="105"/>
      <c r="T222" s="105"/>
      <c r="U222" s="105"/>
      <c r="V222" s="105"/>
      <c r="W222" s="105"/>
      <c r="X222" s="105"/>
      <c r="Y222" s="105"/>
      <c r="Z222" s="105"/>
      <c r="AA222" s="105"/>
      <c r="AB222" s="105"/>
      <c r="AC222" s="105"/>
      <c r="AD222" s="105"/>
      <c r="AE222" s="105"/>
      <c r="AF222" s="105"/>
    </row>
    <row r="223" spans="1:8" s="82" customFormat="1" ht="25.5" customHeight="1">
      <c r="A223" s="65" t="s">
        <v>155</v>
      </c>
      <c r="B223" s="288" t="s">
        <v>0</v>
      </c>
      <c r="C223" s="133">
        <v>10</v>
      </c>
      <c r="D223" s="133"/>
      <c r="E223" s="78"/>
      <c r="F223" s="77"/>
      <c r="G223" s="69"/>
      <c r="H223" s="292">
        <f>H233+H230</f>
        <v>1098.4</v>
      </c>
    </row>
    <row r="224" spans="1:8" s="82" customFormat="1" ht="18.75" hidden="1">
      <c r="A224" s="65" t="s">
        <v>152</v>
      </c>
      <c r="B224" s="72" t="s">
        <v>0</v>
      </c>
      <c r="C224" s="102">
        <v>10</v>
      </c>
      <c r="D224" s="101" t="s">
        <v>146</v>
      </c>
      <c r="E224" s="75"/>
      <c r="F224" s="74"/>
      <c r="G224" s="101"/>
      <c r="H224" s="449"/>
    </row>
    <row r="225" spans="1:8" s="82" customFormat="1" ht="54" customHeight="1" hidden="1">
      <c r="A225" s="61" t="s">
        <v>150</v>
      </c>
      <c r="B225" s="99" t="s">
        <v>0</v>
      </c>
      <c r="C225" s="98">
        <v>10</v>
      </c>
      <c r="D225" s="97" t="s">
        <v>146</v>
      </c>
      <c r="E225" s="71" t="s">
        <v>168</v>
      </c>
      <c r="F225" s="70" t="s">
        <v>167</v>
      </c>
      <c r="G225" s="96"/>
      <c r="H225" s="292"/>
    </row>
    <row r="226" spans="1:8" s="82" customFormat="1" ht="68.25" customHeight="1" hidden="1">
      <c r="A226" s="60" t="s">
        <v>148</v>
      </c>
      <c r="B226" s="87" t="s">
        <v>0</v>
      </c>
      <c r="C226" s="86">
        <v>10</v>
      </c>
      <c r="D226" s="85" t="s">
        <v>146</v>
      </c>
      <c r="E226" s="67" t="s">
        <v>164</v>
      </c>
      <c r="F226" s="66" t="s">
        <v>167</v>
      </c>
      <c r="G226" s="93"/>
      <c r="H226" s="452"/>
    </row>
    <row r="227" spans="1:8" s="82" customFormat="1" ht="20.25" customHeight="1" hidden="1">
      <c r="A227" s="90" t="s">
        <v>166</v>
      </c>
      <c r="B227" s="87" t="s">
        <v>0</v>
      </c>
      <c r="C227" s="89">
        <v>10</v>
      </c>
      <c r="D227" s="85" t="s">
        <v>146</v>
      </c>
      <c r="E227" s="67" t="s">
        <v>164</v>
      </c>
      <c r="F227" s="66" t="s">
        <v>163</v>
      </c>
      <c r="G227" s="84"/>
      <c r="H227" s="293"/>
    </row>
    <row r="228" spans="1:8" s="82" customFormat="1" ht="20.25" customHeight="1" hidden="1">
      <c r="A228" s="88" t="s">
        <v>165</v>
      </c>
      <c r="B228" s="87" t="s">
        <v>0</v>
      </c>
      <c r="C228" s="568">
        <v>10</v>
      </c>
      <c r="D228" s="85" t="s">
        <v>146</v>
      </c>
      <c r="E228" s="67" t="s">
        <v>164</v>
      </c>
      <c r="F228" s="66" t="s">
        <v>163</v>
      </c>
      <c r="G228" s="495" t="s">
        <v>162</v>
      </c>
      <c r="H228" s="293"/>
    </row>
    <row r="229" spans="1:8" s="82" customFormat="1" ht="20.25" customHeight="1">
      <c r="A229" s="569" t="s">
        <v>152</v>
      </c>
      <c r="B229" s="99" t="s">
        <v>0</v>
      </c>
      <c r="C229" s="494" t="s">
        <v>175</v>
      </c>
      <c r="D229" s="494" t="s">
        <v>146</v>
      </c>
      <c r="E229" s="265"/>
      <c r="F229" s="264"/>
      <c r="G229" s="92"/>
      <c r="H229" s="452" t="str">
        <f>H230</f>
        <v>40,000</v>
      </c>
    </row>
    <row r="230" spans="1:8" s="82" customFormat="1" ht="20.25" customHeight="1">
      <c r="A230" s="115" t="s">
        <v>261</v>
      </c>
      <c r="B230" s="99" t="s">
        <v>0</v>
      </c>
      <c r="C230" s="494" t="s">
        <v>175</v>
      </c>
      <c r="D230" s="494" t="s">
        <v>146</v>
      </c>
      <c r="E230" s="686" t="s">
        <v>422</v>
      </c>
      <c r="F230" s="687"/>
      <c r="G230" s="69"/>
      <c r="H230" s="292" t="str">
        <f>H231</f>
        <v>40,000</v>
      </c>
    </row>
    <row r="231" spans="1:8" s="82" customFormat="1" ht="20.25" customHeight="1">
      <c r="A231" s="493" t="s">
        <v>166</v>
      </c>
      <c r="B231" s="87" t="s">
        <v>0</v>
      </c>
      <c r="C231" s="492" t="s">
        <v>175</v>
      </c>
      <c r="D231" s="492" t="s">
        <v>146</v>
      </c>
      <c r="E231" s="676" t="s">
        <v>421</v>
      </c>
      <c r="F231" s="677"/>
      <c r="G231" s="119"/>
      <c r="H231" s="197" t="str">
        <f>H232</f>
        <v>40,000</v>
      </c>
    </row>
    <row r="232" spans="1:8" s="82" customFormat="1" ht="20.25" customHeight="1">
      <c r="A232" s="430" t="s">
        <v>165</v>
      </c>
      <c r="B232" s="87" t="s">
        <v>0</v>
      </c>
      <c r="C232" s="492" t="s">
        <v>175</v>
      </c>
      <c r="D232" s="492" t="s">
        <v>146</v>
      </c>
      <c r="E232" s="676" t="s">
        <v>421</v>
      </c>
      <c r="F232" s="677"/>
      <c r="G232" s="119" t="s">
        <v>162</v>
      </c>
      <c r="H232" s="118" t="s">
        <v>547</v>
      </c>
    </row>
    <row r="233" spans="1:32" s="104" customFormat="1" ht="19.5">
      <c r="A233" s="131" t="s">
        <v>180</v>
      </c>
      <c r="B233" s="72" t="s">
        <v>0</v>
      </c>
      <c r="C233" s="98">
        <v>10</v>
      </c>
      <c r="D233" s="97" t="s">
        <v>206</v>
      </c>
      <c r="E233" s="130"/>
      <c r="F233" s="129"/>
      <c r="G233" s="127"/>
      <c r="H233" s="292">
        <f>H234</f>
        <v>1058.4</v>
      </c>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row>
    <row r="234" spans="1:32" s="104" customFormat="1" ht="78" customHeight="1">
      <c r="A234" s="155" t="s">
        <v>592</v>
      </c>
      <c r="B234" s="99" t="s">
        <v>0</v>
      </c>
      <c r="C234" s="128">
        <v>10</v>
      </c>
      <c r="D234" s="128" t="s">
        <v>206</v>
      </c>
      <c r="E234" s="672" t="s">
        <v>649</v>
      </c>
      <c r="F234" s="647"/>
      <c r="G234" s="127"/>
      <c r="H234" s="292">
        <f>H235</f>
        <v>1058.4</v>
      </c>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row>
    <row r="235" spans="1:32" s="50" customFormat="1" ht="98.25" customHeight="1">
      <c r="A235" s="126" t="s">
        <v>608</v>
      </c>
      <c r="B235" s="87" t="s">
        <v>0</v>
      </c>
      <c r="C235" s="125" t="s">
        <v>175</v>
      </c>
      <c r="D235" s="124" t="s">
        <v>206</v>
      </c>
      <c r="E235" s="670" t="s">
        <v>661</v>
      </c>
      <c r="F235" s="649"/>
      <c r="G235" s="69"/>
      <c r="H235" s="197">
        <f>H236</f>
        <v>1058.4</v>
      </c>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row>
    <row r="236" spans="1:32" s="50" customFormat="1" ht="18.75">
      <c r="A236" s="122" t="s">
        <v>504</v>
      </c>
      <c r="B236" s="87" t="s">
        <v>0</v>
      </c>
      <c r="C236" s="121" t="s">
        <v>175</v>
      </c>
      <c r="D236" s="120" t="s">
        <v>206</v>
      </c>
      <c r="E236" s="670" t="s">
        <v>471</v>
      </c>
      <c r="F236" s="649"/>
      <c r="G236" s="69"/>
      <c r="H236" s="197">
        <f>H237</f>
        <v>1058.4</v>
      </c>
      <c r="I236" s="51"/>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row>
    <row r="237" spans="1:32" s="50" customFormat="1" ht="18.75">
      <c r="A237" s="88" t="s">
        <v>165</v>
      </c>
      <c r="B237" s="87" t="s">
        <v>0</v>
      </c>
      <c r="C237" s="121" t="s">
        <v>175</v>
      </c>
      <c r="D237" s="120" t="s">
        <v>206</v>
      </c>
      <c r="E237" s="670" t="s">
        <v>471</v>
      </c>
      <c r="F237" s="649"/>
      <c r="G237" s="119" t="s">
        <v>162</v>
      </c>
      <c r="H237" s="197">
        <v>1058.4</v>
      </c>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row>
    <row r="238" spans="1:32" s="50" customFormat="1" ht="18.75">
      <c r="A238" s="115" t="s">
        <v>173</v>
      </c>
      <c r="B238" s="72" t="s">
        <v>0</v>
      </c>
      <c r="C238" s="114">
        <v>11</v>
      </c>
      <c r="D238" s="112"/>
      <c r="E238" s="117"/>
      <c r="F238" s="116"/>
      <c r="G238" s="287"/>
      <c r="H238" s="452">
        <f>+H239</f>
        <v>150</v>
      </c>
      <c r="I238" s="51"/>
      <c r="J238" s="51"/>
      <c r="K238" s="51"/>
      <c r="L238" s="51"/>
      <c r="M238" s="51"/>
      <c r="N238" s="51"/>
      <c r="O238" s="51"/>
      <c r="P238" s="51"/>
      <c r="Q238" s="51"/>
      <c r="R238" s="51"/>
      <c r="S238" s="51"/>
      <c r="T238" s="51"/>
      <c r="U238" s="51"/>
      <c r="V238" s="51"/>
      <c r="W238" s="51"/>
      <c r="X238" s="51"/>
      <c r="Y238" s="51"/>
      <c r="Z238" s="51"/>
      <c r="AA238" s="51"/>
      <c r="AB238" s="51"/>
      <c r="AC238" s="51"/>
      <c r="AD238" s="51"/>
      <c r="AE238" s="51"/>
      <c r="AF238" s="51"/>
    </row>
    <row r="239" spans="1:32" s="50" customFormat="1" ht="18.75">
      <c r="A239" s="573" t="s">
        <v>503</v>
      </c>
      <c r="B239" s="277" t="s">
        <v>0</v>
      </c>
      <c r="C239" s="114">
        <v>11</v>
      </c>
      <c r="D239" s="112" t="s">
        <v>146</v>
      </c>
      <c r="E239" s="111"/>
      <c r="F239" s="110"/>
      <c r="G239" s="287"/>
      <c r="H239" s="452">
        <f>+H240</f>
        <v>150</v>
      </c>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row>
    <row r="240" spans="1:32" s="285" customFormat="1" ht="63" customHeight="1">
      <c r="A240" s="113" t="s">
        <v>595</v>
      </c>
      <c r="B240" s="72" t="s">
        <v>0</v>
      </c>
      <c r="C240" s="72" t="s">
        <v>170</v>
      </c>
      <c r="D240" s="112" t="s">
        <v>146</v>
      </c>
      <c r="E240" s="671" t="s">
        <v>660</v>
      </c>
      <c r="F240" s="669"/>
      <c r="G240" s="287"/>
      <c r="H240" s="452">
        <f>+H241</f>
        <v>150</v>
      </c>
      <c r="I240" s="286"/>
      <c r="J240" s="286"/>
      <c r="K240" s="286"/>
      <c r="L240" s="286"/>
      <c r="M240" s="286"/>
      <c r="N240" s="286"/>
      <c r="O240" s="286"/>
      <c r="P240" s="286"/>
      <c r="Q240" s="286"/>
      <c r="R240" s="286"/>
      <c r="S240" s="286"/>
      <c r="T240" s="286"/>
      <c r="U240" s="286"/>
      <c r="V240" s="286"/>
      <c r="W240" s="286"/>
      <c r="X240" s="286"/>
      <c r="Y240" s="286"/>
      <c r="Z240" s="286"/>
      <c r="AA240" s="286"/>
      <c r="AB240" s="286"/>
      <c r="AC240" s="286"/>
      <c r="AD240" s="286"/>
      <c r="AE240" s="286"/>
      <c r="AF240" s="286"/>
    </row>
    <row r="241" spans="1:32" s="50" customFormat="1" ht="60.75" customHeight="1">
      <c r="A241" s="88" t="s">
        <v>450</v>
      </c>
      <c r="B241" s="56" t="s">
        <v>0</v>
      </c>
      <c r="C241" s="56" t="s">
        <v>170</v>
      </c>
      <c r="D241" s="64" t="s">
        <v>146</v>
      </c>
      <c r="E241" s="650" t="s">
        <v>662</v>
      </c>
      <c r="F241" s="651"/>
      <c r="G241" s="284"/>
      <c r="H241" s="293">
        <f>+H242+H245</f>
        <v>150</v>
      </c>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row>
    <row r="242" spans="1:32" s="50" customFormat="1" ht="61.5" customHeight="1">
      <c r="A242" s="534" t="s">
        <v>465</v>
      </c>
      <c r="B242" s="56" t="s">
        <v>0</v>
      </c>
      <c r="C242" s="307" t="s">
        <v>170</v>
      </c>
      <c r="D242" s="528" t="s">
        <v>146</v>
      </c>
      <c r="E242" s="650" t="s">
        <v>662</v>
      </c>
      <c r="F242" s="651"/>
      <c r="G242" s="63"/>
      <c r="H242" s="293">
        <f>H243</f>
        <v>150</v>
      </c>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row>
    <row r="243" spans="1:32" s="50" customFormat="1" ht="24.75" customHeight="1">
      <c r="A243" s="553" t="s">
        <v>350</v>
      </c>
      <c r="B243" s="56" t="s">
        <v>0</v>
      </c>
      <c r="C243" s="56" t="s">
        <v>170</v>
      </c>
      <c r="D243" s="64" t="s">
        <v>146</v>
      </c>
      <c r="E243" s="650" t="s">
        <v>662</v>
      </c>
      <c r="F243" s="651"/>
      <c r="G243" s="63" t="s">
        <v>143</v>
      </c>
      <c r="H243" s="440">
        <v>150</v>
      </c>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row>
    <row r="244" spans="1:32" s="50" customFormat="1" ht="8.25" customHeight="1">
      <c r="A244" s="88"/>
      <c r="B244" s="56"/>
      <c r="C244" s="56"/>
      <c r="D244" s="64"/>
      <c r="E244" s="81"/>
      <c r="F244" s="80"/>
      <c r="G244" s="63"/>
      <c r="H244" s="440"/>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row>
    <row r="245" spans="1:32" s="50" customFormat="1" ht="56.25" hidden="1">
      <c r="A245" s="88" t="s">
        <v>340</v>
      </c>
      <c r="B245" s="56" t="s">
        <v>0</v>
      </c>
      <c r="C245" s="56" t="s">
        <v>170</v>
      </c>
      <c r="D245" s="64" t="s">
        <v>197</v>
      </c>
      <c r="E245" s="81" t="s">
        <v>339</v>
      </c>
      <c r="F245" s="80" t="s">
        <v>338</v>
      </c>
      <c r="G245" s="63"/>
      <c r="H245" s="63"/>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row>
    <row r="246" spans="1:32" s="50" customFormat="1" ht="18.75" hidden="1">
      <c r="A246" s="283" t="s">
        <v>157</v>
      </c>
      <c r="B246" s="59" t="s">
        <v>0</v>
      </c>
      <c r="C246" s="281" t="s">
        <v>170</v>
      </c>
      <c r="D246" s="281" t="s">
        <v>197</v>
      </c>
      <c r="E246" s="81" t="s">
        <v>339</v>
      </c>
      <c r="F246" s="80" t="s">
        <v>338</v>
      </c>
      <c r="G246" s="280" t="s">
        <v>143</v>
      </c>
      <c r="H246" s="280"/>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row>
    <row r="247" spans="1:32" s="50" customFormat="1" ht="18.75" hidden="1">
      <c r="A247" s="282" t="s">
        <v>333</v>
      </c>
      <c r="B247" s="59" t="s">
        <v>0</v>
      </c>
      <c r="C247" s="59" t="s">
        <v>260</v>
      </c>
      <c r="D247" s="281"/>
      <c r="E247" s="681"/>
      <c r="F247" s="682"/>
      <c r="G247" s="59"/>
      <c r="H247" s="59"/>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row>
    <row r="248" spans="1:32" s="50" customFormat="1" ht="18.75" hidden="1">
      <c r="A248" s="282" t="s">
        <v>333</v>
      </c>
      <c r="B248" s="59" t="s">
        <v>0</v>
      </c>
      <c r="C248" s="59" t="s">
        <v>260</v>
      </c>
      <c r="D248" s="281" t="s">
        <v>146</v>
      </c>
      <c r="E248" s="681"/>
      <c r="F248" s="682"/>
      <c r="G248" s="59"/>
      <c r="H248" s="59"/>
      <c r="I248" s="51"/>
      <c r="J248" s="51"/>
      <c r="K248" s="51"/>
      <c r="L248" s="51"/>
      <c r="M248" s="51"/>
      <c r="N248" s="51"/>
      <c r="O248" s="51"/>
      <c r="P248" s="51"/>
      <c r="Q248" s="51"/>
      <c r="R248" s="51"/>
      <c r="S248" s="51"/>
      <c r="T248" s="51"/>
      <c r="U248" s="51"/>
      <c r="V248" s="51"/>
      <c r="W248" s="51"/>
      <c r="X248" s="51"/>
      <c r="Y248" s="51"/>
      <c r="Z248" s="51"/>
      <c r="AA248" s="51"/>
      <c r="AB248" s="51"/>
      <c r="AC248" s="51"/>
      <c r="AD248" s="51"/>
      <c r="AE248" s="51"/>
      <c r="AF248" s="51"/>
    </row>
    <row r="249" spans="1:32" s="50" customFormat="1" ht="75" hidden="1">
      <c r="A249" s="113" t="s">
        <v>337</v>
      </c>
      <c r="B249" s="59" t="s">
        <v>0</v>
      </c>
      <c r="C249" s="59" t="s">
        <v>260</v>
      </c>
      <c r="D249" s="281" t="s">
        <v>146</v>
      </c>
      <c r="E249" s="681" t="s">
        <v>336</v>
      </c>
      <c r="F249" s="682"/>
      <c r="G249" s="59"/>
      <c r="H249" s="59"/>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row>
    <row r="250" spans="1:32" s="50" customFormat="1" ht="93.75" hidden="1">
      <c r="A250" s="108" t="s">
        <v>335</v>
      </c>
      <c r="B250" s="59" t="s">
        <v>0</v>
      </c>
      <c r="C250" s="59" t="s">
        <v>260</v>
      </c>
      <c r="D250" s="281" t="s">
        <v>146</v>
      </c>
      <c r="E250" s="681" t="s">
        <v>334</v>
      </c>
      <c r="F250" s="682"/>
      <c r="G250" s="59"/>
      <c r="H250" s="59"/>
      <c r="I250" s="51"/>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row>
    <row r="251" spans="1:32" s="50" customFormat="1" ht="18.75" hidden="1">
      <c r="A251" s="282" t="s">
        <v>333</v>
      </c>
      <c r="B251" s="59" t="s">
        <v>0</v>
      </c>
      <c r="C251" s="59" t="s">
        <v>260</v>
      </c>
      <c r="D251" s="281" t="s">
        <v>146</v>
      </c>
      <c r="E251" s="681" t="s">
        <v>331</v>
      </c>
      <c r="F251" s="682"/>
      <c r="G251" s="59"/>
      <c r="H251" s="59"/>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row>
    <row r="252" spans="1:32" s="50" customFormat="1" ht="18.75" hidden="1">
      <c r="A252" s="282" t="s">
        <v>332</v>
      </c>
      <c r="B252" s="59" t="s">
        <v>0</v>
      </c>
      <c r="C252" s="59" t="s">
        <v>260</v>
      </c>
      <c r="D252" s="281" t="s">
        <v>146</v>
      </c>
      <c r="E252" s="681" t="s">
        <v>331</v>
      </c>
      <c r="F252" s="682"/>
      <c r="G252" s="59" t="s">
        <v>330</v>
      </c>
      <c r="H252" s="59"/>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row>
    <row r="253" spans="1:32" s="50" customFormat="1" ht="18.75" hidden="1">
      <c r="A253" s="282"/>
      <c r="B253" s="59"/>
      <c r="C253" s="59"/>
      <c r="D253" s="281"/>
      <c r="E253" s="681"/>
      <c r="F253" s="682"/>
      <c r="G253" s="59"/>
      <c r="H253" s="59"/>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row>
    <row r="254" spans="1:32" s="50" customFormat="1" ht="18.75">
      <c r="A254" s="49"/>
      <c r="B254" s="48"/>
      <c r="C254" s="48"/>
      <c r="D254" s="54"/>
      <c r="E254" s="53"/>
      <c r="F254" s="52"/>
      <c r="G254" s="48"/>
      <c r="H254" s="48"/>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row>
    <row r="255" spans="1:32" s="50" customFormat="1" ht="18.75">
      <c r="A255" s="49"/>
      <c r="B255" s="48"/>
      <c r="C255" s="48"/>
      <c r="D255" s="54"/>
      <c r="E255" s="53"/>
      <c r="F255" s="52"/>
      <c r="G255" s="48"/>
      <c r="H255" s="48"/>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row>
    <row r="256" spans="1:32" s="50" customFormat="1" ht="18.75">
      <c r="A256" s="49"/>
      <c r="B256" s="48"/>
      <c r="C256" s="48"/>
      <c r="D256" s="54"/>
      <c r="E256" s="53"/>
      <c r="F256" s="52"/>
      <c r="G256" s="48"/>
      <c r="H256" s="48"/>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row>
    <row r="257" spans="1:32" s="50" customFormat="1" ht="18.75">
      <c r="A257" s="49"/>
      <c r="B257" s="48"/>
      <c r="C257" s="48"/>
      <c r="D257" s="54"/>
      <c r="E257" s="53"/>
      <c r="F257" s="52"/>
      <c r="G257" s="48"/>
      <c r="H257" s="48"/>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row>
    <row r="258" spans="1:32" s="50" customFormat="1" ht="18.75">
      <c r="A258" s="49"/>
      <c r="B258" s="48"/>
      <c r="C258" s="48"/>
      <c r="D258" s="54"/>
      <c r="E258" s="53"/>
      <c r="F258" s="52"/>
      <c r="G258" s="48"/>
      <c r="H258" s="48"/>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row>
    <row r="259" spans="1:32" s="50" customFormat="1" ht="18.75">
      <c r="A259" s="49"/>
      <c r="B259" s="48"/>
      <c r="C259" s="48"/>
      <c r="D259" s="54"/>
      <c r="E259" s="53"/>
      <c r="F259" s="52"/>
      <c r="G259" s="48"/>
      <c r="H259" s="48"/>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row>
    <row r="260" spans="1:32" s="50" customFormat="1" ht="18.75">
      <c r="A260" s="49"/>
      <c r="B260" s="48"/>
      <c r="C260" s="48"/>
      <c r="D260" s="54"/>
      <c r="E260" s="53"/>
      <c r="F260" s="52"/>
      <c r="G260" s="48"/>
      <c r="H260" s="48"/>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row>
    <row r="261" spans="1:32" s="50" customFormat="1" ht="18.75">
      <c r="A261" s="49"/>
      <c r="B261" s="48"/>
      <c r="C261" s="48"/>
      <c r="D261" s="54"/>
      <c r="E261" s="53"/>
      <c r="F261" s="52"/>
      <c r="G261" s="48"/>
      <c r="H261" s="48"/>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row>
    <row r="262" spans="1:32" s="50" customFormat="1" ht="18.75">
      <c r="A262" s="49"/>
      <c r="B262" s="48"/>
      <c r="C262" s="48"/>
      <c r="D262" s="54"/>
      <c r="E262" s="53"/>
      <c r="F262" s="52"/>
      <c r="G262" s="48"/>
      <c r="H262" s="48"/>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row>
    <row r="263" spans="1:32" s="50" customFormat="1" ht="18.75">
      <c r="A263" s="49"/>
      <c r="B263" s="48"/>
      <c r="C263" s="48"/>
      <c r="D263" s="54"/>
      <c r="E263" s="53"/>
      <c r="F263" s="52"/>
      <c r="G263" s="48"/>
      <c r="H263" s="48"/>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row>
    <row r="264" spans="1:32" s="50" customFormat="1" ht="18.75">
      <c r="A264" s="49"/>
      <c r="B264" s="48"/>
      <c r="C264" s="48"/>
      <c r="D264" s="54"/>
      <c r="E264" s="53"/>
      <c r="F264" s="52"/>
      <c r="G264" s="48"/>
      <c r="H264" s="48"/>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row>
    <row r="265" spans="1:32" s="50" customFormat="1" ht="18.75">
      <c r="A265" s="49"/>
      <c r="B265" s="48"/>
      <c r="C265" s="48"/>
      <c r="D265" s="54"/>
      <c r="E265" s="53"/>
      <c r="F265" s="52"/>
      <c r="G265" s="48"/>
      <c r="H265" s="48"/>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row>
    <row r="266" spans="1:32" s="50" customFormat="1" ht="18.75">
      <c r="A266" s="49"/>
      <c r="B266" s="48"/>
      <c r="C266" s="48"/>
      <c r="D266" s="54"/>
      <c r="E266" s="53"/>
      <c r="F266" s="52"/>
      <c r="G266" s="48"/>
      <c r="H266" s="48"/>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row>
    <row r="267" spans="1:32" s="50" customFormat="1" ht="18.75">
      <c r="A267" s="49"/>
      <c r="B267" s="48"/>
      <c r="C267" s="48"/>
      <c r="D267" s="54"/>
      <c r="E267" s="53"/>
      <c r="F267" s="52"/>
      <c r="G267" s="48"/>
      <c r="H267" s="48"/>
      <c r="I267" s="51"/>
      <c r="J267" s="51"/>
      <c r="K267" s="51"/>
      <c r="L267" s="51"/>
      <c r="M267" s="51"/>
      <c r="N267" s="51"/>
      <c r="O267" s="51"/>
      <c r="P267" s="51"/>
      <c r="Q267" s="51"/>
      <c r="R267" s="51"/>
      <c r="S267" s="51"/>
      <c r="T267" s="51"/>
      <c r="U267" s="51"/>
      <c r="V267" s="51"/>
      <c r="W267" s="51"/>
      <c r="X267" s="51"/>
      <c r="Y267" s="51"/>
      <c r="Z267" s="51"/>
      <c r="AA267" s="51"/>
      <c r="AB267" s="51"/>
      <c r="AC267" s="51"/>
      <c r="AD267" s="51"/>
      <c r="AE267" s="51"/>
      <c r="AF267" s="51"/>
    </row>
    <row r="268" spans="1:32" s="50" customFormat="1" ht="18.75">
      <c r="A268" s="49"/>
      <c r="B268" s="48"/>
      <c r="C268" s="48"/>
      <c r="D268" s="54"/>
      <c r="E268" s="53"/>
      <c r="F268" s="52"/>
      <c r="G268" s="48"/>
      <c r="H268" s="48"/>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row>
    <row r="269" spans="1:32" s="50" customFormat="1" ht="18.75">
      <c r="A269" s="49"/>
      <c r="B269" s="48"/>
      <c r="C269" s="48"/>
      <c r="D269" s="54"/>
      <c r="E269" s="53"/>
      <c r="F269" s="52"/>
      <c r="G269" s="48"/>
      <c r="H269" s="48"/>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row>
    <row r="270" spans="1:32" s="50" customFormat="1" ht="18.75">
      <c r="A270" s="49"/>
      <c r="B270" s="48"/>
      <c r="C270" s="48"/>
      <c r="D270" s="54"/>
      <c r="E270" s="53"/>
      <c r="F270" s="52"/>
      <c r="G270" s="48"/>
      <c r="H270" s="48"/>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row>
    <row r="271" spans="1:32" s="50" customFormat="1" ht="18.75">
      <c r="A271" s="49"/>
      <c r="B271" s="48"/>
      <c r="C271" s="48"/>
      <c r="D271" s="54"/>
      <c r="E271" s="53"/>
      <c r="F271" s="52"/>
      <c r="G271" s="48"/>
      <c r="H271" s="48"/>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row>
    <row r="272" spans="1:32" s="50" customFormat="1" ht="18.75">
      <c r="A272" s="49"/>
      <c r="B272" s="48"/>
      <c r="C272" s="48"/>
      <c r="D272" s="54"/>
      <c r="E272" s="53"/>
      <c r="F272" s="52"/>
      <c r="G272" s="48"/>
      <c r="H272" s="48"/>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row>
    <row r="273" spans="1:32" s="50" customFormat="1" ht="18.75">
      <c r="A273" s="49"/>
      <c r="B273" s="48"/>
      <c r="C273" s="48"/>
      <c r="D273" s="54"/>
      <c r="E273" s="53"/>
      <c r="F273" s="52"/>
      <c r="G273" s="48"/>
      <c r="H273" s="48"/>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row>
    <row r="274" spans="1:32" s="50" customFormat="1" ht="18.75">
      <c r="A274" s="49"/>
      <c r="B274" s="48"/>
      <c r="C274" s="48"/>
      <c r="D274" s="54"/>
      <c r="E274" s="53"/>
      <c r="F274" s="52"/>
      <c r="G274" s="48"/>
      <c r="H274" s="48"/>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row>
    <row r="275" spans="1:32" s="50" customFormat="1" ht="18.75">
      <c r="A275" s="49"/>
      <c r="B275" s="48"/>
      <c r="C275" s="48"/>
      <c r="D275" s="54"/>
      <c r="E275" s="53"/>
      <c r="F275" s="52"/>
      <c r="G275" s="48"/>
      <c r="H275" s="48"/>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row>
    <row r="276" spans="1:32" s="50" customFormat="1" ht="18.75">
      <c r="A276" s="49"/>
      <c r="B276" s="48"/>
      <c r="C276" s="48"/>
      <c r="D276" s="54"/>
      <c r="E276" s="53"/>
      <c r="F276" s="52"/>
      <c r="G276" s="48"/>
      <c r="H276" s="48"/>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row>
    <row r="277" spans="1:32" s="50" customFormat="1" ht="18.75">
      <c r="A277" s="49"/>
      <c r="B277" s="48"/>
      <c r="C277" s="48"/>
      <c r="D277" s="54"/>
      <c r="E277" s="53"/>
      <c r="F277" s="52"/>
      <c r="G277" s="48"/>
      <c r="H277" s="48"/>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row>
    <row r="278" spans="1:32" s="50" customFormat="1" ht="18.75">
      <c r="A278" s="49"/>
      <c r="B278" s="48"/>
      <c r="C278" s="48"/>
      <c r="D278" s="54"/>
      <c r="E278" s="53"/>
      <c r="F278" s="52"/>
      <c r="G278" s="48"/>
      <c r="H278" s="48"/>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row>
    <row r="279" spans="1:32" s="50" customFormat="1" ht="18.75">
      <c r="A279" s="49"/>
      <c r="B279" s="48"/>
      <c r="C279" s="48"/>
      <c r="D279" s="54"/>
      <c r="E279" s="53"/>
      <c r="F279" s="52"/>
      <c r="G279" s="48"/>
      <c r="H279" s="48"/>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row>
    <row r="280" spans="1:32" s="50" customFormat="1" ht="18.75">
      <c r="A280" s="49"/>
      <c r="B280" s="48"/>
      <c r="C280" s="48"/>
      <c r="D280" s="54"/>
      <c r="E280" s="53"/>
      <c r="F280" s="52"/>
      <c r="G280" s="48"/>
      <c r="H280" s="48"/>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row>
    <row r="281" spans="1:32" s="50" customFormat="1" ht="18.75">
      <c r="A281" s="49"/>
      <c r="B281" s="48"/>
      <c r="C281" s="48"/>
      <c r="D281" s="54"/>
      <c r="E281" s="53"/>
      <c r="F281" s="52"/>
      <c r="G281" s="48"/>
      <c r="H281" s="48"/>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row>
  </sheetData>
  <sheetProtection/>
  <mergeCells count="99">
    <mergeCell ref="E169:F169"/>
    <mergeCell ref="E175:F175"/>
    <mergeCell ref="E174:F174"/>
    <mergeCell ref="E173:F173"/>
    <mergeCell ref="E172:F172"/>
    <mergeCell ref="E171:F171"/>
    <mergeCell ref="E170:F170"/>
    <mergeCell ref="A6:H6"/>
    <mergeCell ref="E249:F249"/>
    <mergeCell ref="E250:F250"/>
    <mergeCell ref="E66:F66"/>
    <mergeCell ref="A9:H9"/>
    <mergeCell ref="E72:F72"/>
    <mergeCell ref="E86:F86"/>
    <mergeCell ref="E105:F105"/>
    <mergeCell ref="E231:F231"/>
    <mergeCell ref="E230:F230"/>
    <mergeCell ref="E253:F253"/>
    <mergeCell ref="E251:F251"/>
    <mergeCell ref="E252:F252"/>
    <mergeCell ref="E247:F247"/>
    <mergeCell ref="E248:F248"/>
    <mergeCell ref="A1:H1"/>
    <mergeCell ref="A2:H2"/>
    <mergeCell ref="A3:H3"/>
    <mergeCell ref="A4:H4"/>
    <mergeCell ref="A5:H5"/>
    <mergeCell ref="E232:F232"/>
    <mergeCell ref="E151:F151"/>
    <mergeCell ref="A7:H7"/>
    <mergeCell ref="E131:F131"/>
    <mergeCell ref="E132:F132"/>
    <mergeCell ref="E104:F104"/>
    <mergeCell ref="A8:G8"/>
    <mergeCell ref="E152:F152"/>
    <mergeCell ref="E156:F156"/>
    <mergeCell ref="E157:F157"/>
    <mergeCell ref="E96:F96"/>
    <mergeCell ref="E97:F97"/>
    <mergeCell ref="E130:F130"/>
    <mergeCell ref="E127:F127"/>
    <mergeCell ref="E126:F126"/>
    <mergeCell ref="E125:F125"/>
    <mergeCell ref="E124:F124"/>
    <mergeCell ref="E128:F128"/>
    <mergeCell ref="E129:F129"/>
    <mergeCell ref="E191:F191"/>
    <mergeCell ref="E203:F203"/>
    <mergeCell ref="E204:F204"/>
    <mergeCell ref="E205:F205"/>
    <mergeCell ref="E206:F206"/>
    <mergeCell ref="E207:F207"/>
    <mergeCell ref="E202:F202"/>
    <mergeCell ref="E189:F189"/>
    <mergeCell ref="E188:F188"/>
    <mergeCell ref="E187:F187"/>
    <mergeCell ref="E186:F186"/>
    <mergeCell ref="E185:F185"/>
    <mergeCell ref="E201:F201"/>
    <mergeCell ref="E200:F200"/>
    <mergeCell ref="E194:F194"/>
    <mergeCell ref="E193:F193"/>
    <mergeCell ref="E192:F192"/>
    <mergeCell ref="E218:F218"/>
    <mergeCell ref="E234:F234"/>
    <mergeCell ref="E235:F235"/>
    <mergeCell ref="E184:F184"/>
    <mergeCell ref="E183:F183"/>
    <mergeCell ref="E182:F182"/>
    <mergeCell ref="E210:F210"/>
    <mergeCell ref="E211:F211"/>
    <mergeCell ref="E212:F212"/>
    <mergeCell ref="E190:F190"/>
    <mergeCell ref="E241:F241"/>
    <mergeCell ref="E242:F242"/>
    <mergeCell ref="E118:F118"/>
    <mergeCell ref="E123:F123"/>
    <mergeCell ref="E134:F134"/>
    <mergeCell ref="E135:F135"/>
    <mergeCell ref="E136:F136"/>
    <mergeCell ref="E213:F213"/>
    <mergeCell ref="E216:F216"/>
    <mergeCell ref="E217:F217"/>
    <mergeCell ref="E137:F137"/>
    <mergeCell ref="E147:F147"/>
    <mergeCell ref="E148:F148"/>
    <mergeCell ref="E149:F149"/>
    <mergeCell ref="E150:F150"/>
    <mergeCell ref="E153:F153"/>
    <mergeCell ref="E243:F243"/>
    <mergeCell ref="E154:F154"/>
    <mergeCell ref="E155:F155"/>
    <mergeCell ref="E160:F160"/>
    <mergeCell ref="E161:F161"/>
    <mergeCell ref="E162:F162"/>
    <mergeCell ref="E163:F163"/>
    <mergeCell ref="E236:F236"/>
    <mergeCell ref="E237:F237"/>
    <mergeCell ref="E240:F240"/>
  </mergeCells>
  <printOptions/>
  <pageMargins left="0.7086614173228347" right="0.1968503937007874" top="0.3937007874015748" bottom="0.31496062992125984" header="0.31496062992125984" footer="0.2362204724409449"/>
  <pageSetup blackAndWhite="1" fitToHeight="6" fitToWidth="1" horizontalDpi="600" verticalDpi="600" orientation="portrait" paperSize="9" scale="51" r:id="rId1"/>
</worksheet>
</file>

<file path=xl/worksheets/sheet4.xml><?xml version="1.0" encoding="utf-8"?>
<worksheet xmlns="http://schemas.openxmlformats.org/spreadsheetml/2006/main" xmlns:r="http://schemas.openxmlformats.org/officeDocument/2006/relationships">
  <dimension ref="A1:L116"/>
  <sheetViews>
    <sheetView tabSelected="1" zoomScale="130" zoomScaleNormal="130" zoomScalePageLayoutView="0" workbookViewId="0" topLeftCell="A1">
      <selection activeCell="D92" sqref="D92"/>
    </sheetView>
  </sheetViews>
  <sheetFormatPr defaultColWidth="9.140625" defaultRowHeight="15"/>
  <cols>
    <col min="1" max="1" width="55.421875" style="325" customWidth="1"/>
    <col min="2" max="2" width="7.421875" style="325" customWidth="1"/>
    <col min="3" max="3" width="12.7109375" style="325" customWidth="1"/>
    <col min="4" max="4" width="8.00390625" style="325" customWidth="1"/>
    <col min="5" max="5" width="18.7109375" style="325" customWidth="1"/>
    <col min="6" max="6" width="8.57421875" style="324" hidden="1" customWidth="1"/>
    <col min="7" max="7" width="9.140625" style="324" hidden="1" customWidth="1"/>
    <col min="8" max="8" width="18.00390625" style="324" hidden="1" customWidth="1"/>
    <col min="9" max="9" width="10.140625" style="324" customWidth="1"/>
    <col min="10" max="16384" width="9.140625" style="324" customWidth="1"/>
  </cols>
  <sheetData>
    <row r="1" spans="2:8" ht="14.25" customHeight="1">
      <c r="B1" s="712" t="s">
        <v>586</v>
      </c>
      <c r="C1" s="712"/>
      <c r="D1" s="712"/>
      <c r="E1" s="712"/>
      <c r="F1" s="712"/>
      <c r="G1" s="712"/>
      <c r="H1" s="712"/>
    </row>
    <row r="2" spans="1:8" ht="15.75" customHeight="1">
      <c r="A2" s="713" t="s">
        <v>587</v>
      </c>
      <c r="B2" s="713"/>
      <c r="C2" s="713"/>
      <c r="D2" s="713"/>
      <c r="E2" s="713"/>
      <c r="F2" s="713"/>
      <c r="G2" s="713"/>
      <c r="H2" s="713"/>
    </row>
    <row r="3" spans="1:8" ht="15" customHeight="1">
      <c r="A3" s="713" t="s">
        <v>626</v>
      </c>
      <c r="B3" s="713"/>
      <c r="C3" s="713"/>
      <c r="D3" s="713"/>
      <c r="E3" s="713"/>
      <c r="F3" s="713"/>
      <c r="G3" s="713"/>
      <c r="H3" s="713"/>
    </row>
    <row r="4" spans="1:8" ht="16.5" customHeight="1">
      <c r="A4" s="714" t="s">
        <v>625</v>
      </c>
      <c r="B4" s="714"/>
      <c r="C4" s="714"/>
      <c r="D4" s="714"/>
      <c r="E4" s="714"/>
      <c r="F4" s="714"/>
      <c r="G4" s="714"/>
      <c r="H4" s="714"/>
    </row>
    <row r="5" spans="1:8" ht="17.25" customHeight="1">
      <c r="A5" s="714" t="s">
        <v>3</v>
      </c>
      <c r="B5" s="714"/>
      <c r="C5" s="714"/>
      <c r="D5" s="714"/>
      <c r="E5" s="714"/>
      <c r="F5" s="714"/>
      <c r="G5" s="714"/>
      <c r="H5" s="714"/>
    </row>
    <row r="6" spans="2:8" ht="18.75" customHeight="1">
      <c r="B6" s="714" t="s">
        <v>526</v>
      </c>
      <c r="C6" s="714"/>
      <c r="D6" s="714"/>
      <c r="E6" s="714"/>
      <c r="F6" s="714"/>
      <c r="G6" s="714"/>
      <c r="H6" s="714"/>
    </row>
    <row r="7" spans="2:8" ht="15.75" customHeight="1">
      <c r="B7" s="641" t="s">
        <v>675</v>
      </c>
      <c r="C7" s="641"/>
      <c r="D7" s="641"/>
      <c r="E7" s="641"/>
      <c r="F7" s="641"/>
      <c r="G7" s="641"/>
      <c r="H7" s="641"/>
    </row>
    <row r="8" spans="1:12" s="421" customFormat="1" ht="51" customHeight="1">
      <c r="A8" s="715" t="s">
        <v>566</v>
      </c>
      <c r="B8" s="715"/>
      <c r="C8" s="715"/>
      <c r="D8" s="715"/>
      <c r="E8" s="715"/>
      <c r="F8" s="715"/>
      <c r="G8" s="715"/>
      <c r="L8" s="626"/>
    </row>
    <row r="9" spans="1:7" s="421" customFormat="1" ht="14.25" customHeight="1">
      <c r="A9" s="563"/>
      <c r="B9" s="563"/>
      <c r="C9" s="563"/>
      <c r="D9" s="563"/>
      <c r="E9" s="567" t="s">
        <v>502</v>
      </c>
      <c r="F9" s="563"/>
      <c r="G9" s="563"/>
    </row>
    <row r="10" spans="1:7" s="419" customFormat="1" ht="46.5" customHeight="1">
      <c r="A10" s="420" t="s">
        <v>325</v>
      </c>
      <c r="B10" s="704"/>
      <c r="C10" s="705"/>
      <c r="D10" s="359"/>
      <c r="E10" s="382">
        <f>E11+E19+E22+E53+E58+E62+E71+E74+E79+E84+E90+E46+E50+E42+E96+E101+E106+E108+E111+E52+E114+E51</f>
        <v>82920.783</v>
      </c>
      <c r="F10" s="382" t="e">
        <f>#REF!+F11+F19+#REF!+F22+F53+F58+F62+F71+F74+F79+F84+F90+F46+F50+F42+F96+F101+F106+#REF!+F108</f>
        <v>#REF!</v>
      </c>
      <c r="G10" s="382" t="e">
        <f>#REF!+G11+G19+#REF!+G22+G53+G58+G62+G71+G74+G79+G84+G90+G46+G50+G42+G96+G101+G106+#REF!+G108</f>
        <v>#REF!</v>
      </c>
    </row>
    <row r="11" spans="1:7" s="329" customFormat="1" ht="89.25" customHeight="1">
      <c r="A11" s="377" t="s">
        <v>600</v>
      </c>
      <c r="B11" s="390" t="s">
        <v>389</v>
      </c>
      <c r="C11" s="375" t="s">
        <v>353</v>
      </c>
      <c r="D11" s="366"/>
      <c r="E11" s="410">
        <f>E12</f>
        <v>430</v>
      </c>
      <c r="F11" s="410">
        <f>F12</f>
        <v>330</v>
      </c>
      <c r="G11" s="410">
        <f>G12</f>
        <v>330</v>
      </c>
    </row>
    <row r="12" spans="1:7" s="329" customFormat="1" ht="35.25" customHeight="1">
      <c r="A12" s="341" t="s">
        <v>388</v>
      </c>
      <c r="B12" s="413" t="s">
        <v>389</v>
      </c>
      <c r="C12" s="416" t="s">
        <v>353</v>
      </c>
      <c r="D12" s="366"/>
      <c r="E12" s="417">
        <f>E17+E13+E15</f>
        <v>430</v>
      </c>
      <c r="F12" s="417">
        <f>F17+F13+F15</f>
        <v>330</v>
      </c>
      <c r="G12" s="417">
        <f>G17+G13+G15</f>
        <v>330</v>
      </c>
    </row>
    <row r="13" spans="1:7" s="329" customFormat="1" ht="37.5" customHeight="1">
      <c r="A13" s="341" t="s">
        <v>208</v>
      </c>
      <c r="B13" s="414" t="s">
        <v>389</v>
      </c>
      <c r="C13" s="412" t="s">
        <v>387</v>
      </c>
      <c r="D13" s="366"/>
      <c r="E13" s="417">
        <v>50</v>
      </c>
      <c r="F13" s="417">
        <v>30</v>
      </c>
      <c r="G13" s="417">
        <v>30</v>
      </c>
    </row>
    <row r="14" spans="1:7" s="329" customFormat="1" ht="33" customHeight="1">
      <c r="A14" s="559" t="s">
        <v>350</v>
      </c>
      <c r="B14" s="414" t="s">
        <v>389</v>
      </c>
      <c r="C14" s="412" t="s">
        <v>387</v>
      </c>
      <c r="D14" s="366" t="s">
        <v>143</v>
      </c>
      <c r="E14" s="417">
        <v>50</v>
      </c>
      <c r="F14" s="417">
        <v>30</v>
      </c>
      <c r="G14" s="417">
        <v>30</v>
      </c>
    </row>
    <row r="15" spans="1:7" s="329" customFormat="1" ht="16.5" customHeight="1">
      <c r="A15" s="502" t="s">
        <v>406</v>
      </c>
      <c r="B15" s="414" t="s">
        <v>389</v>
      </c>
      <c r="C15" s="412" t="s">
        <v>432</v>
      </c>
      <c r="D15" s="366"/>
      <c r="E15" s="417">
        <f>E16</f>
        <v>230</v>
      </c>
      <c r="F15" s="417">
        <v>100</v>
      </c>
      <c r="G15" s="417">
        <v>100</v>
      </c>
    </row>
    <row r="16" spans="1:7" s="329" customFormat="1" ht="33" customHeight="1">
      <c r="A16" s="559" t="s">
        <v>350</v>
      </c>
      <c r="B16" s="414" t="s">
        <v>389</v>
      </c>
      <c r="C16" s="412" t="s">
        <v>432</v>
      </c>
      <c r="D16" s="366" t="s">
        <v>143</v>
      </c>
      <c r="E16" s="417">
        <v>230</v>
      </c>
      <c r="F16" s="417">
        <v>100</v>
      </c>
      <c r="G16" s="417">
        <v>100</v>
      </c>
    </row>
    <row r="17" spans="1:7" s="329" customFormat="1" ht="33.75" customHeight="1">
      <c r="A17" s="341" t="s">
        <v>433</v>
      </c>
      <c r="B17" s="414" t="s">
        <v>389</v>
      </c>
      <c r="C17" s="412" t="s">
        <v>386</v>
      </c>
      <c r="D17" s="366"/>
      <c r="E17" s="558" t="str">
        <f>E18</f>
        <v>150,000</v>
      </c>
      <c r="F17" s="368">
        <v>200</v>
      </c>
      <c r="G17" s="368">
        <v>200</v>
      </c>
    </row>
    <row r="18" spans="1:7" s="329" customFormat="1" ht="32.25" customHeight="1">
      <c r="A18" s="559" t="s">
        <v>350</v>
      </c>
      <c r="B18" s="414" t="s">
        <v>389</v>
      </c>
      <c r="C18" s="412" t="s">
        <v>386</v>
      </c>
      <c r="D18" s="366" t="s">
        <v>143</v>
      </c>
      <c r="E18" s="330" t="s">
        <v>536</v>
      </c>
      <c r="F18" s="330" t="s">
        <v>425</v>
      </c>
      <c r="G18" s="330" t="s">
        <v>425</v>
      </c>
    </row>
    <row r="19" spans="1:7" s="329" customFormat="1" ht="95.25" customHeight="1">
      <c r="A19" s="377" t="s">
        <v>590</v>
      </c>
      <c r="B19" s="390" t="s">
        <v>385</v>
      </c>
      <c r="C19" s="375" t="s">
        <v>353</v>
      </c>
      <c r="D19" s="389"/>
      <c r="E19" s="373" t="str">
        <f>E20</f>
        <v>250,000</v>
      </c>
      <c r="F19" s="373" t="e">
        <f>#REF!</f>
        <v>#REF!</v>
      </c>
      <c r="G19" s="373" t="e">
        <f>#REF!</f>
        <v>#REF!</v>
      </c>
    </row>
    <row r="20" spans="1:7" s="329" customFormat="1" ht="18.75" customHeight="1">
      <c r="A20" s="415" t="s">
        <v>222</v>
      </c>
      <c r="B20" s="688" t="s">
        <v>567</v>
      </c>
      <c r="C20" s="691"/>
      <c r="D20" s="389"/>
      <c r="E20" s="368" t="str">
        <f>E21</f>
        <v>250,000</v>
      </c>
      <c r="F20" s="368" t="str">
        <f>F21</f>
        <v>350</v>
      </c>
      <c r="G20" s="368" t="str">
        <f>G21</f>
        <v>350</v>
      </c>
    </row>
    <row r="21" spans="1:7" s="329" customFormat="1" ht="29.25" customHeight="1">
      <c r="A21" s="370" t="s">
        <v>157</v>
      </c>
      <c r="B21" s="688" t="s">
        <v>567</v>
      </c>
      <c r="C21" s="691"/>
      <c r="D21" s="388" t="s">
        <v>143</v>
      </c>
      <c r="E21" s="391" t="s">
        <v>535</v>
      </c>
      <c r="F21" s="391" t="s">
        <v>439</v>
      </c>
      <c r="G21" s="391" t="s">
        <v>439</v>
      </c>
    </row>
    <row r="22" spans="1:7" s="348" customFormat="1" ht="96" customHeight="1">
      <c r="A22" s="535" t="s">
        <v>602</v>
      </c>
      <c r="B22" s="544" t="s">
        <v>384</v>
      </c>
      <c r="C22" s="364" t="s">
        <v>353</v>
      </c>
      <c r="D22" s="411"/>
      <c r="E22" s="410">
        <f>E23+E38</f>
        <v>7317.135</v>
      </c>
      <c r="F22" s="410" t="e">
        <f>F23+F38</f>
        <v>#REF!</v>
      </c>
      <c r="G22" s="410" t="e">
        <f>G23+G38</f>
        <v>#REF!</v>
      </c>
    </row>
    <row r="23" spans="1:7" s="348" customFormat="1" ht="102" customHeight="1">
      <c r="A23" s="399" t="s">
        <v>603</v>
      </c>
      <c r="B23" s="403" t="s">
        <v>381</v>
      </c>
      <c r="C23" s="402" t="s">
        <v>353</v>
      </c>
      <c r="D23" s="409"/>
      <c r="E23" s="404">
        <f>E24+E28+E30+E32+E34+E36+E41+E26</f>
        <v>7317.135</v>
      </c>
      <c r="F23" s="404" t="e">
        <f>F24+F28+F30+F32+F34+F36+#REF!+F41</f>
        <v>#REF!</v>
      </c>
      <c r="G23" s="404" t="e">
        <f>G24+G28+G30+G32+G34+G36+#REF!+G41</f>
        <v>#REF!</v>
      </c>
    </row>
    <row r="24" spans="1:7" s="348" customFormat="1" ht="15">
      <c r="A24" s="407" t="s">
        <v>193</v>
      </c>
      <c r="B24" s="403" t="s">
        <v>381</v>
      </c>
      <c r="C24" s="402" t="s">
        <v>568</v>
      </c>
      <c r="D24" s="409"/>
      <c r="E24" s="404">
        <f>E25</f>
        <v>4088.735</v>
      </c>
      <c r="F24" s="404">
        <f>F25</f>
        <v>4818.304</v>
      </c>
      <c r="G24" s="404">
        <f>G25</f>
        <v>4818.304</v>
      </c>
    </row>
    <row r="25" spans="1:7" s="348" customFormat="1" ht="34.5" customHeight="1">
      <c r="A25" s="559" t="s">
        <v>350</v>
      </c>
      <c r="B25" s="403" t="s">
        <v>381</v>
      </c>
      <c r="C25" s="402" t="s">
        <v>568</v>
      </c>
      <c r="D25" s="350" t="s">
        <v>143</v>
      </c>
      <c r="E25" s="408">
        <v>4088.735</v>
      </c>
      <c r="F25" s="408">
        <v>4818.304</v>
      </c>
      <c r="G25" s="408">
        <v>4818.304</v>
      </c>
    </row>
    <row r="26" spans="1:7" s="348" customFormat="1" ht="24" customHeight="1">
      <c r="A26" s="407" t="s">
        <v>640</v>
      </c>
      <c r="B26" s="694" t="s">
        <v>538</v>
      </c>
      <c r="C26" s="695"/>
      <c r="D26" s="350"/>
      <c r="E26" s="408">
        <f>E27</f>
        <v>1620</v>
      </c>
      <c r="F26" s="408"/>
      <c r="G26" s="408"/>
    </row>
    <row r="27" spans="1:7" s="348" customFormat="1" ht="34.5" customHeight="1">
      <c r="A27" s="559" t="s">
        <v>350</v>
      </c>
      <c r="B27" s="694" t="s">
        <v>538</v>
      </c>
      <c r="C27" s="695"/>
      <c r="D27" s="350" t="s">
        <v>143</v>
      </c>
      <c r="E27" s="408">
        <v>1620</v>
      </c>
      <c r="F27" s="408"/>
      <c r="G27" s="408"/>
    </row>
    <row r="28" spans="1:7" s="348" customFormat="1" ht="15">
      <c r="A28" s="407" t="s">
        <v>192</v>
      </c>
      <c r="B28" s="384" t="s">
        <v>381</v>
      </c>
      <c r="C28" s="383" t="s">
        <v>383</v>
      </c>
      <c r="D28" s="350"/>
      <c r="E28" s="406" t="str">
        <f>E29</f>
        <v>200,000</v>
      </c>
      <c r="F28" s="406">
        <v>99</v>
      </c>
      <c r="G28" s="406">
        <v>99</v>
      </c>
    </row>
    <row r="29" spans="1:7" s="348" customFormat="1" ht="33.75" customHeight="1">
      <c r="A29" s="559" t="s">
        <v>350</v>
      </c>
      <c r="B29" s="403" t="s">
        <v>381</v>
      </c>
      <c r="C29" s="383" t="s">
        <v>383</v>
      </c>
      <c r="D29" s="350" t="s">
        <v>143</v>
      </c>
      <c r="E29" s="349" t="s">
        <v>533</v>
      </c>
      <c r="F29" s="349" t="s">
        <v>440</v>
      </c>
      <c r="G29" s="349" t="s">
        <v>440</v>
      </c>
    </row>
    <row r="30" spans="1:7" s="348" customFormat="1" ht="30">
      <c r="A30" s="405" t="s">
        <v>645</v>
      </c>
      <c r="B30" s="403" t="s">
        <v>381</v>
      </c>
      <c r="C30" s="402" t="s">
        <v>382</v>
      </c>
      <c r="D30" s="350"/>
      <c r="E30" s="589">
        <f>E31</f>
        <v>55</v>
      </c>
      <c r="F30" s="406">
        <v>50.6</v>
      </c>
      <c r="G30" s="406">
        <v>50.6</v>
      </c>
    </row>
    <row r="31" spans="1:7" s="348" customFormat="1" ht="30">
      <c r="A31" s="559" t="s">
        <v>350</v>
      </c>
      <c r="B31" s="403" t="s">
        <v>377</v>
      </c>
      <c r="C31" s="402" t="s">
        <v>382</v>
      </c>
      <c r="D31" s="350" t="s">
        <v>143</v>
      </c>
      <c r="E31" s="590">
        <v>55</v>
      </c>
      <c r="F31" s="349" t="s">
        <v>434</v>
      </c>
      <c r="G31" s="349" t="s">
        <v>434</v>
      </c>
    </row>
    <row r="32" spans="1:7" s="348" customFormat="1" ht="30">
      <c r="A32" s="631" t="s">
        <v>190</v>
      </c>
      <c r="B32" s="403" t="s">
        <v>381</v>
      </c>
      <c r="C32" s="402" t="s">
        <v>380</v>
      </c>
      <c r="D32" s="350"/>
      <c r="E32" s="404">
        <f>E33</f>
        <v>200</v>
      </c>
      <c r="F32" s="404">
        <v>15</v>
      </c>
      <c r="G32" s="404">
        <v>15</v>
      </c>
    </row>
    <row r="33" spans="1:7" s="348" customFormat="1" ht="42" customHeight="1">
      <c r="A33" s="559" t="s">
        <v>350</v>
      </c>
      <c r="B33" s="403" t="s">
        <v>381</v>
      </c>
      <c r="C33" s="402" t="s">
        <v>380</v>
      </c>
      <c r="D33" s="350" t="s">
        <v>143</v>
      </c>
      <c r="E33" s="590">
        <v>200</v>
      </c>
      <c r="F33" s="503" t="s">
        <v>441</v>
      </c>
      <c r="G33" s="503" t="s">
        <v>441</v>
      </c>
    </row>
    <row r="34" spans="1:7" s="348" customFormat="1" ht="30">
      <c r="A34" s="636" t="s">
        <v>347</v>
      </c>
      <c r="B34" s="403" t="s">
        <v>381</v>
      </c>
      <c r="C34" s="402" t="s">
        <v>379</v>
      </c>
      <c r="D34" s="359"/>
      <c r="E34" s="561">
        <f>E35</f>
        <v>45</v>
      </c>
      <c r="F34" s="371">
        <v>40</v>
      </c>
      <c r="G34" s="371">
        <v>40</v>
      </c>
    </row>
    <row r="35" spans="1:7" s="348" customFormat="1" ht="30">
      <c r="A35" s="559" t="s">
        <v>350</v>
      </c>
      <c r="B35" s="716" t="s">
        <v>646</v>
      </c>
      <c r="C35" s="717"/>
      <c r="D35" s="400" t="s">
        <v>143</v>
      </c>
      <c r="E35" s="561">
        <v>45</v>
      </c>
      <c r="F35" s="371"/>
      <c r="G35" s="371"/>
    </row>
    <row r="36" spans="1:7" s="348" customFormat="1" ht="33.75" customHeight="1">
      <c r="A36" s="405" t="s">
        <v>378</v>
      </c>
      <c r="B36" s="384" t="s">
        <v>381</v>
      </c>
      <c r="C36" s="383" t="s">
        <v>376</v>
      </c>
      <c r="D36" s="400"/>
      <c r="E36" s="561">
        <v>50</v>
      </c>
      <c r="F36" s="398" t="s">
        <v>442</v>
      </c>
      <c r="G36" s="398" t="s">
        <v>442</v>
      </c>
    </row>
    <row r="37" spans="1:7" s="348" customFormat="1" ht="32.25" customHeight="1">
      <c r="A37" s="559" t="s">
        <v>350</v>
      </c>
      <c r="B37" s="384" t="s">
        <v>381</v>
      </c>
      <c r="C37" s="383" t="s">
        <v>376</v>
      </c>
      <c r="D37" s="400" t="s">
        <v>143</v>
      </c>
      <c r="E37" s="561">
        <v>50</v>
      </c>
      <c r="F37" s="398" t="s">
        <v>442</v>
      </c>
      <c r="G37" s="398" t="s">
        <v>442</v>
      </c>
    </row>
    <row r="38" spans="1:7" s="342" customFormat="1" ht="138" customHeight="1" hidden="1">
      <c r="A38" s="504" t="s">
        <v>178</v>
      </c>
      <c r="B38" s="505" t="s">
        <v>375</v>
      </c>
      <c r="C38" s="506" t="s">
        <v>353</v>
      </c>
      <c r="D38" s="507"/>
      <c r="E38" s="343">
        <f>E39+E44</f>
        <v>0</v>
      </c>
      <c r="F38" s="343">
        <f>F39+F44</f>
        <v>0</v>
      </c>
      <c r="G38" s="343">
        <f>G39+G44</f>
        <v>0</v>
      </c>
    </row>
    <row r="39" spans="1:7" s="342" customFormat="1" ht="30" customHeight="1" hidden="1">
      <c r="A39" s="401" t="s">
        <v>176</v>
      </c>
      <c r="B39" s="378" t="s">
        <v>375</v>
      </c>
      <c r="C39" s="335" t="s">
        <v>373</v>
      </c>
      <c r="D39" s="359"/>
      <c r="E39" s="371" t="str">
        <f>E40</f>
        <v>0</v>
      </c>
      <c r="F39" s="371" t="str">
        <f>F40</f>
        <v>0</v>
      </c>
      <c r="G39" s="371" t="str">
        <f>G40</f>
        <v>0</v>
      </c>
    </row>
    <row r="40" spans="1:7" s="342" customFormat="1" ht="21" customHeight="1" hidden="1">
      <c r="A40" s="338" t="s">
        <v>165</v>
      </c>
      <c r="B40" s="378" t="s">
        <v>374</v>
      </c>
      <c r="C40" s="335" t="s">
        <v>373</v>
      </c>
      <c r="D40" s="508" t="s">
        <v>162</v>
      </c>
      <c r="E40" s="509" t="s">
        <v>312</v>
      </c>
      <c r="F40" s="509" t="s">
        <v>312</v>
      </c>
      <c r="G40" s="509" t="s">
        <v>312</v>
      </c>
    </row>
    <row r="41" spans="1:7" s="342" customFormat="1" ht="33.75" customHeight="1">
      <c r="A41" s="405" t="s">
        <v>435</v>
      </c>
      <c r="B41" s="696" t="s">
        <v>471</v>
      </c>
      <c r="C41" s="697"/>
      <c r="D41" s="400" t="s">
        <v>162</v>
      </c>
      <c r="E41" s="398" t="s">
        <v>636</v>
      </c>
      <c r="F41" s="398" t="s">
        <v>443</v>
      </c>
      <c r="G41" s="398" t="s">
        <v>443</v>
      </c>
    </row>
    <row r="42" spans="1:7" s="342" customFormat="1" ht="105.75" customHeight="1" hidden="1">
      <c r="A42" s="537" t="s">
        <v>468</v>
      </c>
      <c r="B42" s="696" t="s">
        <v>396</v>
      </c>
      <c r="C42" s="697"/>
      <c r="D42" s="380" t="s">
        <v>143</v>
      </c>
      <c r="E42" s="422" t="s">
        <v>312</v>
      </c>
      <c r="F42" s="422" t="s">
        <v>344</v>
      </c>
      <c r="G42" s="422" t="s">
        <v>344</v>
      </c>
    </row>
    <row r="43" spans="1:7" s="342" customFormat="1" ht="33" customHeight="1" hidden="1">
      <c r="A43" s="399" t="s">
        <v>345</v>
      </c>
      <c r="B43" s="696" t="s">
        <v>397</v>
      </c>
      <c r="C43" s="697"/>
      <c r="D43" s="380" t="s">
        <v>201</v>
      </c>
      <c r="E43" s="398" t="s">
        <v>312</v>
      </c>
      <c r="F43" s="398" t="s">
        <v>344</v>
      </c>
      <c r="G43" s="398" t="s">
        <v>344</v>
      </c>
    </row>
    <row r="44" spans="1:7" s="342" customFormat="1" ht="28.5" hidden="1">
      <c r="A44" s="397" t="s">
        <v>198</v>
      </c>
      <c r="B44" s="704" t="s">
        <v>372</v>
      </c>
      <c r="C44" s="705"/>
      <c r="D44" s="360"/>
      <c r="E44" s="382">
        <v>0</v>
      </c>
      <c r="F44" s="382">
        <v>0</v>
      </c>
      <c r="G44" s="382">
        <v>0</v>
      </c>
    </row>
    <row r="45" spans="1:7" s="342" customFormat="1" ht="36.75" customHeight="1" hidden="1">
      <c r="A45" s="396" t="s">
        <v>157</v>
      </c>
      <c r="B45" s="395" t="s">
        <v>196</v>
      </c>
      <c r="C45" s="394" t="s">
        <v>195</v>
      </c>
      <c r="D45" s="360" t="s">
        <v>143</v>
      </c>
      <c r="E45" s="382">
        <v>0</v>
      </c>
      <c r="F45" s="382">
        <v>0</v>
      </c>
      <c r="G45" s="382">
        <v>0</v>
      </c>
    </row>
    <row r="46" spans="1:7" s="342" customFormat="1" ht="28.5">
      <c r="A46" s="328" t="s">
        <v>263</v>
      </c>
      <c r="B46" s="365" t="s">
        <v>266</v>
      </c>
      <c r="C46" s="364" t="s">
        <v>353</v>
      </c>
      <c r="D46" s="389"/>
      <c r="E46" s="612">
        <f>E47+E48+E49</f>
        <v>4789.27</v>
      </c>
      <c r="F46" s="392" t="s">
        <v>444</v>
      </c>
      <c r="G46" s="392" t="s">
        <v>444</v>
      </c>
    </row>
    <row r="47" spans="1:7" s="342" customFormat="1" ht="19.5" customHeight="1">
      <c r="A47" s="334" t="s">
        <v>371</v>
      </c>
      <c r="B47" s="365" t="s">
        <v>266</v>
      </c>
      <c r="C47" s="364" t="s">
        <v>368</v>
      </c>
      <c r="D47" s="388" t="s">
        <v>149</v>
      </c>
      <c r="E47" s="330" t="s">
        <v>631</v>
      </c>
      <c r="F47" s="330" t="s">
        <v>390</v>
      </c>
      <c r="G47" s="330" t="s">
        <v>390</v>
      </c>
    </row>
    <row r="48" spans="1:7" s="342" customFormat="1" ht="22.5" customHeight="1">
      <c r="A48" s="334" t="s">
        <v>370</v>
      </c>
      <c r="B48" s="365" t="s">
        <v>266</v>
      </c>
      <c r="C48" s="364" t="s">
        <v>368</v>
      </c>
      <c r="D48" s="388" t="s">
        <v>143</v>
      </c>
      <c r="E48" s="330" t="s">
        <v>632</v>
      </c>
      <c r="F48" s="330" t="s">
        <v>445</v>
      </c>
      <c r="G48" s="330" t="s">
        <v>445</v>
      </c>
    </row>
    <row r="49" spans="1:7" s="342" customFormat="1" ht="18.75" customHeight="1">
      <c r="A49" s="334" t="s">
        <v>369</v>
      </c>
      <c r="B49" s="365" t="s">
        <v>266</v>
      </c>
      <c r="C49" s="364" t="s">
        <v>368</v>
      </c>
      <c r="D49" s="388" t="s">
        <v>183</v>
      </c>
      <c r="E49" s="418">
        <v>6</v>
      </c>
      <c r="F49" s="418" t="s">
        <v>446</v>
      </c>
      <c r="G49" s="418" t="s">
        <v>446</v>
      </c>
    </row>
    <row r="50" spans="1:7" s="342" customFormat="1" ht="28.5">
      <c r="A50" s="393" t="s">
        <v>367</v>
      </c>
      <c r="B50" s="365" t="s">
        <v>266</v>
      </c>
      <c r="C50" s="364" t="s">
        <v>366</v>
      </c>
      <c r="D50" s="389" t="s">
        <v>143</v>
      </c>
      <c r="E50" s="392" t="s">
        <v>569</v>
      </c>
      <c r="F50" s="392" t="s">
        <v>436</v>
      </c>
      <c r="G50" s="392" t="s">
        <v>436</v>
      </c>
    </row>
    <row r="51" spans="1:7" s="342" customFormat="1" ht="62.25" customHeight="1">
      <c r="A51" s="613" t="s">
        <v>551</v>
      </c>
      <c r="B51" s="708" t="s">
        <v>570</v>
      </c>
      <c r="C51" s="709"/>
      <c r="D51" s="389" t="s">
        <v>296</v>
      </c>
      <c r="E51" s="392" t="s">
        <v>633</v>
      </c>
      <c r="F51" s="392"/>
      <c r="G51" s="392"/>
    </row>
    <row r="52" spans="1:7" s="342" customFormat="1" ht="45" customHeight="1">
      <c r="A52" s="550" t="s">
        <v>487</v>
      </c>
      <c r="B52" s="365" t="s">
        <v>356</v>
      </c>
      <c r="C52" s="364" t="s">
        <v>491</v>
      </c>
      <c r="D52" s="389" t="s">
        <v>296</v>
      </c>
      <c r="E52" s="392" t="s">
        <v>520</v>
      </c>
      <c r="F52" s="392"/>
      <c r="G52" s="392"/>
    </row>
    <row r="53" spans="1:7" s="385" customFormat="1" ht="72.75" customHeight="1">
      <c r="A53" s="377" t="s">
        <v>595</v>
      </c>
      <c r="B53" s="365" t="s">
        <v>365</v>
      </c>
      <c r="C53" s="364" t="s">
        <v>360</v>
      </c>
      <c r="D53" s="389"/>
      <c r="E53" s="373">
        <f>E56+E54</f>
        <v>160</v>
      </c>
      <c r="F53" s="373" t="e">
        <f>#REF!+#REF!</f>
        <v>#REF!</v>
      </c>
      <c r="G53" s="373" t="e">
        <f>#REF!+#REF!</f>
        <v>#REF!</v>
      </c>
    </row>
    <row r="54" spans="1:7" s="385" customFormat="1" ht="25.5" customHeight="1">
      <c r="A54" s="334" t="s">
        <v>185</v>
      </c>
      <c r="B54" s="688" t="s">
        <v>615</v>
      </c>
      <c r="C54" s="691"/>
      <c r="D54" s="388"/>
      <c r="E54" s="368" t="str">
        <f>+E55</f>
        <v>10,000</v>
      </c>
      <c r="F54" s="368" t="str">
        <f>+F55</f>
        <v>0,00</v>
      </c>
      <c r="G54" s="368" t="str">
        <f>+G55</f>
        <v>0,00</v>
      </c>
    </row>
    <row r="55" spans="1:7" s="348" customFormat="1" ht="30" customHeight="1">
      <c r="A55" s="559" t="s">
        <v>350</v>
      </c>
      <c r="B55" s="690" t="s">
        <v>615</v>
      </c>
      <c r="C55" s="691"/>
      <c r="D55" s="388" t="s">
        <v>143</v>
      </c>
      <c r="E55" s="391" t="s">
        <v>546</v>
      </c>
      <c r="F55" s="391" t="s">
        <v>428</v>
      </c>
      <c r="G55" s="391" t="s">
        <v>428</v>
      </c>
    </row>
    <row r="56" spans="1:7" s="348" customFormat="1" ht="64.5" customHeight="1">
      <c r="A56" s="334" t="s">
        <v>171</v>
      </c>
      <c r="B56" s="688" t="s">
        <v>616</v>
      </c>
      <c r="C56" s="689"/>
      <c r="D56" s="388"/>
      <c r="E56" s="368" t="str">
        <f>+E57</f>
        <v>150,000</v>
      </c>
      <c r="F56" s="368" t="str">
        <f>+F57</f>
        <v>300,00</v>
      </c>
      <c r="G56" s="368" t="str">
        <f>+G57</f>
        <v>300,00</v>
      </c>
    </row>
    <row r="57" spans="1:7" s="348" customFormat="1" ht="30" customHeight="1">
      <c r="A57" s="559" t="s">
        <v>350</v>
      </c>
      <c r="B57" s="690" t="s">
        <v>616</v>
      </c>
      <c r="C57" s="691"/>
      <c r="D57" s="388" t="s">
        <v>143</v>
      </c>
      <c r="E57" s="391" t="s">
        <v>536</v>
      </c>
      <c r="F57" s="391" t="s">
        <v>429</v>
      </c>
      <c r="G57" s="391" t="s">
        <v>429</v>
      </c>
    </row>
    <row r="58" spans="1:7" s="385" customFormat="1" ht="71.25" customHeight="1">
      <c r="A58" s="377" t="s">
        <v>605</v>
      </c>
      <c r="B58" s="692" t="s">
        <v>617</v>
      </c>
      <c r="C58" s="693"/>
      <c r="D58" s="389"/>
      <c r="E58" s="382">
        <f>E59</f>
        <v>70</v>
      </c>
      <c r="F58" s="358" t="e">
        <f>+#REF!</f>
        <v>#REF!</v>
      </c>
      <c r="G58" s="358" t="e">
        <f>+#REF!</f>
        <v>#REF!</v>
      </c>
    </row>
    <row r="59" spans="1:7" s="385" customFormat="1" ht="31.5" customHeight="1">
      <c r="A59" s="353" t="s">
        <v>280</v>
      </c>
      <c r="B59" s="694" t="s">
        <v>618</v>
      </c>
      <c r="C59" s="695"/>
      <c r="D59" s="387"/>
      <c r="E59" s="614">
        <f>E60+E61</f>
        <v>70</v>
      </c>
      <c r="F59" s="386" t="e">
        <f>+#REF!+F60</f>
        <v>#REF!</v>
      </c>
      <c r="G59" s="386" t="e">
        <f>+#REF!+G60</f>
        <v>#REF!</v>
      </c>
    </row>
    <row r="60" spans="1:7" s="385" customFormat="1" ht="69.75" customHeight="1">
      <c r="A60" s="510" t="s">
        <v>181</v>
      </c>
      <c r="B60" s="694" t="s">
        <v>455</v>
      </c>
      <c r="C60" s="695"/>
      <c r="D60" s="366" t="s">
        <v>149</v>
      </c>
      <c r="E60" s="614">
        <v>0</v>
      </c>
      <c r="F60" s="386">
        <v>20</v>
      </c>
      <c r="G60" s="386">
        <v>20</v>
      </c>
    </row>
    <row r="61" spans="1:7" s="385" customFormat="1" ht="35.25" customHeight="1">
      <c r="A61" s="559" t="s">
        <v>350</v>
      </c>
      <c r="B61" s="694" t="s">
        <v>455</v>
      </c>
      <c r="C61" s="695"/>
      <c r="D61" s="366" t="s">
        <v>143</v>
      </c>
      <c r="E61" s="614">
        <v>70</v>
      </c>
      <c r="F61" s="386"/>
      <c r="G61" s="386"/>
    </row>
    <row r="62" spans="1:7" s="329" customFormat="1" ht="85.5" customHeight="1">
      <c r="A62" s="536" t="s">
        <v>598</v>
      </c>
      <c r="B62" s="376" t="s">
        <v>398</v>
      </c>
      <c r="C62" s="375" t="s">
        <v>353</v>
      </c>
      <c r="D62" s="380"/>
      <c r="E62" s="382">
        <f>E66+E70+E64+E68</f>
        <v>59757.224</v>
      </c>
      <c r="F62" s="382" t="e">
        <f>#REF!+F66+#REF!+F70</f>
        <v>#REF!</v>
      </c>
      <c r="G62" s="382" t="e">
        <f>#REF!+G66+#REF!+G70</f>
        <v>#REF!</v>
      </c>
    </row>
    <row r="63" spans="1:7" s="329" customFormat="1" ht="33.75" customHeight="1">
      <c r="A63" s="369" t="s">
        <v>234</v>
      </c>
      <c r="B63" s="367" t="s">
        <v>398</v>
      </c>
      <c r="C63" s="340" t="s">
        <v>364</v>
      </c>
      <c r="D63" s="380"/>
      <c r="E63" s="561">
        <f>E64</f>
        <v>600</v>
      </c>
      <c r="F63" s="382"/>
      <c r="G63" s="382"/>
    </row>
    <row r="64" spans="1:7" s="329" customFormat="1" ht="38.25" customHeight="1">
      <c r="A64" s="559" t="s">
        <v>350</v>
      </c>
      <c r="B64" s="367" t="s">
        <v>398</v>
      </c>
      <c r="C64" s="340" t="s">
        <v>364</v>
      </c>
      <c r="D64" s="380" t="s">
        <v>143</v>
      </c>
      <c r="E64" s="561">
        <v>600</v>
      </c>
      <c r="F64" s="382"/>
      <c r="G64" s="382"/>
    </row>
    <row r="65" spans="1:7" s="329" customFormat="1" ht="30.75" customHeight="1">
      <c r="A65" s="369" t="s">
        <v>234</v>
      </c>
      <c r="B65" s="367" t="s">
        <v>398</v>
      </c>
      <c r="C65" s="340" t="s">
        <v>571</v>
      </c>
      <c r="D65" s="380"/>
      <c r="E65" s="561">
        <f>E66</f>
        <v>600</v>
      </c>
      <c r="F65" s="511" t="str">
        <f>F66</f>
        <v>1000</v>
      </c>
      <c r="G65" s="511" t="str">
        <f>G66</f>
        <v>1000</v>
      </c>
    </row>
    <row r="66" spans="1:7" s="329" customFormat="1" ht="33" customHeight="1">
      <c r="A66" s="334" t="s">
        <v>157</v>
      </c>
      <c r="B66" s="367" t="s">
        <v>398</v>
      </c>
      <c r="C66" s="340" t="s">
        <v>571</v>
      </c>
      <c r="D66" s="380" t="s">
        <v>143</v>
      </c>
      <c r="E66" s="562">
        <v>600</v>
      </c>
      <c r="F66" s="512" t="s">
        <v>447</v>
      </c>
      <c r="G66" s="512" t="s">
        <v>447</v>
      </c>
    </row>
    <row r="67" spans="1:7" s="329" customFormat="1" ht="41.25" customHeight="1">
      <c r="A67" s="629" t="s">
        <v>613</v>
      </c>
      <c r="B67" s="696" t="s">
        <v>614</v>
      </c>
      <c r="C67" s="697"/>
      <c r="D67" s="380"/>
      <c r="E67" s="562">
        <f>E68</f>
        <v>57407.224</v>
      </c>
      <c r="F67" s="512"/>
      <c r="G67" s="512"/>
    </row>
    <row r="68" spans="1:7" s="329" customFormat="1" ht="33" customHeight="1">
      <c r="A68" s="334" t="s">
        <v>157</v>
      </c>
      <c r="B68" s="696" t="s">
        <v>614</v>
      </c>
      <c r="C68" s="697"/>
      <c r="D68" s="380" t="s">
        <v>143</v>
      </c>
      <c r="E68" s="562">
        <v>57407.224</v>
      </c>
      <c r="F68" s="512"/>
      <c r="G68" s="512"/>
    </row>
    <row r="69" spans="1:7" s="329" customFormat="1" ht="30" customHeight="1">
      <c r="A69" s="381" t="s">
        <v>226</v>
      </c>
      <c r="B69" s="367" t="s">
        <v>398</v>
      </c>
      <c r="C69" s="340" t="s">
        <v>363</v>
      </c>
      <c r="D69" s="380"/>
      <c r="E69" s="561">
        <f>E70</f>
        <v>1150</v>
      </c>
      <c r="F69" s="371">
        <f>F70</f>
        <v>850</v>
      </c>
      <c r="G69" s="371">
        <f>G70</f>
        <v>850</v>
      </c>
    </row>
    <row r="70" spans="1:7" s="329" customFormat="1" ht="33.75" customHeight="1">
      <c r="A70" s="559" t="s">
        <v>350</v>
      </c>
      <c r="B70" s="367" t="s">
        <v>398</v>
      </c>
      <c r="C70" s="340" t="s">
        <v>363</v>
      </c>
      <c r="D70" s="380" t="s">
        <v>143</v>
      </c>
      <c r="E70" s="561">
        <v>1150</v>
      </c>
      <c r="F70" s="371">
        <v>850</v>
      </c>
      <c r="G70" s="371">
        <v>850</v>
      </c>
    </row>
    <row r="71" spans="1:7" s="342" customFormat="1" ht="0.75" customHeight="1">
      <c r="A71" s="538" t="s">
        <v>431</v>
      </c>
      <c r="B71" s="376" t="s">
        <v>362</v>
      </c>
      <c r="C71" s="375" t="s">
        <v>353</v>
      </c>
      <c r="D71" s="379"/>
      <c r="E71" s="358" t="str">
        <f>E73</f>
        <v>0</v>
      </c>
      <c r="F71" s="358" t="str">
        <f>F73</f>
        <v>150</v>
      </c>
      <c r="G71" s="358" t="str">
        <f>G73</f>
        <v>150</v>
      </c>
    </row>
    <row r="72" spans="1:7" s="329" customFormat="1" ht="44.25" customHeight="1" hidden="1">
      <c r="A72" s="341" t="s">
        <v>246</v>
      </c>
      <c r="B72" s="696" t="s">
        <v>573</v>
      </c>
      <c r="C72" s="697"/>
      <c r="D72" s="366"/>
      <c r="E72" s="371" t="str">
        <f>E73</f>
        <v>0</v>
      </c>
      <c r="F72" s="371" t="str">
        <f>F73</f>
        <v>150</v>
      </c>
      <c r="G72" s="371" t="str">
        <f>G73</f>
        <v>150</v>
      </c>
    </row>
    <row r="73" spans="1:7" s="329" customFormat="1" ht="32.25" customHeight="1" hidden="1">
      <c r="A73" s="334" t="s">
        <v>157</v>
      </c>
      <c r="B73" s="696" t="s">
        <v>573</v>
      </c>
      <c r="C73" s="697"/>
      <c r="D73" s="366" t="s">
        <v>143</v>
      </c>
      <c r="E73" s="330" t="s">
        <v>312</v>
      </c>
      <c r="F73" s="330" t="s">
        <v>346</v>
      </c>
      <c r="G73" s="330" t="s">
        <v>346</v>
      </c>
    </row>
    <row r="74" spans="1:7" s="372" customFormat="1" ht="90.75" customHeight="1">
      <c r="A74" s="377" t="s">
        <v>606</v>
      </c>
      <c r="B74" s="376" t="s">
        <v>361</v>
      </c>
      <c r="C74" s="375" t="s">
        <v>360</v>
      </c>
      <c r="D74" s="374"/>
      <c r="E74" s="373">
        <f>E75+E77</f>
        <v>260</v>
      </c>
      <c r="F74" s="373" t="e">
        <f>#REF!+#REF!</f>
        <v>#REF!</v>
      </c>
      <c r="G74" s="373" t="e">
        <f>#REF!+#REF!</f>
        <v>#REF!</v>
      </c>
    </row>
    <row r="75" spans="1:7" s="329" customFormat="1" ht="49.5" customHeight="1">
      <c r="A75" s="513" t="s">
        <v>426</v>
      </c>
      <c r="B75" s="696" t="s">
        <v>572</v>
      </c>
      <c r="C75" s="697"/>
      <c r="D75" s="366"/>
      <c r="E75" s="371" t="str">
        <f>E76</f>
        <v>110,000</v>
      </c>
      <c r="F75" s="371">
        <v>30</v>
      </c>
      <c r="G75" s="371">
        <v>30</v>
      </c>
    </row>
    <row r="76" spans="1:7" s="329" customFormat="1" ht="35.25" customHeight="1">
      <c r="A76" s="559" t="s">
        <v>350</v>
      </c>
      <c r="B76" s="696" t="s">
        <v>572</v>
      </c>
      <c r="C76" s="697"/>
      <c r="D76" s="366" t="s">
        <v>143</v>
      </c>
      <c r="E76" s="330" t="s">
        <v>548</v>
      </c>
      <c r="F76" s="330" t="s">
        <v>418</v>
      </c>
      <c r="G76" s="330" t="s">
        <v>418</v>
      </c>
    </row>
    <row r="77" spans="1:7" s="329" customFormat="1" ht="48" customHeight="1">
      <c r="A77" s="369" t="s">
        <v>251</v>
      </c>
      <c r="B77" s="710" t="s">
        <v>457</v>
      </c>
      <c r="C77" s="711"/>
      <c r="D77" s="366"/>
      <c r="E77" s="368" t="str">
        <f>E78</f>
        <v>150,000</v>
      </c>
      <c r="F77" s="368">
        <v>170</v>
      </c>
      <c r="G77" s="368">
        <v>170</v>
      </c>
    </row>
    <row r="78" spans="1:7" s="329" customFormat="1" ht="33.75" customHeight="1">
      <c r="A78" s="559" t="s">
        <v>350</v>
      </c>
      <c r="B78" s="696" t="s">
        <v>457</v>
      </c>
      <c r="C78" s="697"/>
      <c r="D78" s="366" t="s">
        <v>143</v>
      </c>
      <c r="E78" s="330" t="s">
        <v>536</v>
      </c>
      <c r="F78" s="330" t="s">
        <v>448</v>
      </c>
      <c r="G78" s="330" t="s">
        <v>448</v>
      </c>
    </row>
    <row r="79" spans="1:7" s="363" customFormat="1" ht="32.25" customHeight="1">
      <c r="A79" s="357" t="s">
        <v>321</v>
      </c>
      <c r="B79" s="365" t="s">
        <v>359</v>
      </c>
      <c r="C79" s="364" t="s">
        <v>353</v>
      </c>
      <c r="D79" s="354"/>
      <c r="E79" s="424">
        <f aca="true" t="shared" si="0" ref="E79:G81">+E80</f>
        <v>655.96</v>
      </c>
      <c r="F79" s="424">
        <f t="shared" si="0"/>
        <v>585.9</v>
      </c>
      <c r="G79" s="424">
        <f t="shared" si="0"/>
        <v>585.9</v>
      </c>
    </row>
    <row r="80" spans="1:7" s="348" customFormat="1" ht="15.75" customHeight="1">
      <c r="A80" s="353" t="s">
        <v>319</v>
      </c>
      <c r="B80" s="352" t="s">
        <v>358</v>
      </c>
      <c r="C80" s="351" t="s">
        <v>353</v>
      </c>
      <c r="D80" s="350"/>
      <c r="E80" s="423">
        <f t="shared" si="0"/>
        <v>655.96</v>
      </c>
      <c r="F80" s="423">
        <f t="shared" si="0"/>
        <v>585.9</v>
      </c>
      <c r="G80" s="423">
        <f t="shared" si="0"/>
        <v>585.9</v>
      </c>
    </row>
    <row r="81" spans="1:7" s="348" customFormat="1" ht="33" customHeight="1">
      <c r="A81" s="353" t="s">
        <v>303</v>
      </c>
      <c r="B81" s="352" t="s">
        <v>358</v>
      </c>
      <c r="C81" s="351" t="s">
        <v>355</v>
      </c>
      <c r="D81" s="350"/>
      <c r="E81" s="423">
        <f t="shared" si="0"/>
        <v>655.96</v>
      </c>
      <c r="F81" s="423">
        <f t="shared" si="0"/>
        <v>585.9</v>
      </c>
      <c r="G81" s="423">
        <f t="shared" si="0"/>
        <v>585.9</v>
      </c>
    </row>
    <row r="82" spans="1:7" s="348" customFormat="1" ht="67.5" customHeight="1">
      <c r="A82" s="341" t="s">
        <v>181</v>
      </c>
      <c r="B82" s="352" t="s">
        <v>358</v>
      </c>
      <c r="C82" s="351" t="s">
        <v>355</v>
      </c>
      <c r="D82" s="350" t="s">
        <v>149</v>
      </c>
      <c r="E82" s="408">
        <v>655.96</v>
      </c>
      <c r="F82" s="408">
        <v>585.9</v>
      </c>
      <c r="G82" s="408">
        <v>585.9</v>
      </c>
    </row>
    <row r="83" spans="1:7" s="348" customFormat="1" ht="68.25" customHeight="1">
      <c r="A83" s="362" t="s">
        <v>317</v>
      </c>
      <c r="B83" s="361"/>
      <c r="C83" s="360"/>
      <c r="D83" s="359"/>
      <c r="E83" s="382">
        <f aca="true" t="shared" si="1" ref="E83:G85">+E84</f>
        <v>2705.151</v>
      </c>
      <c r="F83" s="382">
        <f t="shared" si="1"/>
        <v>2651.7</v>
      </c>
      <c r="G83" s="382">
        <f t="shared" si="1"/>
        <v>2651.7</v>
      </c>
    </row>
    <row r="84" spans="1:7" s="348" customFormat="1" ht="28.5">
      <c r="A84" s="357" t="s">
        <v>316</v>
      </c>
      <c r="B84" s="356" t="s">
        <v>357</v>
      </c>
      <c r="C84" s="355" t="s">
        <v>353</v>
      </c>
      <c r="D84" s="354"/>
      <c r="E84" s="424">
        <f t="shared" si="1"/>
        <v>2705.151</v>
      </c>
      <c r="F84" s="424">
        <f t="shared" si="1"/>
        <v>2651.7</v>
      </c>
      <c r="G84" s="424">
        <f t="shared" si="1"/>
        <v>2651.7</v>
      </c>
    </row>
    <row r="85" spans="1:7" s="348" customFormat="1" ht="30">
      <c r="A85" s="353" t="s">
        <v>314</v>
      </c>
      <c r="B85" s="352" t="s">
        <v>356</v>
      </c>
      <c r="C85" s="351" t="s">
        <v>353</v>
      </c>
      <c r="D85" s="350"/>
      <c r="E85" s="423">
        <f t="shared" si="1"/>
        <v>2705.151</v>
      </c>
      <c r="F85" s="423">
        <f t="shared" si="1"/>
        <v>2651.7</v>
      </c>
      <c r="G85" s="423">
        <f t="shared" si="1"/>
        <v>2651.7</v>
      </c>
    </row>
    <row r="86" spans="1:7" s="348" customFormat="1" ht="30">
      <c r="A86" s="353" t="s">
        <v>303</v>
      </c>
      <c r="B86" s="352" t="s">
        <v>356</v>
      </c>
      <c r="C86" s="351" t="s">
        <v>355</v>
      </c>
      <c r="D86" s="350"/>
      <c r="E86" s="423">
        <f>E87+E88+E89</f>
        <v>2705.151</v>
      </c>
      <c r="F86" s="423">
        <f>F87+F88+F89</f>
        <v>2651.7</v>
      </c>
      <c r="G86" s="423">
        <f>G87+G88+G89</f>
        <v>2651.7</v>
      </c>
    </row>
    <row r="87" spans="1:7" s="348" customFormat="1" ht="70.5" customHeight="1">
      <c r="A87" s="341" t="s">
        <v>181</v>
      </c>
      <c r="B87" s="352" t="s">
        <v>356</v>
      </c>
      <c r="C87" s="351" t="s">
        <v>355</v>
      </c>
      <c r="D87" s="350" t="s">
        <v>149</v>
      </c>
      <c r="E87" s="349" t="s">
        <v>529</v>
      </c>
      <c r="F87" s="349" t="s">
        <v>427</v>
      </c>
      <c r="G87" s="349" t="s">
        <v>427</v>
      </c>
    </row>
    <row r="88" spans="1:7" s="348" customFormat="1" ht="27.75" customHeight="1">
      <c r="A88" s="334" t="s">
        <v>157</v>
      </c>
      <c r="B88" s="352" t="s">
        <v>356</v>
      </c>
      <c r="C88" s="351" t="s">
        <v>355</v>
      </c>
      <c r="D88" s="350" t="s">
        <v>143</v>
      </c>
      <c r="E88" s="349" t="s">
        <v>641</v>
      </c>
      <c r="F88" s="349" t="s">
        <v>437</v>
      </c>
      <c r="G88" s="349" t="s">
        <v>437</v>
      </c>
    </row>
    <row r="89" spans="1:7" s="348" customFormat="1" ht="0.75" customHeight="1">
      <c r="A89" s="334" t="s">
        <v>184</v>
      </c>
      <c r="B89" s="352" t="s">
        <v>356</v>
      </c>
      <c r="C89" s="351" t="s">
        <v>355</v>
      </c>
      <c r="D89" s="350" t="s">
        <v>183</v>
      </c>
      <c r="E89" s="349" t="s">
        <v>312</v>
      </c>
      <c r="F89" s="349" t="s">
        <v>312</v>
      </c>
      <c r="G89" s="349" t="s">
        <v>312</v>
      </c>
    </row>
    <row r="90" spans="1:7" s="342" customFormat="1" ht="39" customHeight="1">
      <c r="A90" s="347" t="s">
        <v>278</v>
      </c>
      <c r="B90" s="346" t="s">
        <v>354</v>
      </c>
      <c r="C90" s="345" t="s">
        <v>353</v>
      </c>
      <c r="D90" s="344"/>
      <c r="E90" s="343">
        <f>+E91</f>
        <v>2907.521</v>
      </c>
      <c r="F90" s="343">
        <f>+F91</f>
        <v>2500</v>
      </c>
      <c r="G90" s="343">
        <f>+G91</f>
        <v>2500</v>
      </c>
    </row>
    <row r="91" spans="1:7" s="329" customFormat="1" ht="30" customHeight="1">
      <c r="A91" s="341" t="s">
        <v>276</v>
      </c>
      <c r="B91" s="333" t="s">
        <v>352</v>
      </c>
      <c r="C91" s="340" t="s">
        <v>353</v>
      </c>
      <c r="D91" s="339"/>
      <c r="E91" s="336">
        <f>E92</f>
        <v>2907.521</v>
      </c>
      <c r="F91" s="336">
        <f>F92</f>
        <v>2500</v>
      </c>
      <c r="G91" s="336">
        <f>G92</f>
        <v>2500</v>
      </c>
    </row>
    <row r="92" spans="1:7" s="329" customFormat="1" ht="30">
      <c r="A92" s="334" t="s">
        <v>275</v>
      </c>
      <c r="B92" s="333" t="s">
        <v>352</v>
      </c>
      <c r="C92" s="340" t="s">
        <v>351</v>
      </c>
      <c r="D92" s="337"/>
      <c r="E92" s="336">
        <f>E93+E95+E94</f>
        <v>2907.521</v>
      </c>
      <c r="F92" s="336">
        <f>F93+F95</f>
        <v>2500</v>
      </c>
      <c r="G92" s="336">
        <f>G93+G95</f>
        <v>2500</v>
      </c>
    </row>
    <row r="93" spans="1:7" s="329" customFormat="1" ht="39" customHeight="1">
      <c r="A93" s="559" t="s">
        <v>350</v>
      </c>
      <c r="B93" s="333" t="s">
        <v>352</v>
      </c>
      <c r="C93" s="335" t="s">
        <v>351</v>
      </c>
      <c r="D93" s="331" t="s">
        <v>143</v>
      </c>
      <c r="E93" s="330" t="s">
        <v>530</v>
      </c>
      <c r="F93" s="330" t="s">
        <v>330</v>
      </c>
      <c r="G93" s="330" t="s">
        <v>330</v>
      </c>
    </row>
    <row r="94" spans="1:7" s="329" customFormat="1" ht="24.75" customHeight="1">
      <c r="A94" s="334" t="s">
        <v>165</v>
      </c>
      <c r="B94" s="333" t="s">
        <v>352</v>
      </c>
      <c r="C94" s="335" t="s">
        <v>351</v>
      </c>
      <c r="D94" s="337" t="s">
        <v>162</v>
      </c>
      <c r="E94" s="418">
        <v>22</v>
      </c>
      <c r="F94" s="330"/>
      <c r="G94" s="330"/>
    </row>
    <row r="95" spans="1:7" s="329" customFormat="1" ht="21.75" customHeight="1">
      <c r="A95" s="334" t="s">
        <v>184</v>
      </c>
      <c r="B95" s="333" t="s">
        <v>352</v>
      </c>
      <c r="C95" s="332" t="s">
        <v>351</v>
      </c>
      <c r="D95" s="331" t="s">
        <v>183</v>
      </c>
      <c r="E95" s="330" t="s">
        <v>642</v>
      </c>
      <c r="F95" s="330" t="s">
        <v>391</v>
      </c>
      <c r="G95" s="330" t="s">
        <v>391</v>
      </c>
    </row>
    <row r="96" spans="1:7" ht="57.75">
      <c r="A96" s="425" t="s">
        <v>511</v>
      </c>
      <c r="B96" s="706" t="s">
        <v>438</v>
      </c>
      <c r="C96" s="707"/>
      <c r="D96" s="327"/>
      <c r="E96" s="514">
        <f>E97+E99</f>
        <v>2143.033</v>
      </c>
      <c r="F96" s="514" t="e">
        <f>#REF!+#REF!+#REF!+#REF!</f>
        <v>#REF!</v>
      </c>
      <c r="G96" s="514" t="e">
        <f>#REF!+#REF!+#REF!+#REF!</f>
        <v>#REF!</v>
      </c>
    </row>
    <row r="97" spans="1:7" ht="33" customHeight="1">
      <c r="A97" s="549" t="s">
        <v>415</v>
      </c>
      <c r="B97" s="698" t="s">
        <v>492</v>
      </c>
      <c r="C97" s="699"/>
      <c r="D97" s="326"/>
      <c r="E97" s="625">
        <f>E98</f>
        <v>1528.108</v>
      </c>
      <c r="F97" s="514"/>
      <c r="G97" s="514"/>
    </row>
    <row r="98" spans="1:7" ht="33" customHeight="1">
      <c r="A98" s="334" t="s">
        <v>157</v>
      </c>
      <c r="B98" s="698" t="s">
        <v>492</v>
      </c>
      <c r="C98" s="699"/>
      <c r="D98" s="516">
        <v>200</v>
      </c>
      <c r="E98" s="625">
        <v>1528.108</v>
      </c>
      <c r="F98" s="514"/>
      <c r="G98" s="514"/>
    </row>
    <row r="99" spans="1:7" ht="33" customHeight="1">
      <c r="A99" s="549" t="s">
        <v>415</v>
      </c>
      <c r="B99" s="698" t="s">
        <v>544</v>
      </c>
      <c r="C99" s="699"/>
      <c r="D99" s="516"/>
      <c r="E99" s="625">
        <f>E100</f>
        <v>614.925</v>
      </c>
      <c r="F99" s="514"/>
      <c r="G99" s="514"/>
    </row>
    <row r="100" spans="1:7" ht="33" customHeight="1">
      <c r="A100" s="559" t="s">
        <v>350</v>
      </c>
      <c r="B100" s="698" t="s">
        <v>544</v>
      </c>
      <c r="C100" s="699"/>
      <c r="D100" s="516">
        <v>200</v>
      </c>
      <c r="E100" s="625">
        <v>614.925</v>
      </c>
      <c r="F100" s="514"/>
      <c r="G100" s="514"/>
    </row>
    <row r="101" spans="1:7" ht="90" customHeight="1">
      <c r="A101" s="537" t="s">
        <v>509</v>
      </c>
      <c r="B101" s="706" t="s">
        <v>639</v>
      </c>
      <c r="C101" s="707"/>
      <c r="D101" s="327"/>
      <c r="E101" s="514">
        <f>+E104+E102</f>
        <v>500</v>
      </c>
      <c r="F101" s="517" t="e">
        <f>#REF!+#REF!+#REF!+F104</f>
        <v>#REF!</v>
      </c>
      <c r="G101" s="517" t="e">
        <f>#REF!+#REF!+#REF!+G104</f>
        <v>#REF!</v>
      </c>
    </row>
    <row r="102" spans="1:7" ht="30.75" customHeight="1">
      <c r="A102" s="630" t="s">
        <v>408</v>
      </c>
      <c r="B102" s="698" t="s">
        <v>634</v>
      </c>
      <c r="C102" s="699"/>
      <c r="D102" s="516"/>
      <c r="E102" s="515">
        <f>E103</f>
        <v>300</v>
      </c>
      <c r="F102" s="517"/>
      <c r="G102" s="517"/>
    </row>
    <row r="103" spans="1:7" ht="30.75" customHeight="1">
      <c r="A103" s="559" t="s">
        <v>350</v>
      </c>
      <c r="B103" s="698" t="s">
        <v>634</v>
      </c>
      <c r="C103" s="699"/>
      <c r="D103" s="516">
        <v>200</v>
      </c>
      <c r="E103" s="515">
        <v>300</v>
      </c>
      <c r="F103" s="517"/>
      <c r="G103" s="517"/>
    </row>
    <row r="104" spans="1:7" ht="30">
      <c r="A104" s="635" t="s">
        <v>190</v>
      </c>
      <c r="B104" s="698" t="s">
        <v>399</v>
      </c>
      <c r="C104" s="699"/>
      <c r="D104" s="516"/>
      <c r="E104" s="515">
        <f>E105</f>
        <v>200</v>
      </c>
      <c r="F104" s="518">
        <v>3800</v>
      </c>
      <c r="G104" s="518">
        <v>3800</v>
      </c>
    </row>
    <row r="105" spans="1:7" ht="30">
      <c r="A105" s="559" t="s">
        <v>350</v>
      </c>
      <c r="B105" s="698" t="s">
        <v>399</v>
      </c>
      <c r="C105" s="699"/>
      <c r="D105" s="516">
        <v>200</v>
      </c>
      <c r="E105" s="515">
        <v>200</v>
      </c>
      <c r="F105" s="518"/>
      <c r="G105" s="518"/>
    </row>
    <row r="106" spans="1:7" ht="15">
      <c r="A106" s="327" t="s">
        <v>400</v>
      </c>
      <c r="B106" s="706" t="s">
        <v>401</v>
      </c>
      <c r="C106" s="707"/>
      <c r="D106" s="519">
        <v>800</v>
      </c>
      <c r="E106" s="514">
        <v>50</v>
      </c>
      <c r="F106" s="517">
        <v>50</v>
      </c>
      <c r="G106" s="517">
        <v>50</v>
      </c>
    </row>
    <row r="107" spans="1:7" ht="15.75">
      <c r="A107" s="485" t="s">
        <v>285</v>
      </c>
      <c r="B107" s="698" t="s">
        <v>401</v>
      </c>
      <c r="C107" s="699"/>
      <c r="D107" s="516">
        <v>800</v>
      </c>
      <c r="E107" s="515">
        <v>50</v>
      </c>
      <c r="F107" s="518">
        <v>50</v>
      </c>
      <c r="G107" s="518">
        <v>50</v>
      </c>
    </row>
    <row r="108" spans="1:7" ht="28.5">
      <c r="A108" s="377" t="s">
        <v>261</v>
      </c>
      <c r="B108" s="700" t="s">
        <v>422</v>
      </c>
      <c r="C108" s="701"/>
      <c r="D108" s="520"/>
      <c r="E108" s="514">
        <f>E109</f>
        <v>40</v>
      </c>
      <c r="F108" s="517">
        <v>15</v>
      </c>
      <c r="G108" s="517">
        <v>15</v>
      </c>
    </row>
    <row r="109" spans="1:7" ht="30">
      <c r="A109" s="521" t="s">
        <v>166</v>
      </c>
      <c r="B109" s="702" t="s">
        <v>421</v>
      </c>
      <c r="C109" s="703"/>
      <c r="D109" s="522"/>
      <c r="E109" s="515">
        <f>E110</f>
        <v>40</v>
      </c>
      <c r="F109" s="518">
        <v>15</v>
      </c>
      <c r="G109" s="518">
        <v>15</v>
      </c>
    </row>
    <row r="110" spans="1:7" ht="15">
      <c r="A110" s="523" t="s">
        <v>165</v>
      </c>
      <c r="B110" s="702" t="s">
        <v>421</v>
      </c>
      <c r="C110" s="703"/>
      <c r="D110" s="617">
        <v>300</v>
      </c>
      <c r="E110" s="515">
        <v>40</v>
      </c>
      <c r="F110" s="518">
        <v>15</v>
      </c>
      <c r="G110" s="518">
        <v>15</v>
      </c>
    </row>
    <row r="111" spans="1:5" ht="28.5">
      <c r="A111" s="377" t="s">
        <v>261</v>
      </c>
      <c r="B111" s="700" t="s">
        <v>422</v>
      </c>
      <c r="C111" s="701"/>
      <c r="D111" s="541"/>
      <c r="E111" s="615">
        <f>E112</f>
        <v>700</v>
      </c>
    </row>
    <row r="112" spans="1:5" ht="20.25" customHeight="1">
      <c r="A112" s="502" t="s">
        <v>473</v>
      </c>
      <c r="B112" s="702" t="s">
        <v>475</v>
      </c>
      <c r="C112" s="703"/>
      <c r="D112" s="542"/>
      <c r="E112" s="616">
        <f>E113</f>
        <v>700</v>
      </c>
    </row>
    <row r="113" spans="1:5" ht="30">
      <c r="A113" s="559" t="s">
        <v>350</v>
      </c>
      <c r="B113" s="702" t="s">
        <v>475</v>
      </c>
      <c r="C113" s="703"/>
      <c r="D113" s="542" t="s">
        <v>143</v>
      </c>
      <c r="E113" s="616">
        <v>700</v>
      </c>
    </row>
    <row r="114" spans="1:5" ht="71.25">
      <c r="A114" s="601" t="s">
        <v>609</v>
      </c>
      <c r="B114" s="704" t="s">
        <v>522</v>
      </c>
      <c r="C114" s="705"/>
      <c r="D114" s="542"/>
      <c r="E114" s="603">
        <f>E115</f>
        <v>10</v>
      </c>
    </row>
    <row r="115" spans="1:5" ht="64.5" customHeight="1">
      <c r="A115" s="334" t="s">
        <v>521</v>
      </c>
      <c r="B115" s="696" t="s">
        <v>522</v>
      </c>
      <c r="C115" s="697"/>
      <c r="D115" s="542"/>
      <c r="E115" s="604">
        <v>10</v>
      </c>
    </row>
    <row r="116" spans="1:5" ht="25.5" customHeight="1">
      <c r="A116" s="334" t="s">
        <v>165</v>
      </c>
      <c r="B116" s="696" t="s">
        <v>522</v>
      </c>
      <c r="C116" s="697"/>
      <c r="D116" s="542" t="s">
        <v>162</v>
      </c>
      <c r="E116" s="543">
        <v>10</v>
      </c>
    </row>
  </sheetData>
  <sheetProtection/>
  <mergeCells count="56">
    <mergeCell ref="B21:C21"/>
    <mergeCell ref="B35:C35"/>
    <mergeCell ref="B1:H1"/>
    <mergeCell ref="A2:H2"/>
    <mergeCell ref="A3:H3"/>
    <mergeCell ref="A4:H4"/>
    <mergeCell ref="A5:H5"/>
    <mergeCell ref="B20:C20"/>
    <mergeCell ref="B6:H6"/>
    <mergeCell ref="A8:G8"/>
    <mergeCell ref="B51:C51"/>
    <mergeCell ref="B26:C26"/>
    <mergeCell ref="B42:C42"/>
    <mergeCell ref="B10:C10"/>
    <mergeCell ref="B43:C43"/>
    <mergeCell ref="B98:C98"/>
    <mergeCell ref="B76:C76"/>
    <mergeCell ref="B60:C60"/>
    <mergeCell ref="B41:C41"/>
    <mergeCell ref="B77:C77"/>
    <mergeCell ref="B44:C44"/>
    <mergeCell ref="B97:C97"/>
    <mergeCell ref="B78:C78"/>
    <mergeCell ref="B96:C96"/>
    <mergeCell ref="B54:C54"/>
    <mergeCell ref="B106:C106"/>
    <mergeCell ref="B99:C99"/>
    <mergeCell ref="B101:C101"/>
    <mergeCell ref="B68:C68"/>
    <mergeCell ref="B55:C55"/>
    <mergeCell ref="B27:C27"/>
    <mergeCell ref="B7:H7"/>
    <mergeCell ref="B115:C115"/>
    <mergeCell ref="B112:C112"/>
    <mergeCell ref="B75:C75"/>
    <mergeCell ref="B72:C72"/>
    <mergeCell ref="B73:C73"/>
    <mergeCell ref="B61:C61"/>
    <mergeCell ref="B100:C100"/>
    <mergeCell ref="B111:C111"/>
    <mergeCell ref="B116:C116"/>
    <mergeCell ref="B104:C104"/>
    <mergeCell ref="B108:C108"/>
    <mergeCell ref="B109:C109"/>
    <mergeCell ref="B110:C110"/>
    <mergeCell ref="B114:C114"/>
    <mergeCell ref="B107:C107"/>
    <mergeCell ref="B105:C105"/>
    <mergeCell ref="B113:C113"/>
    <mergeCell ref="B56:C56"/>
    <mergeCell ref="B57:C57"/>
    <mergeCell ref="B58:C58"/>
    <mergeCell ref="B59:C59"/>
    <mergeCell ref="B67:C67"/>
    <mergeCell ref="B103:C103"/>
    <mergeCell ref="B102:C102"/>
  </mergeCells>
  <printOptions/>
  <pageMargins left="0.3937007874015748" right="0.3937007874015748" top="0.3937007874015748" bottom="0.3937007874015748" header="0.5118110236220472" footer="0.5118110236220472"/>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buhgalter</cp:lastModifiedBy>
  <cp:lastPrinted>2022-02-03T11:02:50Z</cp:lastPrinted>
  <dcterms:created xsi:type="dcterms:W3CDTF">2014-10-25T07:35:49Z</dcterms:created>
  <dcterms:modified xsi:type="dcterms:W3CDTF">2022-02-03T11:02:55Z</dcterms:modified>
  <cp:category/>
  <cp:version/>
  <cp:contentType/>
  <cp:contentStatus/>
</cp:coreProperties>
</file>