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480" windowHeight="9375" tabRatio="225" activeTab="0"/>
  </bookViews>
  <sheets>
    <sheet name="прил. 3" sheetId="1" r:id="rId1"/>
    <sheet name="прил. 4" sheetId="2" r:id="rId2"/>
    <sheet name="прил.5 " sheetId="3" r:id="rId3"/>
    <sheet name="прил.6 " sheetId="4" r:id="rId4"/>
    <sheet name="прил.7" sheetId="5" r:id="rId5"/>
    <sheet name="прил.8" sheetId="6" r:id="rId6"/>
    <sheet name="прил9" sheetId="7" r:id="rId7"/>
    <sheet name="прил10" sheetId="8" r:id="rId8"/>
  </sheets>
  <definedNames>
    <definedName name="_xlnm.Print_Titles" localSheetId="4">'прил.7'!$11:$11</definedName>
    <definedName name="_xlnm.Print_Titles" localSheetId="5">'прил.8'!$11:$11</definedName>
    <definedName name="_xlnm.Print_Area" localSheetId="4">'прил.7'!$A$1:$H$248</definedName>
    <definedName name="_xlnm.Print_Area" localSheetId="5">'прил.8'!$A$1:$I$246</definedName>
  </definedNames>
  <calcPr fullCalcOnLoad="1"/>
</workbook>
</file>

<file path=xl/sharedStrings.xml><?xml version="1.0" encoding="utf-8"?>
<sst xmlns="http://schemas.openxmlformats.org/spreadsheetml/2006/main" count="6608" uniqueCount="844">
  <si>
    <t>001</t>
  </si>
  <si>
    <t>Наименование</t>
  </si>
  <si>
    <t xml:space="preserve">к решению Собрания депутатов поселка Глушково </t>
  </si>
  <si>
    <t>"поселок Глушково" Глушковского района Курской области</t>
  </si>
  <si>
    <t>к решению Собрания депутатов поселка Глушково</t>
  </si>
  <si>
    <t>Администрация поселка Глушково Глушковского района Курской области</t>
  </si>
  <si>
    <t>ВСЕГО ДОХОДОВ</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</si>
  <si>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</si>
  <si>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 xml:space="preserve"> 2 02 04012 10 0000 151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</si>
  <si>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</si>
  <si>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2 02 04012 00 0000 151</t>
  </si>
  <si>
    <t>Иные межбюджетные трансферты</t>
  </si>
  <si>
    <t xml:space="preserve"> 2 02 04000 00 0000 151</t>
  </si>
  <si>
    <t>2 02 03999 10 0000 151</t>
  </si>
  <si>
    <t>Субвенция на содержание работников</t>
  </si>
  <si>
    <t>Субвенция на  предоставление  гражданам субсидий на оплату ЖКУ</t>
  </si>
  <si>
    <t>в том числе</t>
  </si>
  <si>
    <t>Прочие субвенции бюджетам поселений</t>
  </si>
  <si>
    <t>Прочие субвенции</t>
  </si>
  <si>
    <t xml:space="preserve"> 2 02 03999 00 0000 151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</si>
  <si>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</si>
  <si>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2 02 03015 10 0000 151</t>
  </si>
  <si>
    <t>Субвенции бюджетам на осуществление первичного воинского учета на территориях, где отсутствуют военные комиссариаты</t>
  </si>
  <si>
    <t xml:space="preserve"> 2 02 03015 00 0000 151</t>
  </si>
  <si>
    <t xml:space="preserve">Субвенции бюджетам субъектов Российской Федерации и муниципальных образований </t>
  </si>
  <si>
    <t xml:space="preserve"> 2 02 03000 00 0000 151</t>
  </si>
  <si>
    <t xml:space="preserve"> 2 02 02999 10 0000 151</t>
  </si>
  <si>
    <t>Прочие субсидии бюджетам поселений</t>
  </si>
  <si>
    <t>Прочие субсидии</t>
  </si>
  <si>
    <t xml:space="preserve"> 2 02 02999 00 0000 151</t>
  </si>
  <si>
    <t>Субсидии бюджетам поселений на бюджетные инвестиции в объекты капитального строительства собственности муниципальных образований</t>
  </si>
  <si>
    <t xml:space="preserve"> 2 02 02077 10 0000 151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</si>
  <si>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</si>
  <si>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2 02 02077 00 0000 151</t>
  </si>
  <si>
    <t>Субсидии бюджетам поселений на реализацию федеральных целевых программ</t>
  </si>
  <si>
    <t xml:space="preserve"> 2 02 02051 10 0000 151</t>
  </si>
  <si>
    <t>Субсидии бюджетам на реализацию федеральных целевых программ</t>
  </si>
  <si>
    <t xml:space="preserve"> 2 02 02051 00 0000 151</t>
  </si>
  <si>
    <t>Субсидии бюджетам субъектов Российской Федерации и муниципальных образований (межбюджетные субсидии)</t>
  </si>
  <si>
    <t xml:space="preserve"> 2 02 02000 00 0000 151</t>
  </si>
  <si>
    <t>Дотации бюджетам городскких поселений на выравнивание бюджетной обеспеченности</t>
  </si>
  <si>
    <t xml:space="preserve"> 2 02 15001 13 0000 151</t>
  </si>
  <si>
    <t>Дотации на выравнивание бюджетной обеспеченности</t>
  </si>
  <si>
    <t xml:space="preserve"> 2 02 15001 00 0000 151</t>
  </si>
  <si>
    <t>Дотации бюджетам поселений на выравнивание бюджетной обеспеченности</t>
  </si>
  <si>
    <t xml:space="preserve"> 2 02 01001 10 0000 151</t>
  </si>
  <si>
    <t xml:space="preserve"> 2 02 01001 00 0000 151</t>
  </si>
  <si>
    <t>БЕЗВОЗМЕЗДНЫЕ ПОСТУПЛЕНИЯ ОТ ДРУГИХ БЮДЖЕТОВ БЮДЖЕТНОЙ СИСТЕМЫ РОССИЙСКОЙ ФЕДЕРАЦИИ</t>
  </si>
  <si>
    <t xml:space="preserve"> 2 02 00000 00 0000 000</t>
  </si>
  <si>
    <t>БЕЗВОЗМЕЗДНЫЕ ПОСТУПЛЕНИЯ</t>
  </si>
  <si>
    <t xml:space="preserve"> 2 00 00000 00 0000 000</t>
  </si>
  <si>
    <t>Невыясненные поступления, зачисляемые в бюджеты поселений</t>
  </si>
  <si>
    <t xml:space="preserve"> 1 17 01050 10 0000 180</t>
  </si>
  <si>
    <t>Невыясненные поступления</t>
  </si>
  <si>
    <t xml:space="preserve"> 1 17 01000 00 0000 180</t>
  </si>
  <si>
    <t>ПРОЧИЕ НЕНАЛОГОВЫЕ ДОХОДЫ</t>
  </si>
  <si>
    <t xml:space="preserve"> 1 17 00000 00 0000 000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</si>
  <si>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</si>
  <si>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</si>
  <si>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</si>
  <si>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</si>
  <si>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</si>
  <si>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1 14 06013 13 0000 430</t>
  </si>
  <si>
    <t xml:space="preserve"> Доходы     от    продажи    земельных    участков,                              государственная  собственность  на   которые   не                              разграничена</t>
  </si>
  <si>
    <t xml:space="preserve"> 1 14 06010 00 0000 430</t>
  </si>
  <si>
    <t xml:space="preserve"> Доходы    от    продажи    земельных    участков, находящихся в государственной и муниципальной собственности</t>
  </si>
  <si>
    <t xml:space="preserve"> 1 14 06000 00 0000 430</t>
  </si>
  <si>
    <t>ДОХОДЫ ОТ ПРОДАЖИ МАТЕРИАЛЬНЫХ И НЕМАТЕРИАЛЬНЫХ АКТИВОВ</t>
  </si>
  <si>
    <t xml:space="preserve"> 1 14 00000 00 0000 000</t>
  </si>
  <si>
    <t>Прочие доходы от оказания платных услуг (работ) получателями средств бюджетов поселений</t>
  </si>
  <si>
    <t xml:space="preserve"> 1 13 01995 10 0000 130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</si>
  <si>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</si>
  <si>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</si>
  <si>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</si>
  <si>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</si>
  <si>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</si>
  <si>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1 11 05025 10 0000 120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</si>
  <si>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</si>
  <si>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1 11 05020 00 0000 120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</si>
  <si>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</si>
  <si>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1 11 05013 13 0000 120</t>
  </si>
  <si>
    <t xml:space="preserve"> 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</si>
  <si>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</si>
  <si>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1 11 05000 00 0000 120</t>
  </si>
  <si>
    <t>ДОХОДЫ ОТ ИСПОЛЬЗОВАНИЯ ИМУЩЕСТВА, НАХОДЯЩЕГОСЯ В ГОСУДАРСТВЕННОЙ И МУНИЦИПАЛЬНОЙ СОБСТВЕННОСТИ</t>
  </si>
  <si>
    <t xml:space="preserve"> 1 11 00000 00 0000 000</t>
  </si>
  <si>
    <t>Земельный налог (по обязательствам, возникшим до        1 января 2006 года), мобилизуемый на территориях поселений</t>
  </si>
  <si>
    <t xml:space="preserve"> 1 09 04050 10 0000 110</t>
  </si>
  <si>
    <t>Земельный налог (по обязательствам, возникшим до        1 января 2006 года)</t>
  </si>
  <si>
    <t xml:space="preserve"> 1 09 04050 00 0000 110</t>
  </si>
  <si>
    <t>Налоги на имущество</t>
  </si>
  <si>
    <t xml:space="preserve"> 1 09 04000 00 0000 110</t>
  </si>
  <si>
    <t>ЗАДОЛЖЕННОСТЬ И ПЕРЕРАСЧЕТЫ ПО ОТМЕНЕННЫМ НАЛОГАМ, СБОРАМ И ИНЫМ ОБЯЗАТЕЛЬНЫМ ПЛАТЕЖАМ</t>
  </si>
  <si>
    <t xml:space="preserve">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</si>
  <si>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</si>
  <si>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</si>
  <si>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</si>
  <si>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1 08 04000 01 0000 110</t>
  </si>
  <si>
    <t>ГОСУДАРСТВЕННАЯ ПОШЛИНА</t>
  </si>
  <si>
    <t>1 08 00000 00 0000 000</t>
  </si>
  <si>
    <t xml:space="preserve"> 1 06 06043 13 0000 110</t>
  </si>
  <si>
    <t>Земельный налог с физических лиц</t>
  </si>
  <si>
    <t xml:space="preserve"> 1 06 06040 00 0000 110</t>
  </si>
  <si>
    <t>Земельный налог с организаций, обладающих земельным участком, расположенным в границах городских  поселений</t>
  </si>
  <si>
    <t xml:space="preserve"> 1 06 06033 13 0000 110</t>
  </si>
  <si>
    <t xml:space="preserve">Земельный налог с организаций </t>
  </si>
  <si>
    <t xml:space="preserve"> 1 06 06030 00 0000 110</t>
  </si>
  <si>
    <t>Земельный налог</t>
  </si>
  <si>
    <t xml:space="preserve"> 1 06 06000 00 0000 110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</si>
  <si>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</si>
  <si>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1 06 01030 13 0000 110</t>
  </si>
  <si>
    <t>Налог на имущество физических лиц</t>
  </si>
  <si>
    <t xml:space="preserve"> 1 06 01000 00 0000 110</t>
  </si>
  <si>
    <t>НАЛОГИ НА ИМУЩЕСТВО</t>
  </si>
  <si>
    <t xml:space="preserve"> 1 06 00000 00 0000 000</t>
  </si>
  <si>
    <t>Единый сельскохозяйственный налог (за налоговые периоды, истекшие до 1 января 2011 года)</t>
  </si>
  <si>
    <t xml:space="preserve"> 1 05 03020 01 0000 110</t>
  </si>
  <si>
    <t>Единый сельскохозяйственный налог</t>
  </si>
  <si>
    <t xml:space="preserve"> 1 05 03000 00 0000 110</t>
  </si>
  <si>
    <t>НАЛОГИ НА СОВОКУПНЫЙ ДОХОД</t>
  </si>
  <si>
    <t xml:space="preserve">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</si>
  <si>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</si>
  <si>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</si>
  <si>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</si>
  <si>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</si>
  <si>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</si>
  <si>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</si>
  <si>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</si>
  <si>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1 03 02230 01 0000 110</t>
  </si>
  <si>
    <t>Акцизы по подакцизным товарам (продукции), производимым на территории Российской Федерации</t>
  </si>
  <si>
    <t xml:space="preserve"> 1 03 02000 01 0000 110</t>
  </si>
  <si>
    <t>НАЛОГИ НА ТОВАРЫ (РАБОТЫ, УСЛУГИ) РЕАЛИЗУЕМЫЕ НА ТЕРРИТОРИИ РОССИЙСКОЙ ФЕДЕРАЦИИ</t>
  </si>
  <si>
    <t xml:space="preserve"> 1 03 00000 00 0000 000</t>
  </si>
  <si>
    <t xml:space="preserve"> 1 01 02030 01 0000 110</t>
  </si>
  <si>
    <t xml:space="preserve"> 1 01 02020 01 0000 110</t>
  </si>
  <si>
    <t xml:space="preserve">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</si>
  <si>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</si>
  <si>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t>
  </si>
  <si>
    <t xml:space="preserve"> 1 01 02000 01 0000 110</t>
  </si>
  <si>
    <t>НАЛОГИ НА ПРИБЫЛЬ, ДОХОДЫ</t>
  </si>
  <si>
    <t xml:space="preserve"> 1 01 00000 00 0000 000</t>
  </si>
  <si>
    <t xml:space="preserve"> НАЛОГОВЫЕ И НЕНАЛОГОВЫЕ ДОХОДЫ</t>
  </si>
  <si>
    <t xml:space="preserve"> 1 00 00000 00 0000 000</t>
  </si>
  <si>
    <t>Наименование доходов</t>
  </si>
  <si>
    <t>Код бюджетной классификации Российской Федероации</t>
  </si>
  <si>
    <t>200</t>
  </si>
  <si>
    <t>C1442</t>
  </si>
  <si>
    <t>01 2 02</t>
  </si>
  <si>
    <t>01</t>
  </si>
  <si>
    <t>08</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</si>
  <si>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Глушковского района Курской области на 2014 – 2016 годы</t>
  </si>
  <si>
    <t>100</t>
  </si>
  <si>
    <t>Муниципальная программа _____________кого сельсовета  Глушковского района Курской области «Социальная поддержка граждан в _____________ком сельсовете  Глушковского района Курской области на 2014-2016 годы»</t>
  </si>
  <si>
    <t>C1401</t>
  </si>
  <si>
    <t>Пенсионное обеспечение</t>
  </si>
  <si>
    <t>00000</t>
  </si>
  <si>
    <t>01 2 00</t>
  </si>
  <si>
    <t>СОЦИАЛЬНАЯ ПОЛИТИКА</t>
  </si>
  <si>
    <t>01 0 00</t>
  </si>
  <si>
    <t>Закупка товаров, работ и услуг для государственных (муниципальных) нужд</t>
  </si>
  <si>
    <t xml:space="preserve">Создание условий для организации досуга и обеспечения жителей поселения услугами организаций культуры </t>
  </si>
  <si>
    <t>C1414</t>
  </si>
  <si>
    <t>08 1  01</t>
  </si>
  <si>
    <t>07</t>
  </si>
  <si>
    <t>300</t>
  </si>
  <si>
    <t>1445</t>
  </si>
  <si>
    <t>02 1</t>
  </si>
  <si>
    <t>Социальное обеспечение и иные выплаты населению</t>
  </si>
  <si>
    <t>Выплата пенсий за выслугу лет и доплат к пенсиям муниципальных служащих</t>
  </si>
  <si>
    <t>0000</t>
  </si>
  <si>
    <t>02 0</t>
  </si>
  <si>
    <t>C1406</t>
  </si>
  <si>
    <t>11</t>
  </si>
  <si>
    <t>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</si>
  <si>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t>08 0 00</t>
  </si>
  <si>
    <t>ФИЗИЧЕСКАЯ КУЛЬТУРА И СПОРТ</t>
  </si>
  <si>
    <t>03</t>
  </si>
  <si>
    <t>10</t>
  </si>
  <si>
    <t>Государственная поддержка молодых семей в улучшении жилищных условий</t>
  </si>
  <si>
    <t>07 2 00</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</si>
  <si>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t>
  </si>
  <si>
    <t>07 0 00</t>
  </si>
  <si>
    <t>Социальное обеспечение населения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</si>
  <si>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</si>
  <si>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</si>
  <si>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800</t>
  </si>
  <si>
    <t>Иные бюджетные ассигнования</t>
  </si>
  <si>
    <t>Реализация мероприятий в сфере молодежной политики</t>
  </si>
  <si>
    <t>Молодежная политика и оздоровление детей</t>
  </si>
  <si>
    <t>ОБРАЗОВАНИЕ</t>
  </si>
  <si>
    <t>C1433</t>
  </si>
  <si>
    <t>071 03</t>
  </si>
  <si>
    <t>05</t>
  </si>
  <si>
    <t>07 1 00</t>
  </si>
  <si>
    <t>C1457</t>
  </si>
  <si>
    <t>07 1 01</t>
  </si>
  <si>
    <t>Мероприятия по сбору и удалению твердых и жидких бытовых отходов</t>
  </si>
  <si>
    <t>C1456</t>
  </si>
  <si>
    <t>Мероприятия по содержанию мемориальных комплексов</t>
  </si>
  <si>
    <t>07 1 05</t>
  </si>
  <si>
    <t>Озеленение</t>
  </si>
  <si>
    <t>Мероприятия по благоустройству</t>
  </si>
  <si>
    <t>Благоустройство</t>
  </si>
  <si>
    <t>С1417</t>
  </si>
  <si>
    <t>07 2 03</t>
  </si>
  <si>
    <t>02</t>
  </si>
  <si>
    <t>Проведение текущего ремонта объектов водоснабжения муниципальной собственности</t>
  </si>
  <si>
    <t>С1431</t>
  </si>
  <si>
    <t>Коммунальное хозяйство</t>
  </si>
  <si>
    <t>400</t>
  </si>
  <si>
    <t>С1430</t>
  </si>
  <si>
    <t>07 1 07</t>
  </si>
  <si>
    <t>Основное мероприятие "Капитальный ремонт многоквартирных домов поселка Глушково"</t>
  </si>
  <si>
    <t>Жилищное хозяйство</t>
  </si>
  <si>
    <t>ЖИЛИЩНО-КОММУНАЛЬНОЕ ХОЯЙСТВО</t>
  </si>
  <si>
    <t>C1468</t>
  </si>
  <si>
    <t>12</t>
  </si>
  <si>
    <t>04</t>
  </si>
  <si>
    <t>Мероприятия в области земельных отношений (межевание земельных участков, проведение кадастровых работ)</t>
  </si>
  <si>
    <t>C1416</t>
  </si>
  <si>
    <t>Мероприятия по разработке документов территориального планирования и градостроительного зонирования</t>
  </si>
  <si>
    <t>1405</t>
  </si>
  <si>
    <t>15 2</t>
  </si>
  <si>
    <t>Обеспечение условий для развития малого и среднего предпринимательства на территории муниципального образования</t>
  </si>
  <si>
    <t>1196</t>
  </si>
  <si>
    <t>Обеспечение условий для развития малого и среднего предпринимательства на территории Курской области</t>
  </si>
  <si>
    <t>Подпрограмма «Содействие развитию малого и среднего предпринимательства» муниципальной программы «Развитие экономики муниципального образования»</t>
  </si>
  <si>
    <t>1480</t>
  </si>
  <si>
    <t>15 1</t>
  </si>
  <si>
    <t>Создание благоприятных условий для привлечения инвестиций в экономику МО и формирование благоприятного инвестиционного климата</t>
  </si>
  <si>
    <t>Подпрограмма «Создание благоприятных условий для привлечения инвестиций в экономику муниципального района» муниципальной программы «Развитие экономики муниципального образования»</t>
  </si>
  <si>
    <t>15 0</t>
  </si>
  <si>
    <t>Муниципальная программа «Развитие экономики муниципального образования»</t>
  </si>
  <si>
    <t>C1434</t>
  </si>
  <si>
    <t>Мероприятия в области энергосбережения</t>
  </si>
  <si>
    <t>05 0 00</t>
  </si>
  <si>
    <t>Другие вопросы в области национальной экономики</t>
  </si>
  <si>
    <t>09</t>
  </si>
  <si>
    <t>Обеспечение безопасности дорожного движения на автомобильных дорогах местного значения</t>
  </si>
  <si>
    <t>11 2 03</t>
  </si>
  <si>
    <t>Основное мероприятие "Повышение безопасности дорожного движения и снижение дорожно-транспортного травматизма на территории муниципального образования"</t>
  </si>
  <si>
    <t>11 2 03 00000</t>
  </si>
  <si>
    <t>Подпрограмма «Повышение безопасности дорожного движения поселка Глушково Глушковского района Курской области муниципальной программы "Содержание, ремонт и капитальный ремонт автомобильных дорог на 2014-2016 годы"</t>
  </si>
  <si>
    <t>1160</t>
  </si>
  <si>
    <t>C1424</t>
  </si>
  <si>
    <t>11 1 02</t>
  </si>
  <si>
    <t xml:space="preserve">Капитальный ремонт, ремонт и содержание автомобильных дорог общего пользования местного значения </t>
  </si>
  <si>
    <t>Основное мероприятие "Капитальный ремонт, ремонт и содержание автомобильных дорог общего пользования  местного  значения"</t>
  </si>
  <si>
    <t>4897,431</t>
  </si>
  <si>
    <t>C1423</t>
  </si>
  <si>
    <t>11 1 01</t>
  </si>
  <si>
    <t>Капитальные вложения в объекты недвижимого имущества государственной (муниципальной) собственности</t>
  </si>
  <si>
    <t xml:space="preserve">Бюджетные инвестиции </t>
  </si>
  <si>
    <t xml:space="preserve">Строительство (реконструкция) автомобильных дорог общего пользования местного значения </t>
  </si>
  <si>
    <t>Основное мероприятие "Строительство и (или) реконструкция автомобильных дорог общего пользования местного значения"</t>
  </si>
  <si>
    <t>Дорожное хозяйство (дорожные фонды)</t>
  </si>
  <si>
    <t>НАЦИОНАЛЬНАЯ ЭКОНОМИКА</t>
  </si>
  <si>
    <t>С1435</t>
  </si>
  <si>
    <t>Реализация мероприятий направленных на обеспечение правопорядка на территории муниципального образования</t>
  </si>
  <si>
    <t>14</t>
  </si>
  <si>
    <t>Основное мероприятие "Снижение уровня правонарушений на территории муниципального образования"</t>
  </si>
  <si>
    <t>12 0 00</t>
  </si>
  <si>
    <t>Другие вопросы в области национальной безопасности и правоохранительной деятельности</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</si>
  <si>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</si>
  <si>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Основное мероприятие "Обеспечение эффективного функционирования системы гражданской обороны, защиты населения и территорий от чрезвычайных ситуаций, безопасности людей на водных объектах"</t>
  </si>
  <si>
    <t>С1415</t>
  </si>
  <si>
    <t>13 0 00</t>
  </si>
  <si>
    <t>НАЦИОНАЛЬНАЯ БЕЗОПАСНОСТЬ И ПРАВООХРАНИТЕЛЬНАЯ ДЕЯТЕЛЬНОСТЬ</t>
  </si>
  <si>
    <t>С1439</t>
  </si>
  <si>
    <t>77 2 00</t>
  </si>
  <si>
    <t>Реализация мероприятий по распространению официальной информации</t>
  </si>
  <si>
    <t>С1401</t>
  </si>
  <si>
    <t>13</t>
  </si>
  <si>
    <t>Непрограммные расходы органов местного самоуправления</t>
  </si>
  <si>
    <t>77 0 00</t>
  </si>
  <si>
    <t>Непрограммная деятельность органов местного самоуправления</t>
  </si>
  <si>
    <t>76 1 00 С1404</t>
  </si>
  <si>
    <t>5918</t>
  </si>
  <si>
    <t>77 2</t>
  </si>
  <si>
    <t>Осуществление первичного воинского учета на территориях, где отсутствуют военные комиссариаты</t>
  </si>
  <si>
    <t>П1490</t>
  </si>
  <si>
    <t>73 1 00</t>
  </si>
  <si>
    <t>Мобилизационная и вневойсковая подготовка</t>
  </si>
  <si>
    <t>НАЦИОНАЛЬНАЯ ОБОРОНА</t>
  </si>
  <si>
    <t>Расходы на обеспечение деятельности (оказание услуг) муниципальных учреждений</t>
  </si>
  <si>
    <t>С1404</t>
  </si>
  <si>
    <t>76 1 00</t>
  </si>
  <si>
    <t>Выполнение других (прочих) обязательств органа местного самоуправления</t>
  </si>
  <si>
    <t>Выполнение других обязательств Курской области</t>
  </si>
  <si>
    <t>76 0 00</t>
  </si>
  <si>
    <t>Реализация государственных функций, связанных с общегосударственным управлением</t>
  </si>
  <si>
    <t>С1437</t>
  </si>
  <si>
    <t>Мероприятия, направленные на развитие муниципальной службы</t>
  </si>
  <si>
    <t>Основное мероприятие "Внедрение современных технологий,повышение профессиональной компетентности муниципальных служащих,обеспечение условий для их результативной профессиональной служебной деятельности"</t>
  </si>
  <si>
    <t>09 0 00</t>
  </si>
  <si>
    <t>Другие общегосударственные вопросы</t>
  </si>
  <si>
    <t>78 1</t>
  </si>
  <si>
    <t>Резервный фонд местной администрации</t>
  </si>
  <si>
    <t xml:space="preserve">Резервные фонды </t>
  </si>
  <si>
    <t>78 0</t>
  </si>
  <si>
    <t>Резервные фонды органов местного самоуправления</t>
  </si>
  <si>
    <t>Резервные фонды</t>
  </si>
  <si>
    <t>1441</t>
  </si>
  <si>
    <t>77 3</t>
  </si>
  <si>
    <t>Подготовка и проведение выборов</t>
  </si>
  <si>
    <t>Организация и проведение выборов и референдумов</t>
  </si>
  <si>
    <t>77 0</t>
  </si>
  <si>
    <t>Обеспечение проведения выборов и референдумов</t>
  </si>
  <si>
    <t>500</t>
  </si>
  <si>
    <t>1467</t>
  </si>
  <si>
    <t>74 3</t>
  </si>
  <si>
    <t>06</t>
  </si>
  <si>
    <t>Межбюджетные трансферты</t>
  </si>
  <si>
    <t>Осуществление переданных полномочий от поселений муниципальному району в сфере внешнего муниципального финансового контроля</t>
  </si>
  <si>
    <t>1402</t>
  </si>
  <si>
    <t>Обеспечение деятельности и выполнение функций органов местного самоуправления</t>
  </si>
  <si>
    <t>Аппарат контрольно-счетного органа муниципального образования</t>
  </si>
  <si>
    <t>74 2</t>
  </si>
  <si>
    <t>Аудиторы контрольно-счетного органа муниципального образования</t>
  </si>
  <si>
    <t>74 1</t>
  </si>
  <si>
    <t>Руководитель контрольно-счетного органа муниципального образования</t>
  </si>
  <si>
    <t>74 0</t>
  </si>
  <si>
    <t>Обеспечение деятельности контрольно-счетных органов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</si>
  <si>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</si>
  <si>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0</t>
  </si>
  <si>
    <t>С1402</t>
  </si>
  <si>
    <t>Обеспечение деятельности администрации муниципального образования</t>
  </si>
  <si>
    <t>73 0 00</t>
  </si>
  <si>
    <t>Обеспечение функционирования местных администраций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</si>
  <si>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</si>
  <si>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71 1 00</t>
  </si>
  <si>
    <t>Глава муниципального образования</t>
  </si>
  <si>
    <t>71 0 00</t>
  </si>
  <si>
    <t>Обеспечение функционирования главы муниципального образования</t>
  </si>
  <si>
    <t>ГРБС</t>
  </si>
  <si>
    <t>Функционирование высшего должностного лица субъекта Российской Федерации и муниципального образования</t>
  </si>
  <si>
    <t>ОБЩЕГОСУДАРСТВЕННЫЕ ВОПРОСЫ</t>
  </si>
  <si>
    <t>В С Е Г О</t>
  </si>
  <si>
    <t>ВР</t>
  </si>
  <si>
    <t>ЦСР</t>
  </si>
  <si>
    <t>ПР</t>
  </si>
  <si>
    <t>Рз</t>
  </si>
  <si>
    <t>700</t>
  </si>
  <si>
    <t>14 1 1465</t>
  </si>
  <si>
    <t>Обслуживание  государственного (муниципального ) долга</t>
  </si>
  <si>
    <t>Обслуживание муниципального долга</t>
  </si>
  <si>
    <t>14 1 0000</t>
  </si>
  <si>
    <t>Подпрограмма «Управление муниципальным долгом» муниципальной программы __________________________ сельсовета Глушковского района Курской области «Повышение эффективности управления муниципальными финансами _____________________ сельсовете  Глушковского района Курской области на 2014 – 2018 годы»</t>
  </si>
  <si>
    <t>14 0 0000</t>
  </si>
  <si>
    <t>Муниципальная программа __________________________ сельсовета Глушковского района Курской области «Повышение эффективности  управления финансами в _____________________ сельсовете  Глушковского района Курской области на 2014 – 2018 годы»</t>
  </si>
  <si>
    <t>1407</t>
  </si>
  <si>
    <t xml:space="preserve">08 2 </t>
  </si>
  <si>
    <t>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t>
  </si>
  <si>
    <t>1444</t>
  </si>
  <si>
    <t>01 1</t>
  </si>
  <si>
    <t>1443</t>
  </si>
  <si>
    <t>07 1 06</t>
  </si>
  <si>
    <t>600</t>
  </si>
  <si>
    <t>Мероприятия по строительству очистных сооружений</t>
  </si>
  <si>
    <t>150</t>
  </si>
  <si>
    <t>Мероприятия по капитальному ремонту муниципального жилищного фонда</t>
  </si>
  <si>
    <t>Мероприятия  по разработке документов территориального планирования и градостроительного зонирования</t>
  </si>
  <si>
    <t>Основное мероприятие "Реализация комплекса мер по пожарной безопасности "</t>
  </si>
  <si>
    <t>Закупка товаров, работ и услуг для обеспечения государственных (муниципальных) нужд</t>
  </si>
  <si>
    <t>00 C1404</t>
  </si>
  <si>
    <t>76 1</t>
  </si>
  <si>
    <t>00 00000</t>
  </si>
  <si>
    <t>76 0</t>
  </si>
  <si>
    <t>00 C1402</t>
  </si>
  <si>
    <t>73 1</t>
  </si>
  <si>
    <t>73 0</t>
  </si>
  <si>
    <t>71 1</t>
  </si>
  <si>
    <t>71 0</t>
  </si>
  <si>
    <t>0000000</t>
  </si>
  <si>
    <t>13 0</t>
  </si>
  <si>
    <t>12 0</t>
  </si>
  <si>
    <t>03 C1459</t>
  </si>
  <si>
    <t>01 C1424</t>
  </si>
  <si>
    <t>09 0</t>
  </si>
  <si>
    <t xml:space="preserve">08 0 </t>
  </si>
  <si>
    <t>00 C1439</t>
  </si>
  <si>
    <t>Мероприятия по распространению официальной информации</t>
  </si>
  <si>
    <t>00 C1401</t>
  </si>
  <si>
    <t>ОХО налоги</t>
  </si>
  <si>
    <t>ОХО закупки</t>
  </si>
  <si>
    <t>ОХО (зарплата с начислениями)</t>
  </si>
  <si>
    <t>07 2 03 С 1417</t>
  </si>
  <si>
    <t>01 L0200</t>
  </si>
  <si>
    <t>072</t>
  </si>
  <si>
    <t>07 2</t>
  </si>
  <si>
    <t>08 С1431</t>
  </si>
  <si>
    <t>071</t>
  </si>
  <si>
    <t>Обеспечение мероприятий по модернизации систем коммунальной инфраструктуры</t>
  </si>
  <si>
    <t>07 С1430</t>
  </si>
  <si>
    <t>01 C1457</t>
  </si>
  <si>
    <t>07 1</t>
  </si>
  <si>
    <t>01 C1456</t>
  </si>
  <si>
    <t>Мероприятия по по содержанию мемориальных комплексов</t>
  </si>
  <si>
    <t>05 C1433</t>
  </si>
  <si>
    <t xml:space="preserve">07 0 </t>
  </si>
  <si>
    <t>05 0</t>
  </si>
  <si>
    <t>01 С1468</t>
  </si>
  <si>
    <t>01 С1416</t>
  </si>
  <si>
    <t>Повышение эффективности управления муниципальным имуществом</t>
  </si>
  <si>
    <t>04 0</t>
  </si>
  <si>
    <t>1630,049</t>
  </si>
  <si>
    <t>1800</t>
  </si>
  <si>
    <t>20 0 00</t>
  </si>
  <si>
    <t>20 0 01</t>
  </si>
  <si>
    <t>20 0 03</t>
  </si>
  <si>
    <t>20 0 03 С1459</t>
  </si>
  <si>
    <t>18 0 02</t>
  </si>
  <si>
    <t>Мероприятия по сбору и вывозу ТБО</t>
  </si>
  <si>
    <t>19 0 04</t>
  </si>
  <si>
    <t>С1457</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</si>
  <si>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2018-2022 годы»</t>
  </si>
  <si>
    <t>18 0 00 00000</t>
  </si>
  <si>
    <t>18 0 02 С1417</t>
  </si>
  <si>
    <t>20 0</t>
  </si>
  <si>
    <t>19 0 01 00000</t>
  </si>
  <si>
    <t>19 0 04 C1457</t>
  </si>
  <si>
    <t>Резервный фонд</t>
  </si>
  <si>
    <t>78 1 00 С1403</t>
  </si>
  <si>
    <t>78 0 00</t>
  </si>
  <si>
    <t>78 1 00</t>
  </si>
  <si>
    <t>С1403</t>
  </si>
  <si>
    <t>Основное мероприятие "Проведение муниципальной политики в области имущественных и земельных отношений"</t>
  </si>
  <si>
    <t>Мероприятия в области имущественных отношений</t>
  </si>
  <si>
    <t>Основное мероприятие "Обеспечение мероприятий по проектированию и строительству очистных сооружений"</t>
  </si>
  <si>
    <t xml:space="preserve">Создание условий для развития социальной и инженерной инфраструктуры муниципальных образований </t>
  </si>
  <si>
    <t>Капитальные вложения в объекты государственной (муниципальной) собственности</t>
  </si>
  <si>
    <t>Мероприятия в области коммунального хозяйства</t>
  </si>
  <si>
    <t>Основное мероприятие " Обеспечение мероприятий по по сбору и вывозу ТБО объектов социальной сферы"</t>
  </si>
  <si>
    <t>Мероприятия по сбору и транспортированию твердых  отходов</t>
  </si>
  <si>
    <t>Основное мероприятие "Поддержание в чистоте территории муниципального образования"</t>
  </si>
  <si>
    <t>Основное мероприятие "Уличное освещение"</t>
  </si>
  <si>
    <t xml:space="preserve">  07 1 03</t>
  </si>
  <si>
    <t>Основное мероприятие "Озеленение"</t>
  </si>
  <si>
    <t>Основное мероприятие "Мероприятия по ремонту мемориальных комплексов"</t>
  </si>
  <si>
    <t>Реализация мероприятий по формированию современной городской среды</t>
  </si>
  <si>
    <t>18 0 00</t>
  </si>
  <si>
    <t>19 0 00</t>
  </si>
  <si>
    <t>30,0</t>
  </si>
  <si>
    <t xml:space="preserve"> 1 17 05050 13 0000 180</t>
  </si>
  <si>
    <t>Прочие неналоговые доходы бюджетов городских поселений</t>
  </si>
  <si>
    <t xml:space="preserve">     77 2 00 С1445</t>
  </si>
  <si>
    <t xml:space="preserve">     77 2 00 00000</t>
  </si>
  <si>
    <t>07 1 08</t>
  </si>
  <si>
    <t>Основное мероприятие "Обеспечение мероприятий по модернизации систем коммунальной инфраструктуры"</t>
  </si>
  <si>
    <t>200,00</t>
  </si>
  <si>
    <t>Расходы муниципального образования на обеспечение первичных  мер пожарной безопасности на территории муниципального образования</t>
  </si>
  <si>
    <t>2518,359</t>
  </si>
  <si>
    <t>0,00</t>
  </si>
  <si>
    <t>300,00</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</si>
  <si>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на 2019-2023 годы"  </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</si>
  <si>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на 2019-2023 годы"</t>
  </si>
  <si>
    <t>01 С1467</t>
  </si>
  <si>
    <t>Проведение муниципальной политики в области земельных отношений</t>
  </si>
  <si>
    <t>50,600</t>
  </si>
  <si>
    <t>Социальное обеспечение и иные выплаты населению (молодые семьи)</t>
  </si>
  <si>
    <t>90,00</t>
  </si>
  <si>
    <t>133,341</t>
  </si>
  <si>
    <t>17 0 00 00000</t>
  </si>
  <si>
    <t>350</t>
  </si>
  <si>
    <t>99</t>
  </si>
  <si>
    <t>15</t>
  </si>
  <si>
    <t>50</t>
  </si>
  <si>
    <t>495</t>
  </si>
  <si>
    <t>2566,049</t>
  </si>
  <si>
    <t>930,0</t>
  </si>
  <si>
    <t>6,00</t>
  </si>
  <si>
    <t>1000</t>
  </si>
  <si>
    <t>170</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</si>
  <si>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на 2019-2023 годы»</t>
  </si>
  <si>
    <t>Основное мероприятие "Реализация мероприятий в сфере молодежной политики"</t>
  </si>
  <si>
    <t>Основное мероприятие "Создание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</si>
  <si>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Times New Roman"/>
        <family val="1"/>
      </rPr>
      <t>1</t>
    </r>
    <r>
      <rPr>
        <sz val="10"/>
        <color indexed="8"/>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</si>
  <si>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</si>
  <si>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</si>
  <si>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09 0 01</t>
  </si>
  <si>
    <t xml:space="preserve">      09 0 01 С1437</t>
  </si>
  <si>
    <t xml:space="preserve">       13 0 01</t>
  </si>
  <si>
    <t>13 0 01 С1460</t>
  </si>
  <si>
    <t>13 0 02</t>
  </si>
  <si>
    <t>05 0 01</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</si>
  <si>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</si>
  <si>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04 0 01</t>
  </si>
  <si>
    <t xml:space="preserve">        04 0 01 С1467</t>
  </si>
  <si>
    <t>17 0 00</t>
  </si>
  <si>
    <t>08 0  01</t>
  </si>
  <si>
    <t>07 2 04</t>
  </si>
  <si>
    <t>08 0 02</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</si>
  <si>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</si>
  <si>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С1406</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</si>
  <si>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комплексного развития социальной инфраструктуры муниципального образования «поселок Глушково» Глушковского района
 Курской области на 2018- 2032 годы
</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</si>
  <si>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t>
  </si>
  <si>
    <t>12 0 01</t>
  </si>
  <si>
    <t>L4970</t>
  </si>
  <si>
    <t>07 2 04 L4970</t>
  </si>
  <si>
    <t>Основное мероприятие "Энергосбережение и повышение энергетической эффективности в бюджетной сфере"</t>
  </si>
  <si>
    <t>Мероприятия по обеспечению охраны окружающей среды</t>
  </si>
  <si>
    <t>С1469</t>
  </si>
  <si>
    <t xml:space="preserve">     77 2 00 С1469</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</si>
  <si>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</si>
  <si>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1 03 02231 01 0000 110</t>
  </si>
  <si>
    <t xml:space="preserve">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</si>
  <si>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</si>
  <si>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</si>
  <si>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</si>
  <si>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</si>
  <si>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</si>
  <si>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1 17 05000 00 0000 180</t>
  </si>
  <si>
    <t>Прочие неналоговые доходы</t>
  </si>
  <si>
    <t>П1485</t>
  </si>
  <si>
    <t>Осуществление переданных полномочий от поселений муниципальному району в сфере внутреннего муниципального финансового контроля</t>
  </si>
  <si>
    <t>Региональный проект "Формирование комфортной городской среды"</t>
  </si>
  <si>
    <t>17 0 F2</t>
  </si>
  <si>
    <t>55550</t>
  </si>
  <si>
    <t>00 C1485</t>
  </si>
  <si>
    <t>17 0 F2 55550</t>
  </si>
  <si>
    <t>Основное мероприятие "Содействие в реализации малых проектов в сфере благоустройства территории муниципального образования «поселок Глушково»</t>
  </si>
  <si>
    <t>07 1 09</t>
  </si>
  <si>
    <t>S0090</t>
  </si>
  <si>
    <t>Реализация малых проектов в сфере благоустройства территории муниципального образования «поселок Глушково»</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</si>
  <si>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</si>
  <si>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</si>
  <si>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</si>
  <si>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10090</t>
  </si>
  <si>
    <t>(тыс. руб.)</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</si>
  <si>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 на 2018-2020 годы"</t>
  </si>
  <si>
    <t>17 1 00</t>
  </si>
  <si>
    <t>Объем условно утвержденных расходов</t>
  </si>
  <si>
    <t>Муниципальная программа поселка Глушково  Глушковского района Курской области «Развитие культуры в поселке Глушково Глушковского района Курской области на 2017-2019 годы»</t>
  </si>
  <si>
    <t>01 0</t>
  </si>
  <si>
    <t xml:space="preserve">Подпрограмма «Наследие»  Глушковского района Курской области» муниципальной программы поселка Глушково Глушковского района Курской области «Развитие культуры в поселке Глушково  Глушковского района Курской области на 2017-2019 годы» </t>
  </si>
  <si>
    <t>01 2</t>
  </si>
  <si>
    <t xml:space="preserve">Развитие библиотечного дела </t>
  </si>
  <si>
    <t>02 С1401</t>
  </si>
  <si>
    <t>02 13330</t>
  </si>
  <si>
    <t>04 L4970</t>
  </si>
  <si>
    <t>Мероприятия по внесению в государственный кадастр недвижимости сведений о границах муниципальных образований и границах населенных пунктов поселка Глушково</t>
  </si>
  <si>
    <t>05 S3600</t>
  </si>
  <si>
    <t>01 C1414</t>
  </si>
  <si>
    <t>09 1</t>
  </si>
  <si>
    <t>01 C1437</t>
  </si>
  <si>
    <t>01 C1435</t>
  </si>
  <si>
    <t>00 C1435</t>
  </si>
  <si>
    <t>01 C1460</t>
  </si>
  <si>
    <t>Муниципальная программа поселка Глушково  Глушковского района Курской области "Комплексное развитие систем коммунальной инфраструктуры муниципального образования «поселок Глушково» Глушковского района Курской области на 2018-2037 годы"</t>
  </si>
  <si>
    <t>Земельный налог с физических лиц, обладающих земельным участком, расположенным в границах городских поселений</t>
  </si>
  <si>
    <t>тыс. руб.</t>
  </si>
  <si>
    <t>Физическая культура</t>
  </si>
  <si>
    <t>Реализация мероприятий по обеспечению жильем молодых семей</t>
  </si>
  <si>
    <t>Основное мероприятие "Реализация комплекса мер по пожарной безопасности"</t>
  </si>
  <si>
    <t>Основное мероприятие " Обеспечение мероприятий по  сбору и вывозу ТБО объектов социальной сферы"</t>
  </si>
  <si>
    <t>Сумма на 2022 год</t>
  </si>
  <si>
    <t>2022</t>
  </si>
  <si>
    <t>20 0 02</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</si>
  <si>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на 2019-2022 годы"
комплексного развития социальной инфраструктуры муниципального образования «поселок Глушково» Глушковского района
</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</si>
  <si>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2018-2024 годы»</t>
  </si>
  <si>
    <t>Муниципальная программа «Формирование современной городской среды в поселке Глушково Глушковского района Курской области  на 2018-2024 годы»</t>
  </si>
  <si>
    <t>Другие вопросы в области охраны окружающей среды</t>
  </si>
  <si>
    <t>Охрана окружающей среды</t>
  </si>
  <si>
    <t>Сумма на 2023 год</t>
  </si>
  <si>
    <t>2023</t>
  </si>
  <si>
    <t xml:space="preserve"> 2 02 20000 00 0000 150</t>
  </si>
  <si>
    <t>Субсидии бюджетам бюджетной системы Российской Федерации (межбюджетные субсидии)</t>
  </si>
  <si>
    <t xml:space="preserve"> 2 02 25555 00 0000 150</t>
  </si>
  <si>
    <t>Субсидии бюджетам на реализацию программ формирования современной городской среды</t>
  </si>
  <si>
    <t xml:space="preserve"> 2 02 25555 13 0000 150</t>
  </si>
  <si>
    <t>Субсидии бюджетам городских поселений на реализацию программ формирования современной городской среды</t>
  </si>
  <si>
    <t>93,489</t>
  </si>
  <si>
    <t>Основное мероприятие "Компенсация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</si>
  <si>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21001С1405</t>
  </si>
  <si>
    <t xml:space="preserve">21 001 С1405 </t>
  </si>
  <si>
    <t>21 001 С1405</t>
  </si>
  <si>
    <t xml:space="preserve">Муниципальная программа поселка Глушково Глушковского района Курской области "Комплексное развитие территории муниципального образования «поселок Глушково» Глушковского района  Курской области на 2020- 2025 годы"
комплексного развития социальной инфраструктуры муниципального образования «поселок Глушково» Глушковского района
 Курской области на 2018- 2032 годы
</t>
  </si>
  <si>
    <t>03 0 00</t>
  </si>
  <si>
    <t>Подпрограмма "Создание и развитие инфраструктуры поселка Глушково» муниципальной программы "Комплексное развитие территории муниципального образования "поселок Глушково" Глушковского района Курской области на 2020-2025 гг."</t>
  </si>
  <si>
    <t>03 1 00</t>
  </si>
  <si>
    <t>Основное мероприитие "Современный облик поселка Глушково"</t>
  </si>
  <si>
    <t>03 1 01</t>
  </si>
  <si>
    <t>Мероприятия по обеспечению комплексного развития территории муниципального образования</t>
  </si>
  <si>
    <t>S5760</t>
  </si>
  <si>
    <t>2100100000</t>
  </si>
  <si>
    <t>03 0 00 00000</t>
  </si>
  <si>
    <t>03 1 00 00000</t>
  </si>
  <si>
    <t>03 101 00000</t>
  </si>
  <si>
    <t>03 101 S5760</t>
  </si>
  <si>
    <t xml:space="preserve">      76 1 00 С1404</t>
  </si>
  <si>
    <t>на 2022 год и плановый период 2023 и 2024 годов"</t>
  </si>
  <si>
    <t>Поступления доходов  в  бюджет муниципального образования "поселок Глушково" Глушковского района Курской области на 2022 год</t>
  </si>
  <si>
    <t>Поступления доходов  в  бюджет муниципального образования "поселок Глушково" Глушковского района Курской области на плановый период 2023 и 2024 годов</t>
  </si>
  <si>
    <t>Сумма на 2024 год</t>
  </si>
  <si>
    <t>Распределение расходов бюджета муниципального образования "поселок Глушково" на 2022 год по разделам и подразделам, целевым статьям и видам расходов классификации расходов бюджета                                                                                                                                                                                                                                                                               (тыс. руб.)</t>
  </si>
  <si>
    <t>2686,051</t>
  </si>
  <si>
    <t>300,000</t>
  </si>
  <si>
    <t>31,100</t>
  </si>
  <si>
    <t>П1416</t>
  </si>
  <si>
    <t>20 0 01 S3390</t>
  </si>
  <si>
    <t>200,000</t>
  </si>
  <si>
    <t>50,000</t>
  </si>
  <si>
    <t>150,000</t>
  </si>
  <si>
    <t>07 1 04 C1433</t>
  </si>
  <si>
    <t>07 1 03 C1433</t>
  </si>
  <si>
    <t>07 1 05 00000</t>
  </si>
  <si>
    <t>07 1 05 C1433</t>
  </si>
  <si>
    <t>07 1 06 00000</t>
  </si>
  <si>
    <t>07 1 06 C1456</t>
  </si>
  <si>
    <t>17 1 03 00000</t>
  </si>
  <si>
    <t>17 0 01 C5550</t>
  </si>
  <si>
    <t>10,000</t>
  </si>
  <si>
    <t>40,000</t>
  </si>
  <si>
    <t>110,000</t>
  </si>
  <si>
    <t>Распределение расходов бюджета муниципального образования "поселок Глушково" на плановый период 2023 и 2024 годов по разделам и подразделам, целевым статьям и видам расходов классификации расходов бюджета                                                                                                                                                                                                                                                                  (тыс. руб.)     (тыс. руб.)</t>
  </si>
  <si>
    <t>2024</t>
  </si>
  <si>
    <t>Условно-утвержденные расходы</t>
  </si>
  <si>
    <t>2618,900</t>
  </si>
  <si>
    <t>68,25</t>
  </si>
  <si>
    <t>66,500</t>
  </si>
  <si>
    <t>1170,000</t>
  </si>
  <si>
    <t>1140,000</t>
  </si>
  <si>
    <t>20,900</t>
  </si>
  <si>
    <t>292,500</t>
  </si>
  <si>
    <t>285,000</t>
  </si>
  <si>
    <t>5,700</t>
  </si>
  <si>
    <t>5,850</t>
  </si>
  <si>
    <t>30,323</t>
  </si>
  <si>
    <t>29,545</t>
  </si>
  <si>
    <t>91,151</t>
  </si>
  <si>
    <t>88,815</t>
  </si>
  <si>
    <t>20 0 01 С1424</t>
  </si>
  <si>
    <t>243,750</t>
  </si>
  <si>
    <t>237,500</t>
  </si>
  <si>
    <t>48,750</t>
  </si>
  <si>
    <t>47,500</t>
  </si>
  <si>
    <t>97,500</t>
  </si>
  <si>
    <t>95,000</t>
  </si>
  <si>
    <t>9,750</t>
  </si>
  <si>
    <t>9,500</t>
  </si>
  <si>
    <t>07 1 04</t>
  </si>
  <si>
    <t>780,000</t>
  </si>
  <si>
    <t>950,000</t>
  </si>
  <si>
    <t>39,000</t>
  </si>
  <si>
    <t>38,000</t>
  </si>
  <si>
    <t>263,250</t>
  </si>
  <si>
    <t>256,500</t>
  </si>
  <si>
    <t>146,250</t>
  </si>
  <si>
    <t>142,500</t>
  </si>
  <si>
    <t>1394,250</t>
  </si>
  <si>
    <t>2551,747</t>
  </si>
  <si>
    <t>1947,851</t>
  </si>
  <si>
    <t>1426,149</t>
  </si>
  <si>
    <t>1368,000</t>
  </si>
  <si>
    <t>1899,155</t>
  </si>
  <si>
    <t>1850,459</t>
  </si>
  <si>
    <t>1390,495</t>
  </si>
  <si>
    <t>1354,842</t>
  </si>
  <si>
    <t>Ведомственная структура расходов бюджета поселка Глушково  Глушковского района Курской области на 2022 год</t>
  </si>
  <si>
    <t>Осуществление переданных полномочий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t>
  </si>
  <si>
    <t>Основное мероприятие "Осуществление мероприятий по благоустройству дворовых территорий"</t>
  </si>
  <si>
    <t>Реализация мероприятий по формированию современной городской среды за счет средств бюджета муниципального образования</t>
  </si>
  <si>
    <t>17 0 01 00000</t>
  </si>
  <si>
    <t>04 0 01 С1416</t>
  </si>
  <si>
    <t xml:space="preserve">   04 0 01 С1467</t>
  </si>
  <si>
    <t xml:space="preserve">  04 0 01 С1467</t>
  </si>
  <si>
    <t>04 0 01 С1468</t>
  </si>
  <si>
    <t xml:space="preserve">  07 1 03 00000</t>
  </si>
  <si>
    <t>07 1 03 С1433</t>
  </si>
  <si>
    <t>07 1 01 С1457</t>
  </si>
  <si>
    <t>07 1 01 00000</t>
  </si>
  <si>
    <t>731 00 П1416</t>
  </si>
  <si>
    <t>20 0 01 00000</t>
  </si>
  <si>
    <t>20 0 03 00000</t>
  </si>
  <si>
    <t>Основное мероприятие " Обеспечение мероприятий  по сбору и вывозу ТБО объектов социальной сферы"</t>
  </si>
  <si>
    <t>Ведомственная структура расходов бюджета поселка Глушково  Глушковского района Курской области на плановый период 2023 и 2024 годов</t>
  </si>
  <si>
    <t>73 1 00 П1416</t>
  </si>
  <si>
    <t>17 0 F2 00000</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</si>
  <si>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2022 год</t>
  </si>
  <si>
    <t>05 0 01 С1434</t>
  </si>
  <si>
    <t>04 C1433</t>
  </si>
  <si>
    <t>70,000</t>
  </si>
  <si>
    <t>73 1 00 С1416</t>
  </si>
  <si>
    <t>01 S3390</t>
  </si>
  <si>
    <t>1200,000</t>
  </si>
  <si>
    <t>13 0 02 C1415</t>
  </si>
  <si>
    <t>12 0 01 C1435</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</si>
  <si>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плановый период  2023 и 2024  годы</t>
  </si>
  <si>
    <t>270,000</t>
  </si>
  <si>
    <t xml:space="preserve">                                                                Приложение №3</t>
  </si>
  <si>
    <t xml:space="preserve">                                                                Приложение №4</t>
  </si>
  <si>
    <t>Приложение №5</t>
  </si>
  <si>
    <t>Приложение №6</t>
  </si>
  <si>
    <t>Приложение №7</t>
  </si>
  <si>
    <t>Приложение №8</t>
  </si>
  <si>
    <t xml:space="preserve">                         Приложение №10</t>
  </si>
  <si>
    <t xml:space="preserve"> 1 05 03000 01 0000 110</t>
  </si>
  <si>
    <t>Земельный налог с физических лиц, обладающих земельным участком, расположенным в границах  городских  поселений</t>
  </si>
  <si>
    <t>Дотации бюджетам бюджетной системы Российской Федерации</t>
  </si>
  <si>
    <t xml:space="preserve"> 2 02 10000 00 0000 150</t>
  </si>
  <si>
    <t xml:space="preserve"> 2 02 16001 00 0000 150</t>
  </si>
  <si>
    <t xml:space="preserve"> 2 02 16001 13 0000 150</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</si>
  <si>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</si>
  <si>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городскких поселений на выравнивание бюджетной обеспеченности из бюджетов муниципальных районов</t>
  </si>
  <si>
    <t>614,925</t>
  </si>
  <si>
    <t xml:space="preserve">                     Приложение №9</t>
  </si>
  <si>
    <t xml:space="preserve">               к решению Собрания депутатов поселка Глушково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</si>
  <si>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</si>
  <si>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</si>
  <si>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</si>
  <si>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</si>
  <si>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</si>
  <si>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</si>
  <si>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</si>
  <si>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</si>
  <si>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</si>
  <si>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</si>
  <si>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  </t>
  </si>
  <si>
    <t>Гражданская оборона</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</si>
  <si>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</si>
  <si>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</si>
  <si>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</si>
  <si>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</si>
  <si>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</si>
  <si>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</si>
  <si>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</si>
  <si>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</si>
  <si>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</si>
  <si>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 xml:space="preserve">Гражданская оборона </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</si>
  <si>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 »</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</si>
  <si>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</si>
  <si>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</si>
  <si>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комплексного развития социальной инфраструктуры муниципального образования «поселок Глушково» Глушковского района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</si>
  <si>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</si>
  <si>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</si>
  <si>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</si>
  <si>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"Обеспечение доступным и комфортным жильем и коммунальными услугами граждан в поселке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</si>
  <si>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</si>
  <si>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</si>
  <si>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Муниципальная программа "Управление муниципальным имуществом и земельными ресурсами муниципального образования "поселок Глушково" Глушковского района Курской области"</t>
  </si>
  <si>
    <t xml:space="preserve">Защита населения и территории от чрезвычайных ситуаций природного и техногенного характера, пожарная безопасность </t>
  </si>
  <si>
    <t>2 02 29999 13 0000 150</t>
  </si>
  <si>
    <t>Субсидии местным бюджетам на строительство (реконструкцию), капитальный ремонт, ремонт и содержание автомобильных дорог общего пользования местного значения</t>
  </si>
  <si>
    <t xml:space="preserve">Строительство (реконструкция), капитальный ремонт, ремонт и содержание автомобильных дорог общего пользования местного значения </t>
  </si>
  <si>
    <t>20 0 01 13390</t>
  </si>
  <si>
    <t>08 0  01 С1414</t>
  </si>
  <si>
    <t>08 0 02 С1406</t>
  </si>
  <si>
    <t>09 0 00 00000</t>
  </si>
  <si>
    <t>09 0 01 С1437</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</si>
  <si>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</si>
  <si>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</si>
  <si>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</si>
  <si>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</si>
  <si>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 xml:space="preserve"> Глушковского района Курской области  от 23 декабря 2021г. №55</t>
  </si>
  <si>
    <t>"О  бюджете муниципального образования</t>
  </si>
  <si>
    <t xml:space="preserve">"О  бюджете муниципального образования </t>
  </si>
  <si>
    <t>Глушковского района Курской области  от 23 декабря 2021г. №55</t>
  </si>
  <si>
    <t>02 C1415</t>
  </si>
  <si>
    <t xml:space="preserve"> 2 02 25497 00 0000 150</t>
  </si>
  <si>
    <t>Субсидии бюджетам на реализацию мероприятий по обеспечению жильем молодых семей</t>
  </si>
  <si>
    <t xml:space="preserve"> 2 02 25497 13 0000 150</t>
  </si>
  <si>
    <t>Субсидии бюджетам городских поселений на реализацию мероприятий по обеспечению жильем молодых семей</t>
  </si>
  <si>
    <t>12,000</t>
  </si>
  <si>
    <t>88,000</t>
  </si>
  <si>
    <t>Основное мероприятие " Обеспечение мероприятий по строительству водопроводных сетей  для вновь вводимых объектов и  ремонт водопроводных сетей"</t>
  </si>
  <si>
    <t>19 0 03 00000</t>
  </si>
  <si>
    <t>19 0 03 С1417</t>
  </si>
  <si>
    <t>19 0 04 С1457</t>
  </si>
  <si>
    <t>19 0 04 00000</t>
  </si>
  <si>
    <t>19 0 00 00000</t>
  </si>
  <si>
    <t>248,849</t>
  </si>
  <si>
    <t>Основное мероприятие "Осуществление мероприятий по благоустройству общественных территорий"</t>
  </si>
  <si>
    <t>в редакции решения от "26" апреля 2022г.№73</t>
  </si>
  <si>
    <t>в редакции решения от "26" апреля 2022г. №73</t>
  </si>
  <si>
    <t xml:space="preserve">    в редакции решения от "26" апреля 2022г. №73</t>
  </si>
  <si>
    <t>071 1 01 С1456</t>
  </si>
  <si>
    <t>07 1 01 С1456</t>
  </si>
  <si>
    <t>19 0 03 C1417</t>
  </si>
  <si>
    <t>Мероприятия по строительству водопроводных сетей для вновь вводимых объектов и ремонт водопроводных сетей</t>
  </si>
  <si>
    <t>02 C1406</t>
  </si>
  <si>
    <t>17001С5550</t>
  </si>
  <si>
    <t>17002С5550</t>
  </si>
  <si>
    <t>1700100000</t>
  </si>
  <si>
    <t>1700200000</t>
  </si>
  <si>
    <t>17 0 02 С5550</t>
  </si>
  <si>
    <t>17 0 01 С5550</t>
  </si>
  <si>
    <t>17 0 02 00000</t>
  </si>
  <si>
    <t>17 0 02 C5550</t>
  </si>
  <si>
    <t>550</t>
  </si>
  <si>
    <t>1980,434</t>
  </si>
  <si>
    <t>2802,836</t>
  </si>
  <si>
    <t>108,468</t>
  </si>
  <si>
    <t>199,447</t>
  </si>
  <si>
    <t>907,200</t>
  </si>
  <si>
    <t>17 0 F2 55551</t>
  </si>
  <si>
    <t>243,800</t>
  </si>
  <si>
    <t>77 0 00 00000</t>
  </si>
  <si>
    <t>77 3 00 С1441</t>
  </si>
  <si>
    <t>144,200</t>
  </si>
  <si>
    <t>550,000</t>
  </si>
  <si>
    <t>в редакции решения от "27" сентября 2022г. №7</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</si>
  <si>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</si>
  <si>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73 1 00 С1402</t>
  </si>
  <si>
    <t>73 1 00 00000</t>
  </si>
  <si>
    <t>73 0 00 00000</t>
  </si>
  <si>
    <t>71 1 00 С1402</t>
  </si>
  <si>
    <t>71 1 00 00000</t>
  </si>
  <si>
    <t>71 0 00 00000</t>
  </si>
  <si>
    <t>Подготовка и проведение выборов поселения</t>
  </si>
  <si>
    <t>77 3 00 00000</t>
  </si>
  <si>
    <t>1638,018</t>
  </si>
  <si>
    <t xml:space="preserve">77 3 00 00000 </t>
  </si>
  <si>
    <t>13 0 02 С1415</t>
  </si>
  <si>
    <t>13 0 02 00000</t>
  </si>
  <si>
    <t>13 0 00 00000</t>
  </si>
  <si>
    <t>071 03 С1433</t>
  </si>
  <si>
    <t>07 1 06 С1456</t>
  </si>
  <si>
    <t>07 1 05 С1433</t>
  </si>
  <si>
    <t>07 1 04 С1433</t>
  </si>
  <si>
    <t>07 1 00 00000</t>
  </si>
  <si>
    <t>07 0 00 00000</t>
  </si>
  <si>
    <t>17 0 01 С55550</t>
  </si>
  <si>
    <t>17 0 01 C55550</t>
  </si>
  <si>
    <t xml:space="preserve">                                                                                                                                                                                в редакции решения от  "27"сентября 2022 г.  №7</t>
  </si>
  <si>
    <t>в редакции решения от "27"сентября 2022г.№7</t>
  </si>
  <si>
    <t>в редакции решения от "27" сентября 2022г.№7</t>
  </si>
  <si>
    <t xml:space="preserve">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</si>
  <si>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</si>
  <si>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Земельный налог (по обязательствам, возникшим до        1 января 2006 года), мобилизуемый на территориях городских  поселений</t>
  </si>
  <si>
    <t>ШТРАФЫ, САНКЦИИ, ВОЗМЕЩЕНИЕ УЩЕРБА</t>
  </si>
  <si>
    <t xml:space="preserve"> 1 16 00000 00 0000 000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</si>
  <si>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</si>
  <si>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</si>
  <si>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1 16 07000 00 0000 140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</si>
  <si>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</si>
  <si>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 xml:space="preserve"> 1 16 07010 13 0000 140</t>
  </si>
  <si>
    <t xml:space="preserve"> 1 16 07010 00 0000 140</t>
  </si>
  <si>
    <t>Мероприятия по  содержанию мемориальных комплексов</t>
  </si>
  <si>
    <t>450,000</t>
  </si>
  <si>
    <t xml:space="preserve"> 77 2 00 00000</t>
  </si>
  <si>
    <t xml:space="preserve">   77 2 00 С1445</t>
  </si>
  <si>
    <t xml:space="preserve">  77 2 00 С1445</t>
  </si>
  <si>
    <t xml:space="preserve">       77 2 00 С1469</t>
  </si>
  <si>
    <t>77 2 00 С1469</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</si>
</sst>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
    <numFmt numFmtId="188" formatCode="0000000"/>
  </numFmts>
  <fonts count="66">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2"/>
      <name val="Times New Roman"/>
      <family val="1"/>
    </font>
    <font>
      <sz val="10"/>
      <name val="Arial"/>
      <family val="2"/>
    </font>
    <font>
      <sz val="13"/>
      <name val="Times New Roman"/>
      <family val="1"/>
    </font>
    <font>
      <sz val="10"/>
      <name val="Arial Cyr"/>
      <family val="0"/>
    </font>
    <font>
      <sz val="12"/>
      <color indexed="8"/>
      <name val="Times New Roman"/>
      <family val="1"/>
    </font>
    <font>
      <sz val="11"/>
      <color indexed="8"/>
      <name val="Times New Roman"/>
      <family val="1"/>
    </font>
    <font>
      <sz val="10"/>
      <name val="Times New Roman"/>
      <family val="1"/>
    </font>
    <font>
      <b/>
      <sz val="10"/>
      <name val="Times New Roman"/>
      <family val="1"/>
    </font>
    <font>
      <b/>
      <sz val="9"/>
      <name val="Times New Roman"/>
      <family val="1"/>
    </font>
    <font>
      <b/>
      <sz val="10"/>
      <name val="Arial Cyr"/>
      <family val="0"/>
    </font>
    <font>
      <sz val="10"/>
      <color indexed="8"/>
      <name val="Times New Roman"/>
      <family val="1"/>
    </font>
    <font>
      <b/>
      <sz val="10"/>
      <name val="Helv"/>
      <family val="0"/>
    </font>
    <font>
      <b/>
      <sz val="8"/>
      <name val="Arial Cyr"/>
      <family val="0"/>
    </font>
    <font>
      <b/>
      <sz val="12"/>
      <name val="Times New Roman"/>
      <family val="1"/>
    </font>
    <font>
      <sz val="12"/>
      <name val="Arial Cyr"/>
      <family val="2"/>
    </font>
    <font>
      <sz val="14"/>
      <color indexed="8"/>
      <name val="Calibri"/>
      <family val="2"/>
    </font>
    <font>
      <sz val="14"/>
      <name val="Helv"/>
      <family val="0"/>
    </font>
    <font>
      <i/>
      <sz val="14"/>
      <color indexed="8"/>
      <name val="Times New Roman"/>
      <family val="1"/>
    </font>
    <font>
      <b/>
      <sz val="14"/>
      <color indexed="8"/>
      <name val="Calibri"/>
      <family val="2"/>
    </font>
    <font>
      <sz val="12"/>
      <color indexed="8"/>
      <name val="Arial Cyr"/>
      <family val="2"/>
    </font>
    <font>
      <b/>
      <sz val="11"/>
      <color indexed="8"/>
      <name val="Times New Roman"/>
      <family val="1"/>
    </font>
    <font>
      <b/>
      <sz val="11"/>
      <name val="Times New Roman"/>
      <family val="1"/>
    </font>
    <font>
      <sz val="11"/>
      <name val="Helv"/>
      <family val="0"/>
    </font>
    <font>
      <i/>
      <sz val="11"/>
      <color indexed="8"/>
      <name val="Times New Roman"/>
      <family val="1"/>
    </font>
    <font>
      <b/>
      <sz val="9"/>
      <color indexed="8"/>
      <name val="Times New Roman"/>
      <family val="1"/>
    </font>
    <font>
      <vertAlign val="superscript"/>
      <sz val="10"/>
      <color indexed="8"/>
      <name val="Times New Roman"/>
      <family val="1"/>
    </font>
    <font>
      <sz val="9"/>
      <color indexed="8"/>
      <name val="Times New Roman"/>
      <family val="1"/>
    </font>
    <font>
      <b/>
      <sz val="8"/>
      <name val="Times New Roman"/>
      <family val="1"/>
    </font>
    <font>
      <b/>
      <sz val="10"/>
      <color indexed="8"/>
      <name val="Times New Roman"/>
      <family val="1"/>
    </font>
    <font>
      <i/>
      <sz val="14"/>
      <name val="Times New Roman"/>
      <family val="1"/>
    </font>
    <font>
      <b/>
      <sz val="16"/>
      <color indexed="8"/>
      <name val="Times New Roman"/>
      <family val="1"/>
    </font>
    <font>
      <sz val="11"/>
      <color rgb="FF000000"/>
      <name val="Calibri"/>
      <family val="2"/>
    </font>
    <font>
      <sz val="11"/>
      <color theme="1"/>
      <name val="Calibri"/>
      <family val="2"/>
    </font>
    <font>
      <sz val="14"/>
      <color theme="1"/>
      <name val="Times New Roman"/>
      <family val="1"/>
    </font>
    <font>
      <b/>
      <sz val="14"/>
      <color rgb="FF000000"/>
      <name val="Times New Roman"/>
      <family val="1"/>
    </font>
    <font>
      <sz val="10"/>
      <color theme="1"/>
      <name val="Times New Roman"/>
      <family val="1"/>
    </font>
    <font>
      <sz val="11"/>
      <color theme="1"/>
      <name val="Times New Roman"/>
      <family val="1"/>
    </font>
    <font>
      <sz val="12"/>
      <color rgb="FF000000"/>
      <name val="Times New Roman"/>
      <family val="1"/>
    </font>
    <font>
      <sz val="14"/>
      <color rgb="FF000000"/>
      <name val="Times New Roman"/>
      <family val="1"/>
    </font>
    <font>
      <b/>
      <sz val="10"/>
      <color theme="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6"/>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color indexed="63"/>
      </right>
      <top>
        <color indexed="63"/>
      </top>
      <bottom style="thin">
        <color indexed="8"/>
      </bottom>
    </border>
    <border>
      <left style="thin"/>
      <right style="thin">
        <color indexed="8"/>
      </right>
      <top style="thin"/>
      <bottom style="thin"/>
    </border>
    <border>
      <left style="thin"/>
      <right style="thin"/>
      <top style="thin"/>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bottom style="thin"/>
    </border>
    <border>
      <left style="thin"/>
      <right style="thin"/>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color indexed="8"/>
      </top>
      <bottom>
        <color indexed="63"/>
      </bottom>
    </border>
    <border>
      <left style="thin">
        <color indexed="8"/>
      </left>
      <right>
        <color indexed="63"/>
      </right>
      <top style="thin"/>
      <bottom style="thin"/>
    </border>
    <border>
      <left style="medium">
        <color rgb="FF94A1B0"/>
      </left>
      <right style="medium">
        <color rgb="FF94A1B0"/>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7"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58" fillId="0" borderId="0">
      <alignment/>
      <protection/>
    </xf>
    <xf numFmtId="0" fontId="27" fillId="0" borderId="0">
      <alignment/>
      <protection/>
    </xf>
    <xf numFmtId="0" fontId="40" fillId="0" borderId="0">
      <alignment/>
      <protection/>
    </xf>
    <xf numFmtId="0" fontId="27" fillId="0" borderId="0">
      <alignment/>
      <protection/>
    </xf>
    <xf numFmtId="0" fontId="40" fillId="0" borderId="0">
      <alignment/>
      <protection/>
    </xf>
    <xf numFmtId="0" fontId="29" fillId="0" borderId="0">
      <alignment/>
      <protection/>
    </xf>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lignment/>
      <protection/>
    </xf>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784">
    <xf numFmtId="0" fontId="0" fillId="0" borderId="0" xfId="0" applyAlignment="1">
      <alignment/>
    </xf>
    <xf numFmtId="0" fontId="23" fillId="0" borderId="0" xfId="0" applyFont="1" applyFill="1" applyAlignment="1">
      <alignment/>
    </xf>
    <xf numFmtId="0" fontId="28" fillId="0" borderId="0" xfId="57" applyFont="1" applyFill="1" applyAlignment="1">
      <alignment vertical="top"/>
      <protection/>
    </xf>
    <xf numFmtId="49" fontId="26" fillId="0" borderId="0" xfId="0"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17" fillId="0" borderId="0" xfId="0" applyFont="1" applyAlignment="1">
      <alignment/>
    </xf>
    <xf numFmtId="0" fontId="17" fillId="0" borderId="0" xfId="0" applyFont="1" applyAlignment="1">
      <alignment/>
    </xf>
    <xf numFmtId="187" fontId="33" fillId="24" borderId="10" xfId="0" applyNumberFormat="1" applyFont="1" applyFill="1" applyBorder="1" applyAlignment="1">
      <alignment horizontal="right"/>
    </xf>
    <xf numFmtId="0" fontId="34" fillId="24" borderId="10" xfId="0" applyFont="1" applyFill="1" applyBorder="1" applyAlignment="1">
      <alignment horizontal="center" wrapText="1"/>
    </xf>
    <xf numFmtId="0" fontId="33" fillId="24" borderId="10" xfId="0" applyFont="1" applyFill="1" applyBorder="1" applyAlignment="1">
      <alignment/>
    </xf>
    <xf numFmtId="4" fontId="17" fillId="0" borderId="10" xfId="0" applyNumberFormat="1" applyFont="1" applyBorder="1" applyAlignment="1">
      <alignment/>
    </xf>
    <xf numFmtId="0" fontId="32" fillId="24" borderId="10" xfId="0" applyNumberFormat="1" applyFont="1" applyFill="1" applyBorder="1" applyAlignment="1">
      <alignment horizontal="left" vertical="top" wrapText="1"/>
    </xf>
    <xf numFmtId="49" fontId="32" fillId="24" borderId="10" xfId="0" applyNumberFormat="1" applyFont="1" applyFill="1" applyBorder="1" applyAlignment="1">
      <alignment horizontal="center" vertical="center"/>
    </xf>
    <xf numFmtId="0" fontId="33" fillId="24" borderId="10" xfId="0" applyNumberFormat="1" applyFont="1" applyFill="1" applyBorder="1" applyAlignment="1">
      <alignment horizontal="left" vertical="top" wrapText="1"/>
    </xf>
    <xf numFmtId="49" fontId="33" fillId="24" borderId="10" xfId="0" applyNumberFormat="1" applyFont="1" applyFill="1" applyBorder="1" applyAlignment="1">
      <alignment horizontal="center" vertical="center"/>
    </xf>
    <xf numFmtId="187" fontId="32" fillId="24" borderId="10" xfId="0" applyNumberFormat="1" applyFont="1" applyFill="1" applyBorder="1" applyAlignment="1">
      <alignment horizontal="right"/>
    </xf>
    <xf numFmtId="0" fontId="32" fillId="0" borderId="10" xfId="0" applyFont="1" applyFill="1" applyBorder="1" applyAlignment="1">
      <alignment horizontal="left" vertical="center" wrapText="1"/>
    </xf>
    <xf numFmtId="4" fontId="33" fillId="24" borderId="10" xfId="0" applyNumberFormat="1" applyFont="1" applyFill="1" applyBorder="1" applyAlignment="1">
      <alignment horizontal="right"/>
    </xf>
    <xf numFmtId="0" fontId="35" fillId="0" borderId="0" xfId="0" applyFont="1" applyAlignment="1">
      <alignment/>
    </xf>
    <xf numFmtId="4" fontId="35" fillId="0" borderId="10" xfId="0" applyNumberFormat="1" applyFont="1" applyBorder="1" applyAlignment="1">
      <alignment/>
    </xf>
    <xf numFmtId="186" fontId="17" fillId="0" borderId="10" xfId="0" applyNumberFormat="1" applyFont="1" applyBorder="1" applyAlignment="1">
      <alignment/>
    </xf>
    <xf numFmtId="0" fontId="36" fillId="24" borderId="10" xfId="0" applyFont="1" applyFill="1" applyBorder="1" applyAlignment="1">
      <alignment horizontal="left" vertical="center" wrapText="1"/>
    </xf>
    <xf numFmtId="186" fontId="32" fillId="24" borderId="10" xfId="0" applyNumberFormat="1" applyFont="1" applyFill="1" applyBorder="1" applyAlignment="1">
      <alignment horizontal="right"/>
    </xf>
    <xf numFmtId="186" fontId="33" fillId="24" borderId="10" xfId="0" applyNumberFormat="1" applyFont="1" applyFill="1" applyBorder="1" applyAlignment="1">
      <alignment horizontal="right"/>
    </xf>
    <xf numFmtId="0" fontId="34" fillId="24" borderId="10" xfId="0" applyNumberFormat="1" applyFont="1" applyFill="1" applyBorder="1" applyAlignment="1">
      <alignment horizontal="left" vertical="top" wrapText="1"/>
    </xf>
    <xf numFmtId="0" fontId="32" fillId="0" borderId="10" xfId="0" applyFont="1" applyBorder="1" applyAlignment="1">
      <alignment vertical="top" wrapText="1"/>
    </xf>
    <xf numFmtId="4" fontId="32" fillId="24" borderId="10" xfId="0" applyNumberFormat="1" applyFont="1" applyFill="1" applyBorder="1" applyAlignment="1">
      <alignment horizontal="right"/>
    </xf>
    <xf numFmtId="0" fontId="32" fillId="0" borderId="10" xfId="0" applyFont="1" applyBorder="1" applyAlignment="1">
      <alignment/>
    </xf>
    <xf numFmtId="4" fontId="33" fillId="24" borderId="10" xfId="0" applyNumberFormat="1" applyFont="1" applyFill="1" applyBorder="1" applyAlignment="1">
      <alignment horizontal="right" vertical="center"/>
    </xf>
    <xf numFmtId="187" fontId="33" fillId="24" borderId="10" xfId="0" applyNumberFormat="1" applyFont="1" applyFill="1" applyBorder="1" applyAlignment="1">
      <alignment horizontal="right" vertical="center"/>
    </xf>
    <xf numFmtId="187" fontId="32" fillId="0" borderId="10" xfId="0" applyNumberFormat="1" applyFont="1" applyFill="1" applyBorder="1" applyAlignment="1">
      <alignment horizontal="right"/>
    </xf>
    <xf numFmtId="0" fontId="37" fillId="0" borderId="0" xfId="0" applyFont="1" applyAlignment="1">
      <alignment/>
    </xf>
    <xf numFmtId="0" fontId="32" fillId="24" borderId="10" xfId="0" applyFont="1" applyFill="1" applyBorder="1" applyAlignment="1">
      <alignment horizontal="center" wrapText="1"/>
    </xf>
    <xf numFmtId="49" fontId="32" fillId="24" borderId="10" xfId="0" applyNumberFormat="1" applyFont="1" applyFill="1" applyBorder="1" applyAlignment="1">
      <alignment horizontal="center" vertical="center" wrapText="1"/>
    </xf>
    <xf numFmtId="0" fontId="32" fillId="24" borderId="10" xfId="0" applyFont="1" applyFill="1" applyBorder="1" applyAlignment="1">
      <alignment horizontal="center" vertical="center"/>
    </xf>
    <xf numFmtId="0" fontId="32" fillId="0" borderId="10" xfId="0" applyFont="1" applyBorder="1" applyAlignment="1">
      <alignment horizontal="center" vertical="center" wrapText="1"/>
    </xf>
    <xf numFmtId="0" fontId="38" fillId="0" borderId="0" xfId="0" applyFont="1" applyAlignment="1">
      <alignment/>
    </xf>
    <xf numFmtId="0" fontId="32" fillId="24" borderId="0" xfId="0" applyFont="1" applyFill="1" applyBorder="1" applyAlignment="1">
      <alignment horizontal="center"/>
    </xf>
    <xf numFmtId="0" fontId="32" fillId="24" borderId="0" xfId="0" applyFont="1" applyFill="1" applyAlignment="1">
      <alignment/>
    </xf>
    <xf numFmtId="0" fontId="32" fillId="24" borderId="0" xfId="0" applyFont="1" applyFill="1" applyAlignment="1">
      <alignment horizontal="left"/>
    </xf>
    <xf numFmtId="0" fontId="29" fillId="0" borderId="0" xfId="59">
      <alignment/>
      <protection/>
    </xf>
    <xf numFmtId="0" fontId="32" fillId="0" borderId="0" xfId="0" applyFont="1" applyBorder="1" applyAlignment="1">
      <alignment horizontal="right" vertical="center" wrapText="1"/>
    </xf>
    <xf numFmtId="0" fontId="32" fillId="0" borderId="0" xfId="0" applyFont="1" applyAlignment="1">
      <alignment/>
    </xf>
    <xf numFmtId="0" fontId="0" fillId="0" borderId="0" xfId="0" applyFill="1" applyAlignment="1">
      <alignment/>
    </xf>
    <xf numFmtId="49" fontId="20" fillId="0" borderId="0" xfId="0" applyNumberFormat="1" applyFont="1" applyFill="1" applyAlignment="1">
      <alignment horizontal="center"/>
    </xf>
    <xf numFmtId="49" fontId="20" fillId="0" borderId="0" xfId="0" applyNumberFormat="1" applyFont="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xf>
    <xf numFmtId="49" fontId="20" fillId="0" borderId="0" xfId="0" applyNumberFormat="1" applyFont="1" applyFill="1" applyAlignment="1">
      <alignment horizontal="center" vertical="center" wrapText="1"/>
    </xf>
    <xf numFmtId="2" fontId="20" fillId="0" borderId="0" xfId="0" applyNumberFormat="1" applyFont="1" applyAlignment="1">
      <alignment vertical="center" wrapText="1"/>
    </xf>
    <xf numFmtId="0" fontId="41" fillId="0" borderId="0" xfId="0" applyFont="1" applyAlignment="1">
      <alignment vertical="center" wrapText="1"/>
    </xf>
    <xf numFmtId="0" fontId="41" fillId="0" borderId="0" xfId="0" applyFont="1" applyFill="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horizontal="right" vertical="center" wrapText="1"/>
    </xf>
    <xf numFmtId="49" fontId="20" fillId="0" borderId="0" xfId="0" applyNumberFormat="1" applyFont="1" applyAlignment="1">
      <alignment horizontal="center" vertical="center" wrapText="1"/>
    </xf>
    <xf numFmtId="49" fontId="20" fillId="24" borderId="10" xfId="0" applyNumberFormat="1" applyFont="1" applyFill="1" applyBorder="1" applyAlignment="1">
      <alignment horizontal="right" vertical="center" wrapText="1"/>
    </xf>
    <xf numFmtId="49" fontId="20" fillId="24" borderId="10" xfId="0" applyNumberFormat="1" applyFont="1" applyFill="1" applyBorder="1" applyAlignment="1">
      <alignment horizontal="center" vertical="center" wrapText="1"/>
    </xf>
    <xf numFmtId="49" fontId="20" fillId="24" borderId="11" xfId="0" applyNumberFormat="1" applyFont="1" applyFill="1" applyBorder="1" applyAlignment="1">
      <alignment horizontal="left" vertical="center" wrapText="1"/>
    </xf>
    <xf numFmtId="49" fontId="20" fillId="25" borderId="12" xfId="0" applyNumberFormat="1" applyFont="1" applyFill="1" applyBorder="1" applyAlignment="1">
      <alignment horizontal="right" vertical="center" wrapText="1"/>
    </xf>
    <xf numFmtId="49" fontId="20" fillId="0" borderId="10" xfId="0" applyNumberFormat="1" applyFont="1" applyFill="1" applyBorder="1" applyAlignment="1">
      <alignment horizontal="center" vertical="center" wrapText="1"/>
    </xf>
    <xf numFmtId="0" fontId="22" fillId="24" borderId="0" xfId="0" applyFont="1" applyFill="1" applyAlignment="1">
      <alignment horizontal="left" vertical="center" wrapText="1"/>
    </xf>
    <xf numFmtId="0" fontId="21" fillId="25" borderId="13" xfId="0" applyFont="1" applyFill="1" applyBorder="1" applyAlignment="1">
      <alignment horizontal="left" vertical="center" wrapText="1"/>
    </xf>
    <xf numFmtId="181" fontId="20" fillId="25" borderId="10" xfId="0" applyNumberFormat="1" applyFont="1" applyFill="1" applyBorder="1" applyAlignment="1">
      <alignment horizontal="right" vertical="center" wrapText="1"/>
    </xf>
    <xf numFmtId="49" fontId="20"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0" fontId="21" fillId="25" borderId="10" xfId="0" applyFont="1" applyFill="1" applyBorder="1" applyAlignment="1">
      <alignment horizontal="left" vertical="center" wrapText="1"/>
    </xf>
    <xf numFmtId="49" fontId="20" fillId="25" borderId="14" xfId="0" applyNumberFormat="1" applyFont="1" applyFill="1" applyBorder="1" applyAlignment="1">
      <alignment horizontal="left" vertical="center" wrapText="1"/>
    </xf>
    <xf numFmtId="49" fontId="20" fillId="25" borderId="15" xfId="0" applyNumberFormat="1" applyFont="1" applyFill="1" applyBorder="1" applyAlignment="1">
      <alignment horizontal="right" vertical="center" wrapText="1"/>
    </xf>
    <xf numFmtId="181" fontId="21" fillId="25" borderId="10" xfId="0" applyNumberFormat="1" applyFont="1" applyFill="1" applyBorder="1" applyAlignment="1">
      <alignment horizontal="right" vertical="center" wrapText="1"/>
    </xf>
    <xf numFmtId="49" fontId="21" fillId="25" borderId="10" xfId="0" applyNumberFormat="1" applyFont="1" applyFill="1" applyBorder="1" applyAlignment="1">
      <alignment horizontal="center" vertical="center" wrapText="1"/>
    </xf>
    <xf numFmtId="49" fontId="21" fillId="25" borderId="11" xfId="0" applyNumberFormat="1" applyFont="1" applyFill="1" applyBorder="1" applyAlignment="1">
      <alignment horizontal="left" vertical="center" wrapText="1"/>
    </xf>
    <xf numFmtId="49" fontId="21" fillId="25" borderId="12" xfId="0" applyNumberFormat="1" applyFont="1" applyFill="1" applyBorder="1" applyAlignment="1">
      <alignment horizontal="right" vertical="center" wrapText="1"/>
    </xf>
    <xf numFmtId="49" fontId="21" fillId="24" borderId="10" xfId="0" applyNumberFormat="1" applyFont="1" applyFill="1" applyBorder="1" applyAlignment="1">
      <alignment horizontal="center" vertical="center" wrapText="1"/>
    </xf>
    <xf numFmtId="0" fontId="20" fillId="24" borderId="13" xfId="0" applyFont="1" applyFill="1" applyBorder="1" applyAlignment="1">
      <alignment horizontal="left" vertical="center" wrapText="1"/>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2" fontId="20" fillId="24" borderId="16" xfId="66" applyNumberFormat="1" applyFont="1" applyFill="1" applyBorder="1" applyAlignment="1">
      <alignment horizontal="left" vertical="center" wrapText="1"/>
      <protection/>
    </xf>
    <xf numFmtId="0" fontId="21" fillId="25" borderId="14" xfId="0" applyFont="1" applyFill="1" applyBorder="1" applyAlignment="1">
      <alignment horizontal="center" vertical="center" wrapText="1"/>
    </xf>
    <xf numFmtId="0" fontId="21" fillId="25" borderId="15" xfId="0" applyFont="1" applyFill="1" applyBorder="1" applyAlignment="1">
      <alignment horizontal="center" vertical="center" wrapText="1"/>
    </xf>
    <xf numFmtId="49" fontId="20" fillId="24" borderId="11" xfId="0" applyNumberFormat="1" applyFont="1" applyFill="1" applyBorder="1" applyAlignment="1">
      <alignment horizontal="right" vertical="center" wrapText="1"/>
    </xf>
    <xf numFmtId="49" fontId="20" fillId="24" borderId="17" xfId="0" applyNumberFormat="1" applyFont="1" applyFill="1" applyBorder="1" applyAlignment="1">
      <alignment vertical="center" wrapText="1"/>
    </xf>
    <xf numFmtId="0" fontId="20" fillId="24" borderId="18" xfId="0" applyFont="1" applyFill="1" applyBorder="1" applyAlignment="1">
      <alignment horizontal="right" vertical="center" wrapText="1"/>
    </xf>
    <xf numFmtId="0" fontId="22" fillId="0" borderId="0" xfId="58" applyFont="1" applyFill="1" applyAlignment="1">
      <alignment vertical="center" wrapText="1"/>
      <protection/>
    </xf>
    <xf numFmtId="49" fontId="20" fillId="24" borderId="0" xfId="0" applyNumberFormat="1" applyFont="1" applyFill="1" applyBorder="1" applyAlignment="1">
      <alignment horizontal="center" vertical="center" wrapText="1"/>
    </xf>
    <xf numFmtId="49" fontId="20" fillId="24" borderId="19" xfId="0" applyNumberFormat="1"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0" xfId="66" applyNumberFormat="1" applyFont="1" applyFill="1" applyBorder="1" applyAlignment="1">
      <alignment horizontal="center" vertical="center" wrapText="1"/>
      <protection/>
    </xf>
    <xf numFmtId="0" fontId="20" fillId="24" borderId="10" xfId="0" applyFont="1" applyFill="1" applyBorder="1" applyAlignment="1">
      <alignment horizontal="left" vertical="center" wrapText="1"/>
    </xf>
    <xf numFmtId="0" fontId="20" fillId="24" borderId="21" xfId="0" applyFont="1" applyFill="1" applyBorder="1" applyAlignment="1">
      <alignment horizontal="center" vertical="center" wrapText="1"/>
    </xf>
    <xf numFmtId="0" fontId="22" fillId="24" borderId="10" xfId="0" applyFont="1" applyFill="1" applyBorder="1" applyAlignment="1">
      <alignment vertical="center" wrapText="1"/>
    </xf>
    <xf numFmtId="49" fontId="21" fillId="24" borderId="10" xfId="0" applyNumberFormat="1" applyFont="1" applyFill="1" applyBorder="1" applyAlignment="1">
      <alignment horizontal="right" vertical="center" wrapText="1"/>
    </xf>
    <xf numFmtId="49" fontId="21" fillId="24" borderId="0" xfId="0" applyNumberFormat="1" applyFont="1" applyFill="1" applyBorder="1" applyAlignment="1">
      <alignment horizontal="center" vertical="center" wrapText="1"/>
    </xf>
    <xf numFmtId="49" fontId="21" fillId="24" borderId="19" xfId="0" applyNumberFormat="1" applyFont="1" applyFill="1" applyBorder="1" applyAlignment="1">
      <alignment horizontal="center" vertical="center" wrapText="1"/>
    </xf>
    <xf numFmtId="49" fontId="21" fillId="25" borderId="10" xfId="0" applyNumberFormat="1" applyFont="1" applyFill="1" applyBorder="1" applyAlignment="1">
      <alignment horizontal="right" vertical="center" wrapText="1"/>
    </xf>
    <xf numFmtId="49" fontId="21" fillId="25" borderId="0" xfId="0" applyNumberFormat="1" applyFont="1" applyFill="1" applyBorder="1" applyAlignment="1">
      <alignment horizontal="center" vertical="center" wrapText="1"/>
    </xf>
    <xf numFmtId="49" fontId="21" fillId="25" borderId="19" xfId="0" applyNumberFormat="1" applyFont="1" applyFill="1" applyBorder="1" applyAlignment="1">
      <alignment horizontal="center" vertical="center" wrapText="1"/>
    </xf>
    <xf numFmtId="49" fontId="21" fillId="25" borderId="20" xfId="0" applyNumberFormat="1" applyFont="1" applyFill="1" applyBorder="1" applyAlignment="1">
      <alignment horizontal="center" vertical="center" wrapText="1"/>
    </xf>
    <xf numFmtId="0" fontId="21" fillId="25" borderId="13" xfId="0" applyFont="1" applyFill="1" applyBorder="1" applyAlignment="1">
      <alignment horizontal="center" vertical="center" wrapText="1"/>
    </xf>
    <xf numFmtId="49" fontId="21" fillId="24" borderId="10" xfId="66" applyNumberFormat="1" applyFont="1" applyFill="1" applyBorder="1" applyAlignment="1">
      <alignment horizontal="center" vertical="center" wrapText="1"/>
      <protection/>
    </xf>
    <xf numFmtId="49" fontId="24" fillId="25" borderId="10" xfId="0" applyNumberFormat="1" applyFont="1" applyFill="1" applyBorder="1" applyAlignment="1">
      <alignment horizontal="right" vertical="center" wrapText="1"/>
    </xf>
    <xf numFmtId="49" fontId="24" fillId="25" borderId="10" xfId="0" applyNumberFormat="1" applyFont="1" applyFill="1" applyBorder="1" applyAlignment="1">
      <alignment horizontal="center" vertical="center" wrapText="1"/>
    </xf>
    <xf numFmtId="0" fontId="24" fillId="25" borderId="10" xfId="0" applyFont="1" applyFill="1" applyBorder="1" applyAlignment="1">
      <alignment horizontal="center" vertical="center" wrapText="1"/>
    </xf>
    <xf numFmtId="49" fontId="24" fillId="24" borderId="0" xfId="58" applyNumberFormat="1" applyFont="1" applyFill="1" applyAlignment="1">
      <alignment horizontal="center" vertical="center" wrapText="1"/>
      <protection/>
    </xf>
    <xf numFmtId="0" fontId="42" fillId="0" borderId="0" xfId="66" applyFont="1" applyAlignment="1">
      <alignment vertical="center" wrapText="1"/>
      <protection/>
    </xf>
    <xf numFmtId="0" fontId="42" fillId="0" borderId="0" xfId="66" applyFont="1" applyFill="1" applyAlignment="1">
      <alignment vertical="center" wrapText="1"/>
      <protection/>
    </xf>
    <xf numFmtId="181" fontId="20" fillId="24" borderId="10" xfId="0" applyNumberFormat="1" applyFont="1" applyFill="1" applyBorder="1" applyAlignment="1">
      <alignment horizontal="right" vertical="center" wrapText="1"/>
    </xf>
    <xf numFmtId="49" fontId="20" fillId="24" borderId="0" xfId="66" applyNumberFormat="1" applyFont="1" applyFill="1" applyBorder="1" applyAlignment="1">
      <alignment horizontal="center" vertical="center" wrapText="1"/>
      <protection/>
    </xf>
    <xf numFmtId="0" fontId="20" fillId="24" borderId="10" xfId="0" applyFont="1" applyFill="1" applyBorder="1" applyAlignment="1">
      <alignment vertical="center" wrapText="1"/>
    </xf>
    <xf numFmtId="181" fontId="21" fillId="24" borderId="10" xfId="0" applyNumberFormat="1" applyFont="1" applyFill="1" applyBorder="1" applyAlignment="1">
      <alignment horizontal="right" vertical="center" wrapText="1"/>
    </xf>
    <xf numFmtId="49" fontId="21" fillId="24" borderId="17" xfId="0" applyNumberFormat="1" applyFont="1" applyFill="1" applyBorder="1" applyAlignment="1">
      <alignment vertical="center" wrapText="1"/>
    </xf>
    <xf numFmtId="0" fontId="21" fillId="24" borderId="18" xfId="0" applyFont="1" applyFill="1" applyBorder="1" applyAlignment="1">
      <alignment horizontal="right" vertical="center" wrapText="1"/>
    </xf>
    <xf numFmtId="49" fontId="21" fillId="24" borderId="12" xfId="0" applyNumberFormat="1" applyFont="1" applyFill="1" applyBorder="1" applyAlignment="1">
      <alignment horizontal="center" vertical="center" wrapText="1"/>
    </xf>
    <xf numFmtId="0" fontId="21" fillId="24" borderId="12" xfId="0" applyFont="1" applyFill="1" applyBorder="1" applyAlignment="1">
      <alignment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49" fontId="20" fillId="24" borderId="11" xfId="0" applyNumberFormat="1" applyFont="1" applyFill="1" applyBorder="1" applyAlignment="1">
      <alignment vertical="center" wrapText="1"/>
    </xf>
    <xf numFmtId="49" fontId="20" fillId="24" borderId="12" xfId="0" applyNumberFormat="1" applyFont="1" applyFill="1" applyBorder="1" applyAlignment="1">
      <alignment horizontal="right" vertical="center" wrapText="1"/>
    </xf>
    <xf numFmtId="49" fontId="20" fillId="25" borderId="10" xfId="0" applyNumberFormat="1" applyFont="1" applyFill="1" applyBorder="1" applyAlignment="1">
      <alignment horizontal="right" vertical="center" wrapText="1"/>
    </xf>
    <xf numFmtId="49" fontId="20" fillId="25" borderId="10" xfId="0" applyNumberFormat="1" applyFont="1" applyFill="1" applyBorder="1" applyAlignment="1">
      <alignment horizontal="center" vertical="center" wrapText="1"/>
    </xf>
    <xf numFmtId="49" fontId="20" fillId="24" borderId="22" xfId="56" applyNumberFormat="1" applyFont="1" applyFill="1" applyBorder="1" applyAlignment="1">
      <alignment horizontal="center" vertical="center" wrapText="1"/>
      <protection/>
    </xf>
    <xf numFmtId="49" fontId="20" fillId="24" borderId="23" xfId="56" applyNumberFormat="1" applyFont="1" applyFill="1" applyBorder="1" applyAlignment="1">
      <alignment horizontal="center" vertical="center" wrapText="1"/>
      <protection/>
    </xf>
    <xf numFmtId="0" fontId="20" fillId="24" borderId="0" xfId="0" applyFont="1" applyFill="1" applyAlignment="1">
      <alignment/>
    </xf>
    <xf numFmtId="186" fontId="20" fillId="25" borderId="10" xfId="0" applyNumberFormat="1" applyFont="1" applyFill="1" applyBorder="1" applyAlignment="1">
      <alignment horizontal="right" vertical="center" wrapText="1"/>
    </xf>
    <xf numFmtId="49" fontId="20" fillId="24" borderId="13" xfId="56" applyNumberFormat="1" applyFont="1" applyFill="1" applyBorder="1" applyAlignment="1">
      <alignment horizontal="center" vertical="center" wrapText="1"/>
      <protection/>
    </xf>
    <xf numFmtId="49" fontId="20" fillId="24" borderId="21" xfId="56" applyNumberFormat="1" applyFont="1" applyFill="1" applyBorder="1" applyAlignment="1">
      <alignment horizontal="center" vertical="center" wrapText="1"/>
      <protection/>
    </xf>
    <xf numFmtId="0" fontId="20" fillId="24" borderId="10" xfId="43" applyFont="1" applyFill="1" applyBorder="1" applyAlignment="1" applyProtection="1">
      <alignment horizontal="left" wrapText="1"/>
      <protection/>
    </xf>
    <xf numFmtId="49" fontId="24" fillId="24" borderId="10" xfId="66" applyNumberFormat="1" applyFont="1" applyFill="1" applyBorder="1" applyAlignment="1">
      <alignment horizontal="center" vertical="center" wrapText="1"/>
      <protection/>
    </xf>
    <xf numFmtId="49" fontId="21" fillId="25" borderId="13" xfId="0" applyNumberFormat="1" applyFont="1" applyFill="1" applyBorder="1" applyAlignment="1">
      <alignment horizontal="center" vertical="center" wrapText="1"/>
    </xf>
    <xf numFmtId="49" fontId="21" fillId="24" borderId="14" xfId="0" applyNumberFormat="1" applyFont="1" applyFill="1" applyBorder="1" applyAlignment="1">
      <alignment vertical="center" wrapText="1"/>
    </xf>
    <xf numFmtId="49" fontId="21" fillId="24" borderId="15" xfId="0" applyNumberFormat="1" applyFont="1" applyFill="1" applyBorder="1" applyAlignment="1">
      <alignment horizontal="right" vertical="center" wrapText="1"/>
    </xf>
    <xf numFmtId="0" fontId="21" fillId="25" borderId="13" xfId="0" applyNumberFormat="1" applyFont="1" applyFill="1" applyBorder="1" applyAlignment="1">
      <alignment horizontal="left" vertical="center" wrapText="1"/>
    </xf>
    <xf numFmtId="49" fontId="20" fillId="24" borderId="16" xfId="66" applyNumberFormat="1" applyFont="1" applyFill="1" applyBorder="1" applyAlignment="1">
      <alignment horizontal="center" vertical="center" wrapText="1"/>
      <protection/>
    </xf>
    <xf numFmtId="0" fontId="21" fillId="25" borderId="10" xfId="0" applyFont="1" applyFill="1" applyBorder="1" applyAlignment="1">
      <alignment horizontal="center" vertical="center" wrapText="1"/>
    </xf>
    <xf numFmtId="49" fontId="20" fillId="24" borderId="14" xfId="0" applyNumberFormat="1" applyFont="1" applyFill="1" applyBorder="1" applyAlignment="1">
      <alignment horizontal="left" vertical="center" wrapText="1"/>
    </xf>
    <xf numFmtId="186" fontId="21" fillId="25" borderId="10" xfId="0" applyNumberFormat="1" applyFont="1" applyFill="1" applyBorder="1" applyAlignment="1">
      <alignment horizontal="right" vertical="center" wrapText="1"/>
    </xf>
    <xf numFmtId="0" fontId="21" fillId="24" borderId="10" xfId="0" applyFont="1" applyFill="1" applyBorder="1" applyAlignment="1">
      <alignment horizontal="left" vertical="center" wrapText="1"/>
    </xf>
    <xf numFmtId="0" fontId="20" fillId="24" borderId="24" xfId="0" applyFont="1" applyFill="1" applyBorder="1" applyAlignment="1">
      <alignment horizontal="left" vertical="center" wrapText="1"/>
    </xf>
    <xf numFmtId="0" fontId="20" fillId="24" borderId="12" xfId="0" applyFont="1" applyFill="1" applyBorder="1" applyAlignment="1">
      <alignment horizontal="left" vertical="center" wrapText="1"/>
    </xf>
    <xf numFmtId="49" fontId="21" fillId="24" borderId="11" xfId="0" applyNumberFormat="1" applyFont="1" applyFill="1" applyBorder="1" applyAlignment="1">
      <alignment horizontal="center" vertical="center" wrapText="1"/>
    </xf>
    <xf numFmtId="49" fontId="21"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vertical="center" wrapText="1"/>
    </xf>
    <xf numFmtId="0" fontId="21" fillId="24" borderId="12" xfId="0" applyFont="1" applyFill="1" applyBorder="1" applyAlignment="1">
      <alignment horizontal="right" vertical="center" wrapText="1"/>
    </xf>
    <xf numFmtId="49" fontId="20" fillId="24" borderId="11" xfId="66" applyNumberFormat="1" applyFont="1" applyFill="1" applyBorder="1" applyAlignment="1">
      <alignment horizontal="right" vertical="center" wrapText="1"/>
      <protection/>
    </xf>
    <xf numFmtId="49" fontId="20" fillId="24" borderId="11" xfId="66" applyNumberFormat="1" applyFont="1" applyFill="1" applyBorder="1" applyAlignment="1">
      <alignment horizontal="center" vertical="center" wrapText="1"/>
      <protection/>
    </xf>
    <xf numFmtId="49" fontId="20" fillId="24" borderId="14" xfId="0" applyNumberFormat="1" applyFont="1" applyFill="1" applyBorder="1" applyAlignment="1">
      <alignment vertical="center" wrapText="1"/>
    </xf>
    <xf numFmtId="49" fontId="20" fillId="24" borderId="15" xfId="0" applyNumberFormat="1" applyFont="1" applyFill="1" applyBorder="1" applyAlignment="1">
      <alignment horizontal="right" vertical="center" wrapText="1"/>
    </xf>
    <xf numFmtId="49" fontId="20" fillId="24" borderId="12" xfId="66" applyNumberFormat="1" applyFont="1" applyFill="1" applyBorder="1" applyAlignment="1">
      <alignment horizontal="center" vertical="center" wrapText="1"/>
      <protection/>
    </xf>
    <xf numFmtId="181" fontId="20" fillId="24" borderId="10" xfId="66" applyNumberFormat="1" applyFont="1" applyFill="1" applyBorder="1" applyAlignment="1">
      <alignment horizontal="right" vertical="center" wrapText="1"/>
      <protection/>
    </xf>
    <xf numFmtId="49" fontId="21" fillId="24" borderId="12" xfId="66" applyNumberFormat="1" applyFont="1" applyFill="1" applyBorder="1" applyAlignment="1">
      <alignment horizontal="center" vertical="center" wrapText="1"/>
      <protection/>
    </xf>
    <xf numFmtId="2" fontId="20" fillId="24" borderId="12" xfId="66" applyNumberFormat="1" applyFont="1" applyFill="1" applyBorder="1" applyAlignment="1">
      <alignment horizontal="left" vertical="center" wrapText="1"/>
      <protection/>
    </xf>
    <xf numFmtId="2" fontId="43" fillId="24" borderId="12" xfId="66" applyNumberFormat="1" applyFont="1" applyFill="1" applyBorder="1" applyAlignment="1">
      <alignment horizontal="left" vertical="center" wrapText="1"/>
      <protection/>
    </xf>
    <xf numFmtId="186" fontId="20" fillId="24" borderId="11" xfId="66" applyNumberFormat="1" applyFont="1" applyFill="1" applyBorder="1" applyAlignment="1">
      <alignment horizontal="right" vertical="center" wrapText="1"/>
      <protection/>
    </xf>
    <xf numFmtId="186" fontId="20" fillId="24" borderId="10" xfId="66" applyNumberFormat="1" applyFont="1" applyFill="1" applyBorder="1" applyAlignment="1">
      <alignment horizontal="right" vertical="center" wrapText="1"/>
      <protection/>
    </xf>
    <xf numFmtId="49" fontId="21" fillId="25" borderId="11" xfId="0" applyNumberFormat="1"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0" fontId="21" fillId="25" borderId="13" xfId="0" applyFont="1" applyFill="1" applyBorder="1" applyAlignment="1">
      <alignment vertical="center" wrapText="1"/>
    </xf>
    <xf numFmtId="0" fontId="21" fillId="25" borderId="10" xfId="0" applyFont="1" applyFill="1" applyBorder="1" applyAlignment="1">
      <alignment vertical="center" wrapText="1"/>
    </xf>
    <xf numFmtId="49" fontId="22" fillId="25" borderId="10" xfId="0" applyNumberFormat="1" applyFont="1" applyFill="1" applyBorder="1" applyAlignment="1">
      <alignment horizontal="center" vertical="center" wrapText="1"/>
    </xf>
    <xf numFmtId="0" fontId="20" fillId="24" borderId="25" xfId="0" applyFont="1" applyFill="1" applyBorder="1" applyAlignment="1">
      <alignment horizontal="left" vertical="center" wrapText="1"/>
    </xf>
    <xf numFmtId="49" fontId="22" fillId="24" borderId="10" xfId="58" applyNumberFormat="1" applyFont="1" applyFill="1" applyBorder="1" applyAlignment="1">
      <alignment horizontal="center" vertical="center" wrapText="1"/>
      <protection/>
    </xf>
    <xf numFmtId="0" fontId="24" fillId="25" borderId="10" xfId="0" applyFont="1" applyFill="1" applyBorder="1" applyAlignment="1">
      <alignment vertical="center" wrapText="1"/>
    </xf>
    <xf numFmtId="0" fontId="20" fillId="24" borderId="0" xfId="0" applyFont="1" applyFill="1" applyAlignment="1">
      <alignment horizontal="justify"/>
    </xf>
    <xf numFmtId="0" fontId="20" fillId="25" borderId="10" xfId="0" applyFont="1" applyFill="1" applyBorder="1" applyAlignment="1">
      <alignment vertical="center" wrapText="1"/>
    </xf>
    <xf numFmtId="49" fontId="20" fillId="24" borderId="11" xfId="58" applyNumberFormat="1" applyFont="1" applyFill="1" applyBorder="1" applyAlignment="1">
      <alignment horizontal="right" vertical="center" wrapText="1"/>
      <protection/>
    </xf>
    <xf numFmtId="49" fontId="20" fillId="25" borderId="11" xfId="0" applyNumberFormat="1" applyFont="1" applyFill="1" applyBorder="1" applyAlignment="1">
      <alignment horizontal="center" vertical="center" wrapText="1"/>
    </xf>
    <xf numFmtId="49" fontId="20" fillId="25" borderId="11" xfId="0" applyNumberFormat="1" applyFont="1" applyFill="1" applyBorder="1" applyAlignment="1">
      <alignment horizontal="left" vertical="center" wrapText="1"/>
    </xf>
    <xf numFmtId="49" fontId="22" fillId="24" borderId="11" xfId="58" applyNumberFormat="1" applyFont="1" applyFill="1" applyBorder="1" applyAlignment="1">
      <alignment horizontal="center" vertical="center" wrapText="1"/>
      <protection/>
    </xf>
    <xf numFmtId="0" fontId="20" fillId="24" borderId="11" xfId="0" applyFont="1" applyFill="1" applyBorder="1" applyAlignment="1">
      <alignment wrapText="1"/>
    </xf>
    <xf numFmtId="0" fontId="20" fillId="25" borderId="10" xfId="0" applyFont="1" applyFill="1" applyBorder="1" applyAlignment="1">
      <alignment horizontal="left" vertical="center" wrapText="1"/>
    </xf>
    <xf numFmtId="49" fontId="22" fillId="24" borderId="11" xfId="58" applyNumberFormat="1" applyFont="1" applyFill="1" applyBorder="1" applyAlignment="1">
      <alignment horizontal="right" vertical="center" wrapText="1"/>
      <protection/>
    </xf>
    <xf numFmtId="49" fontId="22" fillId="24" borderId="17" xfId="0" applyNumberFormat="1" applyFont="1" applyFill="1" applyBorder="1" applyAlignment="1">
      <alignment vertical="center" wrapText="1"/>
    </xf>
    <xf numFmtId="49" fontId="22" fillId="24" borderId="18" xfId="0" applyNumberFormat="1" applyFont="1" applyFill="1" applyBorder="1" applyAlignment="1">
      <alignment horizontal="right" vertical="center" wrapText="1"/>
    </xf>
    <xf numFmtId="49" fontId="22" fillId="24" borderId="12" xfId="66" applyNumberFormat="1" applyFont="1" applyFill="1" applyBorder="1" applyAlignment="1">
      <alignment horizontal="center" vertical="center" wrapText="1"/>
      <protection/>
    </xf>
    <xf numFmtId="49" fontId="22" fillId="24" borderId="10" xfId="66" applyNumberFormat="1" applyFont="1" applyFill="1" applyBorder="1" applyAlignment="1">
      <alignment horizontal="center" vertical="center" wrapText="1"/>
      <protection/>
    </xf>
    <xf numFmtId="49" fontId="22" fillId="24" borderId="11" xfId="66" applyNumberFormat="1" applyFont="1" applyFill="1" applyBorder="1" applyAlignment="1">
      <alignment horizontal="right" vertical="center" wrapText="1"/>
      <protection/>
    </xf>
    <xf numFmtId="49" fontId="22" fillId="24" borderId="11" xfId="66" applyNumberFormat="1" applyFont="1" applyFill="1" applyBorder="1" applyAlignment="1">
      <alignment horizontal="center" vertical="center" wrapText="1"/>
      <protection/>
    </xf>
    <xf numFmtId="2" fontId="22" fillId="24" borderId="12" xfId="66" applyNumberFormat="1" applyFont="1" applyFill="1" applyBorder="1" applyAlignment="1">
      <alignment horizontal="left" vertical="center" wrapText="1"/>
      <protection/>
    </xf>
    <xf numFmtId="49" fontId="24" fillId="24" borderId="11" xfId="58" applyNumberFormat="1" applyFont="1" applyFill="1" applyBorder="1" applyAlignment="1">
      <alignment horizontal="right" vertical="center" wrapText="1"/>
      <protection/>
    </xf>
    <xf numFmtId="49" fontId="24" fillId="24" borderId="11" xfId="58" applyNumberFormat="1" applyFont="1" applyFill="1" applyBorder="1" applyAlignment="1">
      <alignment horizontal="center" vertical="center" wrapText="1"/>
      <protection/>
    </xf>
    <xf numFmtId="49" fontId="24" fillId="24" borderId="11" xfId="66" applyNumberFormat="1" applyFont="1" applyFill="1" applyBorder="1" applyAlignment="1">
      <alignment horizontal="right" vertical="center" wrapText="1"/>
      <protection/>
    </xf>
    <xf numFmtId="49" fontId="24" fillId="24" borderId="11" xfId="66" applyNumberFormat="1" applyFont="1" applyFill="1" applyBorder="1" applyAlignment="1">
      <alignment horizontal="center" vertical="center" wrapText="1"/>
      <protection/>
    </xf>
    <xf numFmtId="49" fontId="21" fillId="24" borderId="12" xfId="0" applyNumberFormat="1" applyFont="1" applyFill="1" applyBorder="1" applyAlignment="1">
      <alignment horizontal="right" vertical="center" wrapText="1"/>
    </xf>
    <xf numFmtId="49" fontId="24" fillId="24" borderId="12" xfId="66" applyNumberFormat="1" applyFont="1" applyFill="1" applyBorder="1" applyAlignment="1">
      <alignment horizontal="center" vertical="center" wrapText="1"/>
      <protection/>
    </xf>
    <xf numFmtId="2" fontId="21" fillId="24" borderId="12" xfId="66" applyNumberFormat="1" applyFont="1" applyFill="1" applyBorder="1" applyAlignment="1">
      <alignment horizontal="left" vertical="center" wrapText="1"/>
      <protection/>
    </xf>
    <xf numFmtId="0" fontId="24" fillId="0" borderId="0" xfId="58" applyFont="1" applyFill="1" applyAlignment="1">
      <alignment vertical="center" wrapText="1"/>
      <protection/>
    </xf>
    <xf numFmtId="0" fontId="20" fillId="24" borderId="11" xfId="0" applyFont="1" applyFill="1" applyBorder="1" applyAlignment="1">
      <alignment horizontal="left" vertical="center" wrapText="1"/>
    </xf>
    <xf numFmtId="0" fontId="20" fillId="24" borderId="12" xfId="0" applyFont="1" applyFill="1" applyBorder="1" applyAlignment="1">
      <alignment horizontal="right" vertical="center" wrapText="1"/>
    </xf>
    <xf numFmtId="0" fontId="20" fillId="24" borderId="20" xfId="0" applyFont="1" applyFill="1" applyBorder="1" applyAlignment="1">
      <alignment horizontal="left" vertical="center" wrapText="1"/>
    </xf>
    <xf numFmtId="49" fontId="24" fillId="24" borderId="10" xfId="58" applyNumberFormat="1" applyFont="1" applyFill="1" applyBorder="1" applyAlignment="1">
      <alignment horizontal="center" vertical="center" wrapText="1"/>
      <protection/>
    </xf>
    <xf numFmtId="0" fontId="20" fillId="24" borderId="0" xfId="0" applyFont="1" applyFill="1" applyAlignment="1">
      <alignment vertical="center" wrapText="1"/>
    </xf>
    <xf numFmtId="0" fontId="20" fillId="24" borderId="15" xfId="0" applyFont="1" applyFill="1" applyBorder="1" applyAlignment="1">
      <alignment horizontal="right" vertical="center" wrapText="1"/>
    </xf>
    <xf numFmtId="186" fontId="21" fillId="24" borderId="10" xfId="0" applyNumberFormat="1" applyFont="1" applyFill="1" applyBorder="1" applyAlignment="1">
      <alignment horizontal="right" vertical="center" wrapText="1"/>
    </xf>
    <xf numFmtId="0" fontId="20" fillId="24" borderId="10" xfId="0" applyFont="1" applyFill="1" applyBorder="1" applyAlignment="1">
      <alignment horizontal="justify"/>
    </xf>
    <xf numFmtId="0" fontId="22" fillId="0" borderId="0" xfId="66" applyFont="1" applyAlignment="1">
      <alignment vertical="center" wrapText="1"/>
      <protection/>
    </xf>
    <xf numFmtId="0" fontId="22" fillId="0" borderId="0" xfId="66" applyFont="1" applyFill="1" applyAlignment="1">
      <alignment vertical="center" wrapText="1"/>
      <protection/>
    </xf>
    <xf numFmtId="187" fontId="20" fillId="25" borderId="11" xfId="0" applyNumberFormat="1" applyFont="1" applyFill="1" applyBorder="1" applyAlignment="1">
      <alignment horizontal="right" vertical="center" wrapText="1"/>
    </xf>
    <xf numFmtId="0" fontId="42" fillId="24" borderId="0" xfId="66" applyFont="1" applyFill="1" applyAlignment="1">
      <alignment vertical="center" wrapText="1"/>
      <protection/>
    </xf>
    <xf numFmtId="0" fontId="24" fillId="24" borderId="0" xfId="58" applyFont="1" applyFill="1" applyAlignment="1">
      <alignment vertical="center" wrapText="1"/>
      <protection/>
    </xf>
    <xf numFmtId="187" fontId="20" fillId="25" borderId="10" xfId="0" applyNumberFormat="1" applyFont="1" applyFill="1" applyBorder="1" applyAlignment="1">
      <alignment horizontal="right" vertical="center" wrapText="1"/>
    </xf>
    <xf numFmtId="0" fontId="21" fillId="24" borderId="10" xfId="0" applyFont="1" applyFill="1" applyBorder="1" applyAlignment="1">
      <alignment vertical="top" wrapText="1"/>
    </xf>
    <xf numFmtId="49" fontId="20" fillId="25" borderId="11" xfId="0" applyNumberFormat="1" applyFont="1" applyFill="1" applyBorder="1" applyAlignment="1">
      <alignment horizontal="right" vertical="center" wrapText="1"/>
    </xf>
    <xf numFmtId="0" fontId="20" fillId="24" borderId="13" xfId="0" applyFont="1" applyFill="1" applyBorder="1" applyAlignment="1">
      <alignment horizontal="left" wrapText="1"/>
    </xf>
    <xf numFmtId="186" fontId="20" fillId="25" borderId="11" xfId="0" applyNumberFormat="1" applyFont="1" applyFill="1" applyBorder="1" applyAlignment="1">
      <alignment horizontal="right" vertical="center" wrapText="1"/>
    </xf>
    <xf numFmtId="0" fontId="20" fillId="25" borderId="0" xfId="0" applyFont="1" applyFill="1" applyBorder="1" applyAlignment="1">
      <alignment horizontal="left" vertical="center" wrapText="1"/>
    </xf>
    <xf numFmtId="0" fontId="21" fillId="25" borderId="26" xfId="0" applyFont="1" applyFill="1" applyBorder="1" applyAlignment="1">
      <alignment horizontal="center" vertical="center" wrapText="1"/>
    </xf>
    <xf numFmtId="0" fontId="21" fillId="25" borderId="27" xfId="0"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4" borderId="10" xfId="57" applyNumberFormat="1" applyFont="1" applyFill="1" applyBorder="1" applyAlignment="1">
      <alignment horizontal="center" vertical="center" wrapText="1"/>
      <protection/>
    </xf>
    <xf numFmtId="49" fontId="21" fillId="25" borderId="10" xfId="57" applyNumberFormat="1" applyFont="1" applyFill="1" applyBorder="1" applyAlignment="1">
      <alignment horizontal="center" vertical="center" wrapText="1"/>
      <protection/>
    </xf>
    <xf numFmtId="0" fontId="24" fillId="25" borderId="11" xfId="0" applyFont="1" applyFill="1" applyBorder="1" applyAlignment="1">
      <alignment horizontal="center" vertical="center" wrapText="1"/>
    </xf>
    <xf numFmtId="0" fontId="24" fillId="25" borderId="12" xfId="0" applyFont="1" applyFill="1" applyBorder="1" applyAlignment="1">
      <alignment horizontal="center" vertical="center" wrapText="1"/>
    </xf>
    <xf numFmtId="49" fontId="21" fillId="24" borderId="14" xfId="0" applyNumberFormat="1" applyFont="1" applyFill="1" applyBorder="1" applyAlignment="1">
      <alignment horizontal="left" vertical="center" wrapText="1"/>
    </xf>
    <xf numFmtId="0" fontId="21" fillId="24" borderId="15" xfId="0" applyFont="1" applyFill="1" applyBorder="1" applyAlignment="1">
      <alignment horizontal="right" vertical="center" wrapText="1"/>
    </xf>
    <xf numFmtId="0" fontId="22" fillId="0" borderId="0" xfId="58" applyFont="1" applyFill="1" applyAlignment="1">
      <alignment horizontal="center" vertical="center" wrapText="1"/>
      <protection/>
    </xf>
    <xf numFmtId="49" fontId="21" fillId="25" borderId="28" xfId="0" applyNumberFormat="1" applyFont="1" applyFill="1" applyBorder="1" applyAlignment="1">
      <alignment horizontal="center" vertical="center" wrapText="1"/>
    </xf>
    <xf numFmtId="0" fontId="24" fillId="0" borderId="0" xfId="58" applyFont="1" applyFill="1" applyAlignment="1">
      <alignment horizontal="center" vertical="center" wrapText="1"/>
      <protection/>
    </xf>
    <xf numFmtId="186" fontId="21" fillId="25" borderId="29" xfId="0" applyNumberFormat="1" applyFont="1" applyFill="1" applyBorder="1" applyAlignment="1">
      <alignment horizontal="right" vertical="center" wrapText="1"/>
    </xf>
    <xf numFmtId="49" fontId="20" fillId="25" borderId="28" xfId="0" applyNumberFormat="1" applyFont="1" applyFill="1" applyBorder="1" applyAlignment="1">
      <alignment horizontal="center" vertical="center" wrapText="1"/>
    </xf>
    <xf numFmtId="49" fontId="21" fillId="25" borderId="30" xfId="0" applyNumberFormat="1" applyFont="1" applyFill="1" applyBorder="1" applyAlignment="1">
      <alignment horizontal="center" vertical="center" wrapText="1"/>
    </xf>
    <xf numFmtId="49" fontId="21" fillId="25" borderId="31" xfId="0" applyNumberFormat="1" applyFont="1" applyFill="1" applyBorder="1" applyAlignment="1">
      <alignment horizontal="center" vertical="center" wrapText="1"/>
    </xf>
    <xf numFmtId="49" fontId="20" fillId="24" borderId="32" xfId="0" applyNumberFormat="1" applyFont="1" applyFill="1" applyBorder="1" applyAlignment="1">
      <alignment horizontal="center" vertical="center" wrapText="1"/>
    </xf>
    <xf numFmtId="0" fontId="20" fillId="24" borderId="33" xfId="0" applyFont="1" applyFill="1" applyBorder="1" applyAlignment="1">
      <alignment horizontal="center" vertical="center" wrapText="1"/>
    </xf>
    <xf numFmtId="49" fontId="20" fillId="24" borderId="33" xfId="0" applyNumberFormat="1" applyFont="1" applyFill="1" applyBorder="1" applyAlignment="1">
      <alignment horizontal="center" vertical="center" wrapText="1"/>
    </xf>
    <xf numFmtId="49" fontId="22" fillId="24" borderId="10" xfId="0" applyNumberFormat="1" applyFont="1" applyFill="1" applyBorder="1" applyAlignment="1">
      <alignment horizontal="right" vertical="center" wrapText="1"/>
    </xf>
    <xf numFmtId="49" fontId="22" fillId="24"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4" xfId="0" applyNumberFormat="1" applyFont="1" applyFill="1" applyBorder="1" applyAlignment="1">
      <alignment horizontal="left" vertical="center" wrapText="1"/>
    </xf>
    <xf numFmtId="0" fontId="20" fillId="0" borderId="15" xfId="0" applyFont="1" applyFill="1" applyBorder="1" applyAlignment="1">
      <alignment horizontal="right" vertical="center" wrapText="1"/>
    </xf>
    <xf numFmtId="49" fontId="20" fillId="0" borderId="12" xfId="0" applyNumberFormat="1" applyFont="1" applyFill="1" applyBorder="1" applyAlignment="1">
      <alignment horizontal="center" vertical="center" wrapText="1"/>
    </xf>
    <xf numFmtId="0" fontId="24" fillId="24" borderId="12" xfId="0" applyFont="1" applyFill="1" applyBorder="1" applyAlignment="1">
      <alignment vertical="center" wrapText="1"/>
    </xf>
    <xf numFmtId="49" fontId="24" fillId="25" borderId="11" xfId="0" applyNumberFormat="1" applyFont="1" applyFill="1" applyBorder="1" applyAlignment="1">
      <alignment horizontal="right" vertical="center" wrapText="1"/>
    </xf>
    <xf numFmtId="0" fontId="20" fillId="0" borderId="0" xfId="0" applyFont="1" applyAlignment="1">
      <alignment vertical="center" wrapText="1"/>
    </xf>
    <xf numFmtId="0" fontId="42" fillId="0" borderId="0" xfId="0" applyFont="1" applyAlignment="1">
      <alignment vertical="center" wrapText="1"/>
    </xf>
    <xf numFmtId="49" fontId="20" fillId="23" borderId="32" xfId="0" applyNumberFormat="1" applyFont="1" applyFill="1" applyBorder="1" applyAlignment="1">
      <alignment horizontal="center" vertical="center" wrapText="1"/>
    </xf>
    <xf numFmtId="0" fontId="20" fillId="23" borderId="33" xfId="0" applyFont="1" applyFill="1" applyBorder="1" applyAlignment="1">
      <alignment horizontal="center" vertical="center" wrapText="1"/>
    </xf>
    <xf numFmtId="49" fontId="20" fillId="23" borderId="33" xfId="0" applyNumberFormat="1" applyFont="1" applyFill="1" applyBorder="1" applyAlignment="1">
      <alignment horizontal="center" vertical="center" wrapText="1"/>
    </xf>
    <xf numFmtId="49" fontId="20" fillId="24" borderId="34" xfId="0" applyNumberFormat="1" applyFont="1" applyFill="1" applyBorder="1" applyAlignment="1">
      <alignment horizontal="center" vertical="center" wrapText="1"/>
    </xf>
    <xf numFmtId="0" fontId="20" fillId="25" borderId="15" xfId="0" applyFont="1" applyFill="1" applyBorder="1" applyAlignment="1">
      <alignment horizontal="right" vertical="center" wrapText="1"/>
    </xf>
    <xf numFmtId="0" fontId="20" fillId="24" borderId="35" xfId="0" applyFont="1" applyFill="1" applyBorder="1" applyAlignment="1">
      <alignment horizontal="center" vertical="center" wrapText="1"/>
    </xf>
    <xf numFmtId="49" fontId="20" fillId="24" borderId="36" xfId="0" applyNumberFormat="1" applyFont="1" applyFill="1" applyBorder="1" applyAlignment="1">
      <alignment horizontal="center" vertical="center" wrapText="1"/>
    </xf>
    <xf numFmtId="49" fontId="20" fillId="24" borderId="21" xfId="0" applyNumberFormat="1" applyFont="1" applyFill="1" applyBorder="1" applyAlignment="1">
      <alignment horizontal="center" vertical="center" wrapText="1"/>
    </xf>
    <xf numFmtId="0" fontId="20" fillId="25" borderId="12" xfId="0" applyFont="1" applyFill="1" applyBorder="1" applyAlignment="1">
      <alignment horizontal="right" vertical="center" wrapText="1"/>
    </xf>
    <xf numFmtId="49" fontId="20" fillId="24" borderId="13" xfId="0" applyNumberFormat="1" applyFont="1" applyFill="1" applyBorder="1" applyAlignment="1">
      <alignment horizontal="center" vertical="center" wrapText="1"/>
    </xf>
    <xf numFmtId="49" fontId="21" fillId="25" borderId="23" xfId="0" applyNumberFormat="1" applyFont="1" applyFill="1" applyBorder="1" applyAlignment="1">
      <alignment horizontal="center" vertical="center" wrapText="1"/>
    </xf>
    <xf numFmtId="49" fontId="21" fillId="25" borderId="17" xfId="0" applyNumberFormat="1" applyFont="1" applyFill="1" applyBorder="1" applyAlignment="1">
      <alignment horizontal="left" vertical="center" wrapText="1"/>
    </xf>
    <xf numFmtId="0" fontId="21" fillId="25" borderId="18" xfId="0" applyFont="1" applyFill="1" applyBorder="1" applyAlignment="1">
      <alignment horizontal="right" vertical="center" wrapText="1"/>
    </xf>
    <xf numFmtId="0" fontId="21" fillId="25" borderId="37" xfId="0" applyFont="1" applyFill="1" applyBorder="1" applyAlignment="1">
      <alignment horizontal="center" vertical="center" wrapText="1"/>
    </xf>
    <xf numFmtId="49" fontId="21" fillId="25" borderId="32" xfId="0" applyNumberFormat="1" applyFont="1" applyFill="1" applyBorder="1" applyAlignment="1">
      <alignment horizontal="center" vertical="center" wrapText="1"/>
    </xf>
    <xf numFmtId="0" fontId="21" fillId="24" borderId="29" xfId="0" applyFont="1" applyFill="1" applyBorder="1" applyAlignment="1">
      <alignment vertical="center" wrapText="1"/>
    </xf>
    <xf numFmtId="181" fontId="20" fillId="24" borderId="10" xfId="58" applyNumberFormat="1" applyFont="1" applyFill="1" applyBorder="1" applyAlignment="1">
      <alignment horizontal="right" vertical="center" wrapText="1"/>
      <protection/>
    </xf>
    <xf numFmtId="0" fontId="20" fillId="24" borderId="0" xfId="0" applyFont="1" applyFill="1" applyAlignment="1">
      <alignment wrapText="1"/>
    </xf>
    <xf numFmtId="49" fontId="20" fillId="24" borderId="16" xfId="0" applyNumberFormat="1" applyFont="1" applyFill="1" applyBorder="1" applyAlignment="1">
      <alignment horizontal="right" vertical="center" wrapText="1"/>
    </xf>
    <xf numFmtId="49" fontId="20" fillId="24" borderId="16" xfId="0" applyNumberFormat="1" applyFont="1" applyFill="1" applyBorder="1" applyAlignment="1">
      <alignment horizontal="center" vertical="center" wrapText="1"/>
    </xf>
    <xf numFmtId="0" fontId="20" fillId="24" borderId="14" xfId="0" applyFont="1" applyFill="1" applyBorder="1" applyAlignment="1">
      <alignment horizontal="left" vertical="center" wrapText="1"/>
    </xf>
    <xf numFmtId="49" fontId="20" fillId="24" borderId="17" xfId="0" applyNumberFormat="1" applyFont="1" applyFill="1" applyBorder="1" applyAlignment="1">
      <alignment horizontal="right" vertical="center" wrapText="1"/>
    </xf>
    <xf numFmtId="49" fontId="20" fillId="24" borderId="17" xfId="0" applyNumberFormat="1" applyFont="1" applyFill="1" applyBorder="1" applyAlignment="1">
      <alignment horizontal="center" vertical="center" wrapText="1"/>
    </xf>
    <xf numFmtId="49" fontId="20" fillId="24" borderId="18" xfId="0" applyNumberFormat="1" applyFont="1" applyFill="1" applyBorder="1" applyAlignment="1">
      <alignment horizontal="center" vertical="center" wrapText="1"/>
    </xf>
    <xf numFmtId="49" fontId="20" fillId="24" borderId="29" xfId="0" applyNumberFormat="1" applyFont="1" applyFill="1" applyBorder="1" applyAlignment="1">
      <alignment horizontal="center" vertical="center" wrapText="1"/>
    </xf>
    <xf numFmtId="0" fontId="22" fillId="24" borderId="0" xfId="0" applyFont="1" applyFill="1" applyAlignment="1">
      <alignment vertical="center" wrapText="1"/>
    </xf>
    <xf numFmtId="49" fontId="21" fillId="24" borderId="11" xfId="0" applyNumberFormat="1" applyFont="1" applyFill="1" applyBorder="1" applyAlignment="1">
      <alignment horizontal="right" vertical="center" wrapText="1"/>
    </xf>
    <xf numFmtId="0" fontId="20" fillId="24" borderId="10" xfId="0" applyFont="1" applyFill="1" applyBorder="1" applyAlignment="1">
      <alignment horizontal="center" vertical="center" wrapText="1"/>
    </xf>
    <xf numFmtId="0" fontId="20" fillId="24" borderId="12" xfId="0" applyFont="1" applyFill="1" applyBorder="1" applyAlignment="1">
      <alignment horizontal="center" vertical="center" wrapText="1"/>
    </xf>
    <xf numFmtId="49" fontId="21" fillId="25" borderId="14" xfId="0" applyNumberFormat="1" applyFont="1" applyFill="1" applyBorder="1" applyAlignment="1">
      <alignment horizontal="center" vertical="center" wrapText="1"/>
    </xf>
    <xf numFmtId="49" fontId="21" fillId="25" borderId="15" xfId="0" applyNumberFormat="1" applyFont="1" applyFill="1" applyBorder="1" applyAlignment="1">
      <alignment horizontal="center" vertical="center" wrapText="1"/>
    </xf>
    <xf numFmtId="0" fontId="20" fillId="25" borderId="20" xfId="0" applyFont="1" applyFill="1" applyBorder="1" applyAlignment="1">
      <alignment horizontal="left" vertical="center" wrapText="1"/>
    </xf>
    <xf numFmtId="49" fontId="21" fillId="25" borderId="0" xfId="0" applyNumberFormat="1" applyFont="1" applyFill="1" applyBorder="1" applyAlignment="1">
      <alignment horizontal="right" vertical="center" wrapText="1"/>
    </xf>
    <xf numFmtId="49" fontId="21" fillId="25" borderId="21" xfId="0" applyNumberFormat="1" applyFont="1" applyFill="1" applyBorder="1" applyAlignment="1">
      <alignment horizontal="center" vertical="center" wrapText="1"/>
    </xf>
    <xf numFmtId="49" fontId="21" fillId="25" borderId="14" xfId="0" applyNumberFormat="1" applyFont="1" applyFill="1" applyBorder="1" applyAlignment="1">
      <alignment horizontal="left" vertical="center" wrapText="1"/>
    </xf>
    <xf numFmtId="49" fontId="21" fillId="25" borderId="15" xfId="0" applyNumberFormat="1" applyFont="1" applyFill="1" applyBorder="1" applyAlignment="1">
      <alignment horizontal="right" vertical="center" wrapText="1"/>
    </xf>
    <xf numFmtId="0" fontId="24" fillId="24" borderId="0" xfId="0" applyFont="1" applyFill="1" applyAlignment="1">
      <alignment vertical="center" wrapText="1"/>
    </xf>
    <xf numFmtId="0" fontId="21" fillId="25" borderId="12" xfId="0" applyFont="1" applyFill="1" applyBorder="1" applyAlignment="1">
      <alignment horizontal="left" vertical="center" wrapText="1"/>
    </xf>
    <xf numFmtId="49" fontId="20"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horizontal="left" vertical="center" wrapText="1"/>
    </xf>
    <xf numFmtId="49" fontId="21" fillId="24" borderId="11" xfId="66"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Alignment="1">
      <alignment wrapText="1"/>
    </xf>
    <xf numFmtId="49" fontId="21" fillId="0" borderId="16" xfId="0" applyNumberFormat="1" applyFont="1" applyFill="1" applyBorder="1" applyAlignment="1">
      <alignment horizontal="center" vertical="center" wrapText="1"/>
    </xf>
    <xf numFmtId="0" fontId="23" fillId="0" borderId="0" xfId="58" applyFont="1" applyFill="1">
      <alignment/>
      <protection/>
    </xf>
    <xf numFmtId="0" fontId="25" fillId="0" borderId="0" xfId="0" applyFont="1" applyAlignment="1">
      <alignment horizontal="center" vertical="center"/>
    </xf>
    <xf numFmtId="0" fontId="21" fillId="25" borderId="15" xfId="0" applyFont="1" applyFill="1" applyBorder="1" applyAlignment="1">
      <alignment horizontal="right" vertical="center" wrapText="1"/>
    </xf>
    <xf numFmtId="49" fontId="21" fillId="24" borderId="16" xfId="0" applyNumberFormat="1" applyFont="1" applyFill="1" applyBorder="1" applyAlignment="1">
      <alignment horizontal="center" vertical="center" wrapText="1"/>
    </xf>
    <xf numFmtId="0" fontId="21" fillId="25" borderId="25" xfId="0" applyFont="1" applyFill="1" applyBorder="1" applyAlignment="1">
      <alignment horizontal="center" vertical="center" wrapText="1"/>
    </xf>
    <xf numFmtId="0" fontId="40" fillId="0" borderId="0" xfId="0" applyFont="1" applyBorder="1" applyAlignment="1">
      <alignment horizontal="right" vertical="center" wrapText="1"/>
    </xf>
    <xf numFmtId="49" fontId="20" fillId="0" borderId="11"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2" fontId="20" fillId="0" borderId="10" xfId="0" applyNumberFormat="1" applyFont="1" applyBorder="1" applyAlignment="1">
      <alignment vertical="center" wrapText="1"/>
    </xf>
    <xf numFmtId="0" fontId="20" fillId="0" borderId="38" xfId="0" applyFont="1" applyFill="1" applyBorder="1" applyAlignment="1">
      <alignment horizontal="left" vertical="center" wrapText="1"/>
    </xf>
    <xf numFmtId="181" fontId="20" fillId="24" borderId="10"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Fill="1" applyAlignment="1">
      <alignment vertical="center" wrapText="1"/>
    </xf>
    <xf numFmtId="181" fontId="21" fillId="24" borderId="10" xfId="0" applyNumberFormat="1" applyFont="1" applyFill="1" applyBorder="1" applyAlignment="1">
      <alignment horizontal="center" vertical="center" wrapText="1"/>
    </xf>
    <xf numFmtId="49" fontId="21" fillId="24" borderId="0" xfId="58" applyNumberFormat="1" applyFont="1" applyFill="1" applyAlignment="1">
      <alignment horizontal="center" vertical="center" wrapText="1"/>
      <protection/>
    </xf>
    <xf numFmtId="0" fontId="21" fillId="0" borderId="0" xfId="0" applyFont="1" applyAlignment="1">
      <alignment vertical="center" wrapText="1"/>
    </xf>
    <xf numFmtId="0" fontId="21" fillId="0" borderId="0" xfId="0" applyFont="1" applyFill="1" applyAlignment="1">
      <alignment vertical="center" wrapText="1"/>
    </xf>
    <xf numFmtId="0" fontId="21" fillId="25" borderId="39" xfId="0" applyFont="1" applyFill="1" applyBorder="1" applyAlignment="1">
      <alignment vertical="center" wrapText="1"/>
    </xf>
    <xf numFmtId="187" fontId="21" fillId="25" borderId="10" xfId="0" applyNumberFormat="1" applyFont="1" applyFill="1" applyBorder="1" applyAlignment="1">
      <alignment horizontal="right" vertical="center" wrapText="1"/>
    </xf>
    <xf numFmtId="187" fontId="20" fillId="24" borderId="10" xfId="0" applyNumberFormat="1" applyFont="1" applyFill="1" applyBorder="1" applyAlignment="1">
      <alignment horizontal="right" vertical="center" wrapText="1"/>
    </xf>
    <xf numFmtId="49" fontId="20" fillId="24" borderId="10" xfId="58" applyNumberFormat="1" applyFont="1" applyFill="1" applyBorder="1" applyAlignment="1">
      <alignment horizontal="center" vertical="center" wrapText="1"/>
      <protection/>
    </xf>
    <xf numFmtId="49" fontId="21" fillId="24" borderId="10" xfId="58" applyNumberFormat="1" applyFont="1" applyFill="1" applyBorder="1" applyAlignment="1">
      <alignment horizontal="center" vertical="center" wrapText="1"/>
      <protection/>
    </xf>
    <xf numFmtId="0" fontId="20" fillId="24" borderId="10" xfId="0" applyFont="1" applyFill="1" applyBorder="1" applyAlignment="1">
      <alignment vertical="top" wrapText="1"/>
    </xf>
    <xf numFmtId="0" fontId="24" fillId="26" borderId="10" xfId="0" applyFont="1" applyFill="1" applyBorder="1" applyAlignment="1">
      <alignment vertical="top" wrapText="1"/>
    </xf>
    <xf numFmtId="49" fontId="20" fillId="0" borderId="0" xfId="0" applyNumberFormat="1" applyFont="1" applyFill="1" applyBorder="1" applyAlignment="1">
      <alignment horizontal="center" vertical="center" wrapText="1"/>
    </xf>
    <xf numFmtId="49" fontId="20" fillId="0" borderId="10" xfId="66" applyNumberFormat="1" applyFont="1" applyFill="1" applyBorder="1" applyAlignment="1">
      <alignment horizontal="center" vertical="center" wrapText="1"/>
      <protection/>
    </xf>
    <xf numFmtId="49" fontId="20" fillId="23" borderId="10" xfId="0" applyNumberFormat="1" applyFont="1" applyFill="1" applyBorder="1" applyAlignment="1">
      <alignment horizontal="center" vertical="center" wrapText="1"/>
    </xf>
    <xf numFmtId="49" fontId="21" fillId="25" borderId="40" xfId="0" applyNumberFormat="1" applyFont="1" applyFill="1" applyBorder="1" applyAlignment="1">
      <alignment horizontal="center" vertical="center" wrapText="1"/>
    </xf>
    <xf numFmtId="49" fontId="22" fillId="26" borderId="11" xfId="58" applyNumberFormat="1" applyFont="1" applyFill="1" applyBorder="1" applyAlignment="1">
      <alignment horizontal="center" vertical="center" wrapText="1"/>
      <protection/>
    </xf>
    <xf numFmtId="49" fontId="22" fillId="26" borderId="12" xfId="66" applyNumberFormat="1" applyFont="1" applyFill="1" applyBorder="1" applyAlignment="1">
      <alignment horizontal="center" vertical="center" wrapText="1"/>
      <protection/>
    </xf>
    <xf numFmtId="49" fontId="22" fillId="26" borderId="10" xfId="66" applyNumberFormat="1" applyFont="1" applyFill="1" applyBorder="1" applyAlignment="1">
      <alignment horizontal="center" vertical="center" wrapText="1"/>
      <protection/>
    </xf>
    <xf numFmtId="49" fontId="20" fillId="26" borderId="10" xfId="66" applyNumberFormat="1" applyFont="1" applyFill="1" applyBorder="1" applyAlignment="1">
      <alignment horizontal="center" vertical="center" wrapText="1"/>
      <protection/>
    </xf>
    <xf numFmtId="0" fontId="20" fillId="26" borderId="10" xfId="0" applyFont="1" applyFill="1" applyBorder="1" applyAlignment="1">
      <alignment vertical="center" wrapText="1"/>
    </xf>
    <xf numFmtId="49" fontId="20" fillId="26" borderId="10" xfId="0" applyNumberFormat="1" applyFont="1" applyFill="1" applyBorder="1" applyAlignment="1">
      <alignment horizontal="center" vertical="center" wrapText="1"/>
    </xf>
    <xf numFmtId="49" fontId="20" fillId="26" borderId="11" xfId="0" applyNumberFormat="1" applyFont="1" applyFill="1" applyBorder="1" applyAlignment="1">
      <alignment vertical="center" wrapText="1"/>
    </xf>
    <xf numFmtId="49" fontId="20" fillId="26" borderId="12" xfId="0" applyNumberFormat="1" applyFont="1" applyFill="1" applyBorder="1" applyAlignment="1">
      <alignment horizontal="right" vertical="center" wrapText="1"/>
    </xf>
    <xf numFmtId="49" fontId="22" fillId="26" borderId="11" xfId="66" applyNumberFormat="1" applyFont="1" applyFill="1" applyBorder="1" applyAlignment="1">
      <alignment horizontal="center" vertical="center" wrapText="1"/>
      <protection/>
    </xf>
    <xf numFmtId="2" fontId="20" fillId="26" borderId="12" xfId="66" applyNumberFormat="1" applyFont="1" applyFill="1" applyBorder="1" applyAlignment="1">
      <alignment horizontal="left" vertical="center" wrapText="1"/>
      <protection/>
    </xf>
    <xf numFmtId="49" fontId="21" fillId="27" borderId="14" xfId="0" applyNumberFormat="1" applyFont="1" applyFill="1" applyBorder="1" applyAlignment="1">
      <alignment horizontal="left" vertical="center" wrapText="1"/>
    </xf>
    <xf numFmtId="49" fontId="21" fillId="27" borderId="15" xfId="0" applyNumberFormat="1" applyFont="1" applyFill="1" applyBorder="1" applyAlignment="1">
      <alignment horizontal="right" vertical="center" wrapText="1"/>
    </xf>
    <xf numFmtId="49" fontId="21" fillId="26" borderId="10" xfId="0" applyNumberFormat="1" applyFont="1" applyFill="1" applyBorder="1" applyAlignment="1">
      <alignment horizontal="center" vertical="center" wrapText="1"/>
    </xf>
    <xf numFmtId="187" fontId="20" fillId="24" borderId="11" xfId="66" applyNumberFormat="1" applyFont="1" applyFill="1" applyBorder="1" applyAlignment="1">
      <alignment horizontal="right" vertical="center" wrapText="1"/>
      <protection/>
    </xf>
    <xf numFmtId="187" fontId="20" fillId="24" borderId="10" xfId="66" applyNumberFormat="1" applyFont="1" applyFill="1" applyBorder="1" applyAlignment="1">
      <alignment horizontal="right" vertical="center" wrapText="1"/>
      <protection/>
    </xf>
    <xf numFmtId="187" fontId="21" fillId="24" borderId="10" xfId="66" applyNumberFormat="1" applyFont="1" applyFill="1" applyBorder="1" applyAlignment="1">
      <alignment horizontal="right" vertical="center" wrapText="1"/>
      <protection/>
    </xf>
    <xf numFmtId="186" fontId="21" fillId="24" borderId="10" xfId="66" applyNumberFormat="1" applyFont="1" applyFill="1" applyBorder="1" applyAlignment="1">
      <alignment horizontal="right" vertical="center" wrapText="1"/>
      <protection/>
    </xf>
    <xf numFmtId="181" fontId="40" fillId="24" borderId="41" xfId="0" applyNumberFormat="1" applyFont="1" applyFill="1" applyBorder="1" applyAlignment="1">
      <alignment vertical="center"/>
    </xf>
    <xf numFmtId="0" fontId="40" fillId="24" borderId="0" xfId="0" applyFont="1" applyFill="1" applyAlignment="1">
      <alignment vertical="center"/>
    </xf>
    <xf numFmtId="0" fontId="25" fillId="24" borderId="0" xfId="0" applyFont="1" applyFill="1" applyAlignment="1">
      <alignment horizontal="center" vertical="center"/>
    </xf>
    <xf numFmtId="0" fontId="40" fillId="24" borderId="0" xfId="0" applyFont="1" applyFill="1" applyAlignment="1">
      <alignment vertical="center" wrapText="1"/>
    </xf>
    <xf numFmtId="0" fontId="45" fillId="24" borderId="0" xfId="0" applyFont="1" applyFill="1" applyBorder="1" applyAlignment="1">
      <alignment horizontal="right" vertical="center" wrapText="1"/>
    </xf>
    <xf numFmtId="0" fontId="0" fillId="24" borderId="0" xfId="0" applyFill="1" applyBorder="1" applyAlignment="1">
      <alignment/>
    </xf>
    <xf numFmtId="0" fontId="0" fillId="24" borderId="0" xfId="0" applyFill="1" applyAlignment="1">
      <alignment/>
    </xf>
    <xf numFmtId="0" fontId="31" fillId="24" borderId="10" xfId="0" applyFont="1" applyFill="1" applyBorder="1" applyAlignment="1">
      <alignment/>
    </xf>
    <xf numFmtId="0" fontId="46" fillId="24" borderId="10" xfId="0" applyFont="1" applyFill="1" applyBorder="1" applyAlignment="1">
      <alignment/>
    </xf>
    <xf numFmtId="0" fontId="46" fillId="24" borderId="10" xfId="0" applyFont="1" applyFill="1" applyBorder="1" applyAlignment="1">
      <alignment horizontal="left" vertical="center" wrapText="1"/>
    </xf>
    <xf numFmtId="0" fontId="23" fillId="24" borderId="0" xfId="58" applyFont="1" applyFill="1" applyBorder="1" applyAlignment="1">
      <alignment vertical="center" wrapText="1"/>
      <protection/>
    </xf>
    <xf numFmtId="49" fontId="31" fillId="24" borderId="10" xfId="0" applyNumberFormat="1" applyFont="1" applyFill="1" applyBorder="1" applyAlignment="1">
      <alignment horizontal="right" vertical="center" wrapText="1"/>
    </xf>
    <xf numFmtId="49" fontId="31" fillId="24" borderId="42" xfId="0" applyNumberFormat="1" applyFont="1" applyFill="1" applyBorder="1" applyAlignment="1">
      <alignment horizontal="center" vertical="center" wrapText="1"/>
    </xf>
    <xf numFmtId="49" fontId="31" fillId="25" borderId="30" xfId="0" applyNumberFormat="1" applyFont="1" applyFill="1" applyBorder="1" applyAlignment="1">
      <alignment horizontal="left" vertical="center" wrapText="1"/>
    </xf>
    <xf numFmtId="0" fontId="31" fillId="25" borderId="12" xfId="0" applyFont="1" applyFill="1" applyBorder="1" applyAlignment="1">
      <alignment horizontal="right" vertical="center" wrapText="1"/>
    </xf>
    <xf numFmtId="0" fontId="31" fillId="24" borderId="10" xfId="0" applyFont="1" applyFill="1" applyBorder="1" applyAlignment="1">
      <alignment horizontal="left" vertical="center" wrapText="1"/>
    </xf>
    <xf numFmtId="49" fontId="31" fillId="25" borderId="14" xfId="0" applyNumberFormat="1" applyFont="1" applyFill="1" applyBorder="1" applyAlignment="1">
      <alignment horizontal="left" vertical="center" wrapText="1"/>
    </xf>
    <xf numFmtId="186" fontId="31" fillId="25" borderId="10" xfId="0" applyNumberFormat="1" applyFont="1" applyFill="1" applyBorder="1" applyAlignment="1">
      <alignment horizontal="right" vertical="center" wrapText="1"/>
    </xf>
    <xf numFmtId="49" fontId="31" fillId="24" borderId="34" xfId="0" applyNumberFormat="1" applyFont="1" applyFill="1" applyBorder="1" applyAlignment="1">
      <alignment horizontal="center" vertical="center" wrapText="1"/>
    </xf>
    <xf numFmtId="0" fontId="31" fillId="24" borderId="16" xfId="0" applyFont="1" applyFill="1" applyBorder="1" applyAlignment="1">
      <alignment horizontal="left" vertical="center" wrapText="1"/>
    </xf>
    <xf numFmtId="49" fontId="31" fillId="24" borderId="43" xfId="0" applyNumberFormat="1" applyFont="1" applyFill="1" applyBorder="1" applyAlignment="1">
      <alignment horizontal="center" vertical="center" wrapText="1"/>
    </xf>
    <xf numFmtId="49" fontId="31" fillId="25" borderId="11" xfId="0" applyNumberFormat="1" applyFont="1" applyFill="1" applyBorder="1" applyAlignment="1">
      <alignment horizontal="left" vertical="center" wrapText="1"/>
    </xf>
    <xf numFmtId="0" fontId="31" fillId="24" borderId="10" xfId="0" applyFont="1" applyFill="1" applyBorder="1" applyAlignment="1">
      <alignment vertical="center" wrapText="1"/>
    </xf>
    <xf numFmtId="0" fontId="47" fillId="24" borderId="0" xfId="58" applyFont="1" applyFill="1" applyBorder="1" applyAlignment="1">
      <alignment vertical="center" wrapText="1"/>
      <protection/>
    </xf>
    <xf numFmtId="186" fontId="46" fillId="25" borderId="29" xfId="0" applyNumberFormat="1" applyFont="1" applyFill="1" applyBorder="1" applyAlignment="1">
      <alignment horizontal="right" vertical="center" wrapText="1"/>
    </xf>
    <xf numFmtId="49" fontId="46" fillId="25" borderId="39" xfId="0" applyNumberFormat="1" applyFont="1" applyFill="1" applyBorder="1" applyAlignment="1">
      <alignment horizontal="center" vertical="center" wrapText="1"/>
    </xf>
    <xf numFmtId="49" fontId="46" fillId="25" borderId="17" xfId="0" applyNumberFormat="1" applyFont="1" applyFill="1" applyBorder="1" applyAlignment="1">
      <alignment horizontal="left" vertical="center" wrapText="1"/>
    </xf>
    <xf numFmtId="0" fontId="46" fillId="25" borderId="18" xfId="0" applyFont="1" applyFill="1" applyBorder="1" applyAlignment="1">
      <alignment horizontal="right" vertical="center" wrapText="1"/>
    </xf>
    <xf numFmtId="0" fontId="46" fillId="24" borderId="29" xfId="0" applyFont="1" applyFill="1" applyBorder="1" applyAlignment="1">
      <alignment vertical="center" wrapText="1"/>
    </xf>
    <xf numFmtId="0" fontId="48" fillId="24" borderId="0" xfId="66" applyFont="1" applyFill="1" applyBorder="1" applyAlignment="1">
      <alignment vertical="center" wrapText="1"/>
      <protection/>
    </xf>
    <xf numFmtId="49" fontId="31" fillId="24" borderId="11" xfId="66" applyNumberFormat="1" applyFont="1" applyFill="1" applyBorder="1" applyAlignment="1">
      <alignment horizontal="right" vertical="center" wrapText="1"/>
      <protection/>
    </xf>
    <xf numFmtId="49" fontId="31" fillId="24" borderId="11" xfId="66" applyNumberFormat="1" applyFont="1" applyFill="1" applyBorder="1" applyAlignment="1">
      <alignment horizontal="center" vertical="center" wrapText="1"/>
      <protection/>
    </xf>
    <xf numFmtId="49" fontId="31" fillId="24" borderId="17" xfId="0" applyNumberFormat="1" applyFont="1" applyFill="1" applyBorder="1" applyAlignment="1">
      <alignment vertical="center" wrapText="1"/>
    </xf>
    <xf numFmtId="49" fontId="31" fillId="24" borderId="18" xfId="0" applyNumberFormat="1" applyFont="1" applyFill="1" applyBorder="1" applyAlignment="1">
      <alignment horizontal="right" vertical="center" wrapText="1"/>
    </xf>
    <xf numFmtId="2" fontId="31" fillId="24" borderId="10" xfId="66" applyNumberFormat="1" applyFont="1" applyFill="1" applyBorder="1" applyAlignment="1">
      <alignment horizontal="left" vertical="center" wrapText="1"/>
      <protection/>
    </xf>
    <xf numFmtId="49" fontId="46" fillId="24" borderId="11" xfId="66" applyNumberFormat="1" applyFont="1" applyFill="1" applyBorder="1" applyAlignment="1">
      <alignment horizontal="center" vertical="center" wrapText="1"/>
      <protection/>
    </xf>
    <xf numFmtId="49" fontId="46" fillId="24" borderId="17" xfId="0" applyNumberFormat="1" applyFont="1" applyFill="1" applyBorder="1" applyAlignment="1">
      <alignment vertical="center" wrapText="1"/>
    </xf>
    <xf numFmtId="49" fontId="46" fillId="24" borderId="18" xfId="0" applyNumberFormat="1" applyFont="1" applyFill="1" applyBorder="1" applyAlignment="1">
      <alignment horizontal="right" vertical="center" wrapText="1"/>
    </xf>
    <xf numFmtId="2" fontId="46" fillId="24" borderId="10" xfId="66" applyNumberFormat="1" applyFont="1" applyFill="1" applyBorder="1" applyAlignment="1">
      <alignment horizontal="left" vertical="center" wrapText="1"/>
      <protection/>
    </xf>
    <xf numFmtId="181" fontId="46" fillId="25" borderId="10" xfId="0" applyNumberFormat="1" applyFont="1" applyFill="1" applyBorder="1" applyAlignment="1">
      <alignment horizontal="right" vertical="center" wrapText="1"/>
    </xf>
    <xf numFmtId="49" fontId="46" fillId="25"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center" vertical="center" wrapText="1"/>
    </xf>
    <xf numFmtId="49" fontId="46" fillId="25" borderId="12" xfId="0" applyNumberFormat="1" applyFont="1" applyFill="1" applyBorder="1" applyAlignment="1">
      <alignment horizontal="center" vertical="center" wrapText="1"/>
    </xf>
    <xf numFmtId="0" fontId="46" fillId="25" borderId="10" xfId="0" applyFont="1" applyFill="1" applyBorder="1" applyAlignment="1">
      <alignment horizontal="left" vertical="center" wrapText="1"/>
    </xf>
    <xf numFmtId="0" fontId="23" fillId="24" borderId="0" xfId="66" applyFont="1" applyFill="1" applyBorder="1" applyAlignment="1">
      <alignment vertical="center" wrapText="1"/>
      <protection/>
    </xf>
    <xf numFmtId="49" fontId="46" fillId="24" borderId="11" xfId="0" applyNumberFormat="1" applyFont="1" applyFill="1" applyBorder="1" applyAlignment="1">
      <alignment vertical="center" wrapText="1"/>
    </xf>
    <xf numFmtId="49" fontId="46" fillId="24" borderId="12" xfId="0" applyNumberFormat="1" applyFont="1" applyFill="1" applyBorder="1" applyAlignment="1">
      <alignment horizontal="right" vertical="center" wrapText="1"/>
    </xf>
    <xf numFmtId="49" fontId="31" fillId="24" borderId="10" xfId="0" applyNumberFormat="1" applyFont="1" applyFill="1" applyBorder="1" applyAlignment="1">
      <alignment horizontal="center" vertical="center" wrapText="1"/>
    </xf>
    <xf numFmtId="49" fontId="31" fillId="25" borderId="12" xfId="0" applyNumberFormat="1" applyFont="1" applyFill="1" applyBorder="1" applyAlignment="1">
      <alignment horizontal="right" vertical="center" wrapText="1"/>
    </xf>
    <xf numFmtId="181" fontId="31" fillId="24" borderId="10" xfId="0" applyNumberFormat="1" applyFont="1" applyFill="1" applyBorder="1" applyAlignment="1">
      <alignment horizontal="right" vertical="center" wrapText="1"/>
    </xf>
    <xf numFmtId="0" fontId="31" fillId="24" borderId="44" xfId="0" applyFont="1" applyFill="1" applyBorder="1" applyAlignment="1">
      <alignment horizontal="justify"/>
    </xf>
    <xf numFmtId="0" fontId="31" fillId="24" borderId="45" xfId="0" applyFont="1" applyFill="1" applyBorder="1" applyAlignment="1">
      <alignment horizontal="left" vertical="center" wrapText="1"/>
    </xf>
    <xf numFmtId="181" fontId="31" fillId="25" borderId="10" xfId="0" applyNumberFormat="1" applyFont="1" applyFill="1" applyBorder="1" applyAlignment="1">
      <alignment horizontal="right" vertical="center" wrapText="1"/>
    </xf>
    <xf numFmtId="0" fontId="47" fillId="24" borderId="0" xfId="58" applyFont="1" applyFill="1" applyBorder="1" applyAlignment="1">
      <alignment horizontal="center" vertical="center" wrapText="1"/>
      <protection/>
    </xf>
    <xf numFmtId="181" fontId="46" fillId="24" borderId="10" xfId="0" applyNumberFormat="1" applyFont="1" applyFill="1" applyBorder="1" applyAlignment="1">
      <alignment horizontal="right" vertical="center" wrapText="1"/>
    </xf>
    <xf numFmtId="49" fontId="46" fillId="24"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left" vertical="center" wrapText="1"/>
    </xf>
    <xf numFmtId="49" fontId="46" fillId="25" borderId="12" xfId="0" applyNumberFormat="1" applyFont="1" applyFill="1" applyBorder="1" applyAlignment="1">
      <alignment horizontal="right" vertical="center" wrapText="1"/>
    </xf>
    <xf numFmtId="0" fontId="46" fillId="24" borderId="10" xfId="0" applyFont="1" applyFill="1" applyBorder="1" applyAlignment="1">
      <alignment vertical="center" wrapText="1"/>
    </xf>
    <xf numFmtId="49" fontId="31" fillId="25" borderId="15" xfId="0" applyNumberFormat="1" applyFont="1" applyFill="1" applyBorder="1" applyAlignment="1">
      <alignment horizontal="right" vertical="center" wrapText="1"/>
    </xf>
    <xf numFmtId="49" fontId="47" fillId="25" borderId="10" xfId="0" applyNumberFormat="1" applyFont="1" applyFill="1" applyBorder="1" applyAlignment="1">
      <alignment horizontal="center" vertical="center" wrapText="1"/>
    </xf>
    <xf numFmtId="49" fontId="31" fillId="25" borderId="11" xfId="0" applyNumberFormat="1" applyFont="1" applyFill="1" applyBorder="1" applyAlignment="1">
      <alignment horizontal="center" vertical="center" wrapText="1"/>
    </xf>
    <xf numFmtId="0" fontId="31" fillId="24" borderId="10" xfId="0" applyFont="1" applyFill="1" applyBorder="1" applyAlignment="1">
      <alignment horizontal="justify"/>
    </xf>
    <xf numFmtId="186" fontId="46" fillId="25" borderId="10" xfId="0" applyNumberFormat="1" applyFont="1" applyFill="1" applyBorder="1" applyAlignment="1">
      <alignment horizontal="right" vertical="center" wrapText="1"/>
    </xf>
    <xf numFmtId="49" fontId="31" fillId="24" borderId="11" xfId="0" applyNumberFormat="1" applyFont="1" applyFill="1" applyBorder="1" applyAlignment="1">
      <alignment vertical="center" wrapText="1"/>
    </xf>
    <xf numFmtId="49" fontId="31" fillId="24" borderId="12" xfId="0" applyNumberFormat="1" applyFont="1" applyFill="1" applyBorder="1" applyAlignment="1">
      <alignment horizontal="right" vertical="center" wrapText="1"/>
    </xf>
    <xf numFmtId="0" fontId="0" fillId="24" borderId="0" xfId="0" applyFont="1" applyFill="1" applyBorder="1" applyAlignment="1">
      <alignment vertical="center" wrapText="1"/>
    </xf>
    <xf numFmtId="181" fontId="31" fillId="24" borderId="10" xfId="58" applyNumberFormat="1" applyFont="1" applyFill="1" applyBorder="1" applyAlignment="1">
      <alignment horizontal="right" vertical="center" wrapText="1"/>
      <protection/>
    </xf>
    <xf numFmtId="49" fontId="47" fillId="24" borderId="11" xfId="58" applyNumberFormat="1" applyFont="1" applyFill="1" applyBorder="1" applyAlignment="1">
      <alignment horizontal="center" vertical="center" wrapText="1"/>
      <protection/>
    </xf>
    <xf numFmtId="49" fontId="31" fillId="24" borderId="11"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46" fillId="24" borderId="12" xfId="0" applyFont="1" applyFill="1" applyBorder="1" applyAlignment="1">
      <alignment horizontal="right" vertical="center" wrapText="1"/>
    </xf>
    <xf numFmtId="49" fontId="31" fillId="24" borderId="11" xfId="0" applyNumberFormat="1" applyFont="1" applyFill="1" applyBorder="1" applyAlignment="1">
      <alignment horizontal="right" vertical="center" wrapText="1"/>
    </xf>
    <xf numFmtId="0" fontId="31" fillId="24" borderId="43" xfId="0" applyFont="1" applyFill="1" applyBorder="1" applyAlignment="1">
      <alignment horizontal="left" vertical="center" wrapText="1"/>
    </xf>
    <xf numFmtId="49" fontId="46" fillId="24" borderId="10" xfId="0" applyNumberFormat="1" applyFont="1" applyFill="1" applyBorder="1" applyAlignment="1">
      <alignment horizontal="right" vertical="center" wrapText="1"/>
    </xf>
    <xf numFmtId="0" fontId="46" fillId="24" borderId="44" xfId="0" applyFont="1" applyFill="1" applyBorder="1" applyAlignment="1">
      <alignment horizontal="left" vertical="center" wrapText="1"/>
    </xf>
    <xf numFmtId="49" fontId="31" fillId="25" borderId="14" xfId="0" applyNumberFormat="1" applyFont="1" applyFill="1" applyBorder="1" applyAlignment="1">
      <alignment horizontal="center" vertical="center" wrapText="1"/>
    </xf>
    <xf numFmtId="49" fontId="31" fillId="25" borderId="12" xfId="0" applyNumberFormat="1" applyFont="1" applyFill="1" applyBorder="1" applyAlignment="1">
      <alignment horizontal="center" vertical="center" wrapText="1"/>
    </xf>
    <xf numFmtId="0" fontId="31" fillId="24" borderId="25" xfId="0" applyFont="1" applyFill="1" applyBorder="1" applyAlignment="1">
      <alignment horizontal="left" vertical="center" wrapText="1"/>
    </xf>
    <xf numFmtId="0" fontId="46" fillId="24" borderId="12" xfId="0" applyFont="1" applyFill="1" applyBorder="1" applyAlignment="1">
      <alignment horizontal="left" vertical="center" wrapText="1"/>
    </xf>
    <xf numFmtId="49" fontId="31" fillId="25" borderId="10" xfId="0" applyNumberFormat="1" applyFont="1" applyFill="1" applyBorder="1" applyAlignment="1">
      <alignment horizontal="right" vertical="center" wrapText="1"/>
    </xf>
    <xf numFmtId="0" fontId="31" fillId="24" borderId="12" xfId="0" applyFont="1" applyFill="1" applyBorder="1" applyAlignment="1">
      <alignment horizontal="left" vertical="center" wrapText="1"/>
    </xf>
    <xf numFmtId="49" fontId="31" fillId="25" borderId="10" xfId="0" applyNumberFormat="1" applyFont="1" applyFill="1" applyBorder="1" applyAlignment="1">
      <alignment horizontal="center" vertical="center" wrapText="1"/>
    </xf>
    <xf numFmtId="0" fontId="31" fillId="24" borderId="44" xfId="0" applyFont="1" applyFill="1" applyBorder="1" applyAlignment="1">
      <alignment wrapText="1"/>
    </xf>
    <xf numFmtId="49" fontId="31" fillId="24" borderId="14" xfId="0" applyNumberFormat="1" applyFont="1" applyFill="1" applyBorder="1" applyAlignment="1">
      <alignment vertical="center" wrapText="1"/>
    </xf>
    <xf numFmtId="49" fontId="31" fillId="24" borderId="15" xfId="0" applyNumberFormat="1" applyFont="1" applyFill="1" applyBorder="1" applyAlignment="1">
      <alignment horizontal="right" vertical="center" wrapText="1"/>
    </xf>
    <xf numFmtId="0" fontId="31" fillId="25" borderId="10" xfId="0" applyFont="1" applyFill="1" applyBorder="1" applyAlignment="1">
      <alignment vertical="center" wrapText="1"/>
    </xf>
    <xf numFmtId="186" fontId="31" fillId="24" borderId="10" xfId="66" applyNumberFormat="1" applyFont="1" applyFill="1" applyBorder="1" applyAlignment="1">
      <alignment horizontal="right" vertical="center" wrapText="1"/>
      <protection/>
    </xf>
    <xf numFmtId="0" fontId="49" fillId="24" borderId="10" xfId="0" applyFont="1" applyFill="1" applyBorder="1" applyAlignment="1">
      <alignment horizontal="left" vertical="center" wrapText="1"/>
    </xf>
    <xf numFmtId="181" fontId="31" fillId="24" borderId="10" xfId="66" applyNumberFormat="1" applyFont="1" applyFill="1" applyBorder="1" applyAlignment="1">
      <alignment horizontal="right" vertical="center" wrapText="1"/>
      <protection/>
    </xf>
    <xf numFmtId="2" fontId="49" fillId="24" borderId="10" xfId="66" applyNumberFormat="1" applyFont="1" applyFill="1" applyBorder="1" applyAlignment="1">
      <alignment horizontal="left" vertical="center" wrapText="1"/>
      <protection/>
    </xf>
    <xf numFmtId="186" fontId="31" fillId="24" borderId="11" xfId="66" applyNumberFormat="1" applyFont="1" applyFill="1" applyBorder="1" applyAlignment="1">
      <alignment horizontal="right" vertical="center" wrapText="1"/>
      <protection/>
    </xf>
    <xf numFmtId="49" fontId="23" fillId="24" borderId="11" xfId="66" applyNumberFormat="1" applyFont="1" applyFill="1" applyBorder="1" applyAlignment="1">
      <alignment horizontal="center" vertical="center" wrapText="1"/>
      <protection/>
    </xf>
    <xf numFmtId="186" fontId="46" fillId="24" borderId="10" xfId="0" applyNumberFormat="1" applyFont="1" applyFill="1" applyBorder="1" applyAlignment="1">
      <alignment horizontal="right" vertical="center" wrapText="1"/>
    </xf>
    <xf numFmtId="49" fontId="47" fillId="25" borderId="11" xfId="0" applyNumberFormat="1" applyFont="1" applyFill="1" applyBorder="1" applyAlignment="1">
      <alignment horizontal="center" vertical="center" wrapText="1"/>
    </xf>
    <xf numFmtId="0" fontId="31" fillId="24" borderId="11" xfId="0" applyFont="1" applyFill="1" applyBorder="1" applyAlignment="1">
      <alignment horizontal="left" vertical="center" wrapText="1"/>
    </xf>
    <xf numFmtId="0" fontId="31" fillId="24" borderId="15" xfId="0" applyFont="1" applyFill="1" applyBorder="1" applyAlignment="1">
      <alignment horizontal="right" vertical="center" wrapText="1"/>
    </xf>
    <xf numFmtId="0" fontId="31" fillId="24" borderId="12" xfId="0" applyFont="1" applyFill="1" applyBorder="1" applyAlignment="1">
      <alignment horizontal="right" vertical="center" wrapText="1"/>
    </xf>
    <xf numFmtId="0" fontId="31" fillId="24" borderId="44" xfId="0" applyFont="1" applyFill="1" applyBorder="1" applyAlignment="1">
      <alignment vertical="center" wrapText="1"/>
    </xf>
    <xf numFmtId="49" fontId="31" fillId="24" borderId="14" xfId="0" applyNumberFormat="1" applyFont="1" applyFill="1" applyBorder="1" applyAlignment="1">
      <alignment horizontal="left" vertical="center" wrapText="1"/>
    </xf>
    <xf numFmtId="186" fontId="31" fillId="24" borderId="10" xfId="0" applyNumberFormat="1" applyFont="1" applyFill="1" applyBorder="1" applyAlignment="1">
      <alignment horizontal="right" vertical="center" wrapText="1"/>
    </xf>
    <xf numFmtId="187" fontId="31" fillId="24" borderId="10" xfId="0" applyNumberFormat="1" applyFont="1" applyFill="1" applyBorder="1" applyAlignment="1">
      <alignment horizontal="right" vertical="center" wrapText="1"/>
    </xf>
    <xf numFmtId="0" fontId="0" fillId="24" borderId="0" xfId="0" applyFont="1" applyFill="1" applyBorder="1" applyAlignment="1">
      <alignment wrapText="1"/>
    </xf>
    <xf numFmtId="0" fontId="46" fillId="25" borderId="10" xfId="0" applyFont="1" applyFill="1" applyBorder="1" applyAlignment="1">
      <alignment vertical="center" wrapText="1"/>
    </xf>
    <xf numFmtId="0" fontId="17" fillId="24" borderId="0" xfId="0" applyFont="1" applyFill="1" applyBorder="1" applyAlignment="1">
      <alignment/>
    </xf>
    <xf numFmtId="49" fontId="46" fillId="25" borderId="10" xfId="0" applyNumberFormat="1" applyFont="1" applyFill="1" applyBorder="1" applyAlignment="1">
      <alignment horizontal="right" vertical="center" wrapText="1"/>
    </xf>
    <xf numFmtId="186" fontId="31" fillId="24" borderId="10" xfId="66" applyNumberFormat="1" applyFont="1" applyFill="1" applyBorder="1" applyAlignment="1">
      <alignment vertical="center" wrapText="1"/>
      <protection/>
    </xf>
    <xf numFmtId="186" fontId="46" fillId="24" borderId="10" xfId="66" applyNumberFormat="1" applyFont="1" applyFill="1" applyBorder="1" applyAlignment="1">
      <alignment vertical="center" wrapText="1"/>
      <protection/>
    </xf>
    <xf numFmtId="0" fontId="46" fillId="0" borderId="0" xfId="0" applyFont="1" applyAlignment="1">
      <alignment wrapText="1"/>
    </xf>
    <xf numFmtId="0" fontId="21" fillId="24" borderId="10" xfId="0" applyFont="1" applyFill="1" applyBorder="1" applyAlignment="1">
      <alignment/>
    </xf>
    <xf numFmtId="49" fontId="21" fillId="26" borderId="12" xfId="0" applyNumberFormat="1" applyFont="1" applyFill="1" applyBorder="1" applyAlignment="1">
      <alignment horizontal="center" vertical="center" wrapText="1"/>
    </xf>
    <xf numFmtId="49" fontId="21" fillId="26" borderId="12" xfId="0" applyNumberFormat="1" applyFont="1" applyFill="1" applyBorder="1" applyAlignment="1">
      <alignment horizontal="right" vertical="center" wrapText="1"/>
    </xf>
    <xf numFmtId="49" fontId="21" fillId="26" borderId="11" xfId="0" applyNumberFormat="1" applyFont="1" applyFill="1" applyBorder="1" applyAlignment="1">
      <alignment vertical="center" wrapText="1"/>
    </xf>
    <xf numFmtId="0" fontId="20" fillId="26" borderId="10" xfId="0" applyFont="1" applyFill="1" applyBorder="1" applyAlignment="1">
      <alignment horizontal="left" vertical="center" wrapText="1"/>
    </xf>
    <xf numFmtId="0" fontId="24" fillId="26" borderId="10" xfId="0" applyFont="1" applyFill="1" applyBorder="1" applyAlignment="1">
      <alignment horizontal="left" vertical="center" wrapText="1"/>
    </xf>
    <xf numFmtId="0" fontId="59" fillId="0" borderId="10" xfId="0" applyFont="1" applyBorder="1" applyAlignment="1">
      <alignment wrapText="1"/>
    </xf>
    <xf numFmtId="0" fontId="20" fillId="0" borderId="0" xfId="0" applyFont="1" applyAlignment="1">
      <alignment horizontal="left" vertical="center"/>
    </xf>
    <xf numFmtId="49" fontId="22" fillId="26" borderId="10" xfId="0" applyNumberFormat="1" applyFont="1" applyFill="1" applyBorder="1" applyAlignment="1">
      <alignment horizontal="center" vertical="center" wrapText="1"/>
    </xf>
    <xf numFmtId="49" fontId="24" fillId="26" borderId="10" xfId="58" applyNumberFormat="1" applyFont="1" applyFill="1" applyBorder="1" applyAlignment="1">
      <alignment horizontal="center" vertical="center" wrapText="1"/>
      <protection/>
    </xf>
    <xf numFmtId="49" fontId="24" fillId="27" borderId="10" xfId="0" applyNumberFormat="1" applyFont="1" applyFill="1" applyBorder="1" applyAlignment="1">
      <alignment horizontal="center" vertical="center" wrapText="1"/>
    </xf>
    <xf numFmtId="187" fontId="21" fillId="24" borderId="11" xfId="0" applyNumberFormat="1" applyFont="1" applyFill="1" applyBorder="1" applyAlignment="1">
      <alignment horizontal="right" vertical="center" wrapText="1"/>
    </xf>
    <xf numFmtId="187" fontId="24" fillId="24" borderId="11" xfId="66" applyNumberFormat="1" applyFont="1" applyFill="1" applyBorder="1" applyAlignment="1">
      <alignment horizontal="right" vertical="center" wrapText="1"/>
      <protection/>
    </xf>
    <xf numFmtId="187" fontId="22" fillId="24" borderId="11" xfId="66" applyNumberFormat="1" applyFont="1" applyFill="1" applyBorder="1" applyAlignment="1">
      <alignment horizontal="right" vertical="center" wrapText="1"/>
      <protection/>
    </xf>
    <xf numFmtId="187" fontId="21" fillId="25" borderId="0" xfId="0" applyNumberFormat="1" applyFont="1" applyFill="1" applyBorder="1" applyAlignment="1">
      <alignment horizontal="right" vertical="center" wrapText="1"/>
    </xf>
    <xf numFmtId="187" fontId="20" fillId="24" borderId="11" xfId="0" applyNumberFormat="1" applyFont="1" applyFill="1" applyBorder="1" applyAlignment="1">
      <alignment horizontal="right" vertical="center" wrapText="1"/>
    </xf>
    <xf numFmtId="187" fontId="21" fillId="0" borderId="10" xfId="0" applyNumberFormat="1" applyFont="1" applyBorder="1" applyAlignment="1">
      <alignment horizontal="right"/>
    </xf>
    <xf numFmtId="187" fontId="20" fillId="0" borderId="10" xfId="0" applyNumberFormat="1" applyFont="1" applyBorder="1" applyAlignment="1">
      <alignment horizontal="right"/>
    </xf>
    <xf numFmtId="187" fontId="20" fillId="24" borderId="17" xfId="0" applyNumberFormat="1" applyFont="1" applyFill="1" applyBorder="1" applyAlignment="1">
      <alignment horizontal="right" vertical="center" wrapText="1"/>
    </xf>
    <xf numFmtId="187" fontId="20" fillId="24" borderId="16" xfId="0" applyNumberFormat="1" applyFont="1" applyFill="1" applyBorder="1" applyAlignment="1">
      <alignment horizontal="right" vertical="center" wrapText="1"/>
    </xf>
    <xf numFmtId="187" fontId="20" fillId="24" borderId="10" xfId="58" applyNumberFormat="1" applyFont="1" applyFill="1" applyBorder="1" applyAlignment="1">
      <alignment horizontal="right" vertical="center" wrapText="1"/>
      <protection/>
    </xf>
    <xf numFmtId="187" fontId="22" fillId="26" borderId="10" xfId="58" applyNumberFormat="1" applyFont="1" applyFill="1" applyBorder="1" applyAlignment="1">
      <alignment vertical="center" wrapText="1"/>
      <protection/>
    </xf>
    <xf numFmtId="187" fontId="21" fillId="25" borderId="29" xfId="0" applyNumberFormat="1" applyFont="1" applyFill="1" applyBorder="1" applyAlignment="1">
      <alignment horizontal="right" vertical="center" wrapText="1"/>
    </xf>
    <xf numFmtId="187" fontId="24" fillId="25" borderId="11" xfId="0" applyNumberFormat="1" applyFont="1" applyFill="1" applyBorder="1" applyAlignment="1">
      <alignment horizontal="right" vertical="center" wrapText="1"/>
    </xf>
    <xf numFmtId="187" fontId="24" fillId="25" borderId="10" xfId="0" applyNumberFormat="1" applyFont="1" applyFill="1" applyBorder="1" applyAlignment="1">
      <alignment horizontal="right" vertical="center" wrapText="1"/>
    </xf>
    <xf numFmtId="187" fontId="22" fillId="24" borderId="10" xfId="0" applyNumberFormat="1" applyFont="1" applyFill="1" applyBorder="1" applyAlignment="1">
      <alignment horizontal="right" vertical="center" wrapText="1"/>
    </xf>
    <xf numFmtId="187" fontId="20" fillId="25" borderId="29" xfId="0" applyNumberFormat="1" applyFont="1" applyFill="1" applyBorder="1" applyAlignment="1">
      <alignment horizontal="right" vertical="center" wrapText="1"/>
    </xf>
    <xf numFmtId="187" fontId="21" fillId="24" borderId="10" xfId="0" applyNumberFormat="1" applyFont="1" applyFill="1" applyBorder="1" applyAlignment="1">
      <alignment horizontal="right" vertical="center" wrapText="1"/>
    </xf>
    <xf numFmtId="187" fontId="21" fillId="25" borderId="10" xfId="57" applyNumberFormat="1" applyFont="1" applyFill="1" applyBorder="1" applyAlignment="1">
      <alignment horizontal="right" vertical="center" wrapText="1"/>
      <protection/>
    </xf>
    <xf numFmtId="187" fontId="24" fillId="24" borderId="11" xfId="58" applyNumberFormat="1" applyFont="1" applyFill="1" applyBorder="1" applyAlignment="1">
      <alignment horizontal="right" vertical="center" wrapText="1"/>
      <protection/>
    </xf>
    <xf numFmtId="187" fontId="22" fillId="24" borderId="11" xfId="58" applyNumberFormat="1" applyFont="1" applyFill="1" applyBorder="1" applyAlignment="1">
      <alignment horizontal="right" vertical="center" wrapText="1"/>
      <protection/>
    </xf>
    <xf numFmtId="187" fontId="20" fillId="24" borderId="11" xfId="58" applyNumberFormat="1" applyFont="1" applyFill="1" applyBorder="1" applyAlignment="1">
      <alignment horizontal="right" vertical="center" wrapText="1"/>
      <protection/>
    </xf>
    <xf numFmtId="187" fontId="22" fillId="24" borderId="10" xfId="66" applyNumberFormat="1" applyFont="1" applyFill="1" applyBorder="1" applyAlignment="1">
      <alignment horizontal="right" vertical="center" wrapText="1"/>
      <protection/>
    </xf>
    <xf numFmtId="49" fontId="22" fillId="26" borderId="12" xfId="0" applyNumberFormat="1" applyFont="1" applyFill="1" applyBorder="1" applyAlignment="1">
      <alignment horizontal="center" vertical="center" wrapText="1"/>
    </xf>
    <xf numFmtId="49" fontId="20" fillId="27" borderId="15" xfId="0" applyNumberFormat="1" applyFont="1" applyFill="1" applyBorder="1" applyAlignment="1">
      <alignment horizontal="right" vertical="center" wrapText="1"/>
    </xf>
    <xf numFmtId="49" fontId="20" fillId="27" borderId="14" xfId="0" applyNumberFormat="1" applyFont="1" applyFill="1" applyBorder="1" applyAlignment="1">
      <alignment horizontal="left" vertical="center" wrapText="1"/>
    </xf>
    <xf numFmtId="49" fontId="22" fillId="26" borderId="11" xfId="0" applyNumberFormat="1" applyFont="1" applyFill="1" applyBorder="1" applyAlignment="1">
      <alignment horizontal="center" vertical="center" wrapText="1"/>
    </xf>
    <xf numFmtId="49" fontId="59" fillId="26" borderId="10" xfId="0" applyNumberFormat="1" applyFont="1" applyFill="1" applyBorder="1" applyAlignment="1">
      <alignment wrapText="1"/>
    </xf>
    <xf numFmtId="0" fontId="20" fillId="0" borderId="10" xfId="0" applyFont="1" applyBorder="1" applyAlignment="1">
      <alignment horizontal="justify"/>
    </xf>
    <xf numFmtId="0" fontId="20" fillId="26" borderId="10" xfId="0" applyFont="1" applyFill="1" applyBorder="1" applyAlignment="1">
      <alignment horizontal="justify"/>
    </xf>
    <xf numFmtId="0" fontId="20" fillId="24" borderId="26" xfId="0" applyFont="1" applyFill="1" applyBorder="1" applyAlignment="1">
      <alignment horizontal="left" vertical="center" wrapText="1"/>
    </xf>
    <xf numFmtId="0" fontId="20" fillId="26" borderId="10" xfId="0" applyFont="1" applyFill="1" applyBorder="1" applyAlignment="1">
      <alignment wrapText="1"/>
    </xf>
    <xf numFmtId="49" fontId="22" fillId="26" borderId="14" xfId="0" applyNumberFormat="1" applyFont="1" applyFill="1" applyBorder="1" applyAlignment="1">
      <alignment horizontal="left" vertical="center" wrapText="1"/>
    </xf>
    <xf numFmtId="0" fontId="21" fillId="26" borderId="0" xfId="0" applyFont="1" applyFill="1" applyBorder="1" applyAlignment="1">
      <alignment horizontal="left" vertical="center" wrapText="1"/>
    </xf>
    <xf numFmtId="0" fontId="20" fillId="26" borderId="0" xfId="0" applyFont="1" applyFill="1" applyAlignment="1">
      <alignment horizontal="justify" vertical="center"/>
    </xf>
    <xf numFmtId="2" fontId="22" fillId="26" borderId="12" xfId="66" applyNumberFormat="1" applyFont="1" applyFill="1" applyBorder="1" applyAlignment="1">
      <alignment horizontal="left" vertical="center" wrapText="1"/>
      <protection/>
    </xf>
    <xf numFmtId="0" fontId="22" fillId="26" borderId="10" xfId="0" applyFont="1" applyFill="1" applyBorder="1" applyAlignment="1">
      <alignment horizontal="justify" vertical="top"/>
    </xf>
    <xf numFmtId="0" fontId="22" fillId="26" borderId="10" xfId="0" applyFont="1" applyFill="1" applyBorder="1" applyAlignment="1">
      <alignment/>
    </xf>
    <xf numFmtId="0" fontId="22" fillId="26" borderId="10" xfId="0" applyFont="1" applyFill="1" applyBorder="1" applyAlignment="1">
      <alignment horizontal="justify"/>
    </xf>
    <xf numFmtId="187" fontId="21" fillId="24" borderId="11" xfId="66" applyNumberFormat="1" applyFont="1" applyFill="1" applyBorder="1" applyAlignment="1">
      <alignment horizontal="right" vertical="center" wrapText="1"/>
      <protection/>
    </xf>
    <xf numFmtId="0" fontId="60" fillId="0" borderId="10" xfId="0" applyFont="1" applyBorder="1" applyAlignment="1">
      <alignment vertical="top" wrapText="1"/>
    </xf>
    <xf numFmtId="49" fontId="24" fillId="26" borderId="10" xfId="66" applyNumberFormat="1" applyFont="1" applyFill="1" applyBorder="1" applyAlignment="1">
      <alignment horizontal="center" vertical="center" wrapText="1"/>
      <protection/>
    </xf>
    <xf numFmtId="49" fontId="24" fillId="26" borderId="12" xfId="66" applyNumberFormat="1" applyFont="1" applyFill="1" applyBorder="1" applyAlignment="1">
      <alignment horizontal="center" vertical="center" wrapText="1"/>
      <protection/>
    </xf>
    <xf numFmtId="49" fontId="21" fillId="26" borderId="15" xfId="0" applyNumberFormat="1" applyFont="1" applyFill="1" applyBorder="1" applyAlignment="1">
      <alignment horizontal="right" vertical="center" wrapText="1"/>
    </xf>
    <xf numFmtId="49" fontId="21" fillId="26" borderId="14" xfId="0" applyNumberFormat="1" applyFont="1" applyFill="1" applyBorder="1" applyAlignment="1">
      <alignment vertical="center" wrapText="1"/>
    </xf>
    <xf numFmtId="0" fontId="20" fillId="0" borderId="11" xfId="0" applyFont="1" applyBorder="1" applyAlignment="1">
      <alignment horizontal="justify"/>
    </xf>
    <xf numFmtId="0" fontId="22" fillId="26" borderId="10" xfId="0" applyFont="1" applyFill="1" applyBorder="1" applyAlignment="1">
      <alignment vertical="top" wrapText="1"/>
    </xf>
    <xf numFmtId="0" fontId="20" fillId="26" borderId="11" xfId="0" applyFont="1" applyFill="1" applyBorder="1" applyAlignment="1">
      <alignment horizontal="justify"/>
    </xf>
    <xf numFmtId="49" fontId="24" fillId="26" borderId="11" xfId="66" applyNumberFormat="1" applyFont="1" applyFill="1" applyBorder="1" applyAlignment="1">
      <alignment horizontal="center" vertical="center" wrapText="1"/>
      <protection/>
    </xf>
    <xf numFmtId="186" fontId="21" fillId="24" borderId="11" xfId="66" applyNumberFormat="1" applyFont="1" applyFill="1" applyBorder="1" applyAlignment="1">
      <alignment horizontal="right" vertical="center" wrapText="1"/>
      <protection/>
    </xf>
    <xf numFmtId="0" fontId="20" fillId="0" borderId="0" xfId="0" applyFont="1" applyAlignment="1">
      <alignment horizontal="left" vertical="center" wrapText="1"/>
    </xf>
    <xf numFmtId="0" fontId="30" fillId="24" borderId="10" xfId="0" applyFont="1" applyFill="1" applyBorder="1" applyAlignment="1">
      <alignment/>
    </xf>
    <xf numFmtId="2" fontId="20" fillId="24" borderId="11" xfId="66" applyNumberFormat="1" applyFont="1" applyFill="1" applyBorder="1" applyAlignment="1">
      <alignment horizontal="right" vertical="center" wrapText="1"/>
      <protection/>
    </xf>
    <xf numFmtId="0" fontId="61" fillId="0" borderId="46"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4" borderId="33" xfId="56" applyNumberFormat="1" applyFont="1" applyFill="1" applyBorder="1" applyAlignment="1">
      <alignment horizontal="center" vertical="center" wrapText="1"/>
      <protection/>
    </xf>
    <xf numFmtId="49" fontId="20" fillId="24" borderId="32" xfId="56" applyNumberFormat="1" applyFont="1" applyFill="1" applyBorder="1" applyAlignment="1">
      <alignment horizontal="center" vertical="center" wrapText="1"/>
      <protection/>
    </xf>
    <xf numFmtId="49" fontId="20" fillId="24" borderId="10" xfId="56" applyNumberFormat="1" applyFont="1" applyFill="1" applyBorder="1" applyAlignment="1">
      <alignment horizontal="center" vertical="center" wrapText="1"/>
      <protection/>
    </xf>
    <xf numFmtId="0" fontId="22" fillId="26" borderId="10" xfId="0" applyFont="1" applyFill="1" applyBorder="1" applyAlignment="1">
      <alignment vertical="center" wrapText="1"/>
    </xf>
    <xf numFmtId="49" fontId="21" fillId="24" borderId="10" xfId="56" applyNumberFormat="1" applyFont="1" applyFill="1" applyBorder="1" applyAlignment="1">
      <alignment horizontal="center" vertical="center" wrapText="1"/>
      <protection/>
    </xf>
    <xf numFmtId="49" fontId="20" fillId="24" borderId="47" xfId="0" applyNumberFormat="1" applyFont="1" applyFill="1" applyBorder="1" applyAlignment="1">
      <alignment horizontal="center" vertical="center" wrapText="1"/>
    </xf>
    <xf numFmtId="2" fontId="20" fillId="25" borderId="10" xfId="0" applyNumberFormat="1" applyFont="1" applyFill="1" applyBorder="1" applyAlignment="1">
      <alignment horizontal="right" vertical="center" wrapText="1"/>
    </xf>
    <xf numFmtId="4" fontId="21" fillId="25" borderId="10" xfId="0" applyNumberFormat="1" applyFont="1" applyFill="1" applyBorder="1" applyAlignment="1">
      <alignment horizontal="right" vertical="center" wrapText="1"/>
    </xf>
    <xf numFmtId="49" fontId="21" fillId="24" borderId="10" xfId="57" applyNumberFormat="1" applyFont="1" applyFill="1" applyBorder="1" applyAlignment="1">
      <alignment horizontal="center" vertical="center" wrapText="1"/>
      <protection/>
    </xf>
    <xf numFmtId="186" fontId="20" fillId="25" borderId="29" xfId="0" applyNumberFormat="1" applyFont="1" applyFill="1" applyBorder="1" applyAlignment="1">
      <alignment horizontal="right" vertical="center" wrapText="1"/>
    </xf>
    <xf numFmtId="49" fontId="24" fillId="26" borderId="14" xfId="0" applyNumberFormat="1" applyFont="1" applyFill="1" applyBorder="1" applyAlignment="1">
      <alignment horizontal="left" vertical="center" wrapText="1"/>
    </xf>
    <xf numFmtId="49" fontId="24" fillId="26" borderId="15" xfId="0" applyNumberFormat="1" applyFont="1" applyFill="1" applyBorder="1" applyAlignment="1">
      <alignment horizontal="center" vertical="center" wrapText="1"/>
    </xf>
    <xf numFmtId="49" fontId="24" fillId="26" borderId="15" xfId="0" applyNumberFormat="1" applyFont="1" applyFill="1" applyBorder="1" applyAlignment="1">
      <alignment horizontal="right" vertical="center" wrapText="1"/>
    </xf>
    <xf numFmtId="49" fontId="24" fillId="26" borderId="11" xfId="0" applyNumberFormat="1" applyFont="1" applyFill="1" applyBorder="1" applyAlignment="1">
      <alignment vertical="center" wrapText="1"/>
    </xf>
    <xf numFmtId="49" fontId="24" fillId="26" borderId="14" xfId="0" applyNumberFormat="1" applyFont="1" applyFill="1" applyBorder="1" applyAlignment="1">
      <alignment vertical="center" wrapText="1"/>
    </xf>
    <xf numFmtId="4" fontId="20" fillId="24" borderId="11" xfId="66" applyNumberFormat="1" applyFont="1" applyFill="1" applyBorder="1" applyAlignment="1">
      <alignment horizontal="right" vertical="center" wrapText="1"/>
      <protection/>
    </xf>
    <xf numFmtId="0" fontId="62" fillId="0" borderId="10" xfId="0" applyFont="1" applyBorder="1" applyAlignment="1">
      <alignment wrapText="1"/>
    </xf>
    <xf numFmtId="4" fontId="31" fillId="24" borderId="11" xfId="66" applyNumberFormat="1" applyFont="1" applyFill="1" applyBorder="1" applyAlignment="1">
      <alignment horizontal="right" vertical="center" wrapText="1"/>
      <protection/>
    </xf>
    <xf numFmtId="0" fontId="31" fillId="24" borderId="29" xfId="43" applyFont="1" applyFill="1" applyBorder="1" applyAlignment="1" applyProtection="1">
      <alignment horizontal="left" wrapText="1"/>
      <protection/>
    </xf>
    <xf numFmtId="49" fontId="46" fillId="25" borderId="27" xfId="0" applyNumberFormat="1" applyFont="1" applyFill="1" applyBorder="1" applyAlignment="1">
      <alignment horizontal="right" vertical="center" wrapText="1"/>
    </xf>
    <xf numFmtId="49" fontId="46" fillId="25" borderId="26" xfId="0" applyNumberFormat="1" applyFont="1" applyFill="1" applyBorder="1" applyAlignment="1">
      <alignment horizontal="left" vertical="center" wrapText="1"/>
    </xf>
    <xf numFmtId="49" fontId="46" fillId="25" borderId="29" xfId="0" applyNumberFormat="1" applyFont="1" applyFill="1" applyBorder="1" applyAlignment="1">
      <alignment horizontal="center" vertical="center" wrapText="1"/>
    </xf>
    <xf numFmtId="49" fontId="31" fillId="25" borderId="16" xfId="0" applyNumberFormat="1" applyFont="1" applyFill="1" applyBorder="1" applyAlignment="1">
      <alignment horizontal="center" vertical="center" wrapText="1"/>
    </xf>
    <xf numFmtId="49" fontId="31" fillId="25" borderId="16" xfId="0" applyNumberFormat="1" applyFont="1" applyFill="1" applyBorder="1" applyAlignment="1">
      <alignment horizontal="right" vertical="center" wrapText="1"/>
    </xf>
    <xf numFmtId="0" fontId="31" fillId="26" borderId="10" xfId="0" applyFont="1" applyFill="1" applyBorder="1" applyAlignment="1">
      <alignment vertical="center" wrapText="1"/>
    </xf>
    <xf numFmtId="2" fontId="31" fillId="25" borderId="10" xfId="0" applyNumberFormat="1" applyFont="1" applyFill="1" applyBorder="1" applyAlignment="1">
      <alignment horizontal="right" vertical="center" wrapText="1"/>
    </xf>
    <xf numFmtId="2" fontId="31" fillId="25" borderId="11" xfId="0" applyNumberFormat="1" applyFont="1" applyFill="1" applyBorder="1" applyAlignment="1">
      <alignment horizontal="right" vertical="center" wrapText="1"/>
    </xf>
    <xf numFmtId="0" fontId="63" fillId="0" borderId="10" xfId="0" applyFont="1" applyBorder="1" applyAlignment="1">
      <alignment wrapText="1"/>
    </xf>
    <xf numFmtId="187" fontId="46" fillId="24" borderId="10" xfId="0" applyNumberFormat="1" applyFont="1" applyFill="1" applyBorder="1" applyAlignment="1">
      <alignment/>
    </xf>
    <xf numFmtId="187" fontId="31" fillId="24" borderId="10" xfId="0" applyNumberFormat="1" applyFont="1" applyFill="1" applyBorder="1" applyAlignment="1">
      <alignment/>
    </xf>
    <xf numFmtId="0" fontId="31" fillId="24" borderId="10" xfId="0" applyFont="1" applyFill="1" applyBorder="1" applyAlignment="1">
      <alignment horizontal="center"/>
    </xf>
    <xf numFmtId="2" fontId="46" fillId="24" borderId="10" xfId="0" applyNumberFormat="1" applyFont="1" applyFill="1" applyBorder="1" applyAlignment="1">
      <alignment/>
    </xf>
    <xf numFmtId="2" fontId="31" fillId="24" borderId="10" xfId="0" applyNumberFormat="1" applyFont="1" applyFill="1" applyBorder="1" applyAlignment="1">
      <alignment/>
    </xf>
    <xf numFmtId="0" fontId="46" fillId="24" borderId="10" xfId="0" applyFont="1" applyFill="1" applyBorder="1" applyAlignment="1">
      <alignment horizontal="center"/>
    </xf>
    <xf numFmtId="0" fontId="9" fillId="24" borderId="10" xfId="0" applyFont="1" applyFill="1" applyBorder="1" applyAlignment="1">
      <alignment horizontal="center"/>
    </xf>
    <xf numFmtId="0" fontId="23" fillId="26" borderId="10" xfId="0" applyFont="1" applyFill="1" applyBorder="1" applyAlignment="1">
      <alignment vertical="center" wrapText="1"/>
    </xf>
    <xf numFmtId="0" fontId="0" fillId="24" borderId="10" xfId="0" applyFill="1" applyBorder="1" applyAlignment="1">
      <alignment horizontal="center"/>
    </xf>
    <xf numFmtId="0" fontId="31" fillId="26" borderId="10" xfId="0" applyFont="1" applyFill="1" applyBorder="1" applyAlignment="1">
      <alignment horizontal="left" vertical="center" wrapText="1"/>
    </xf>
    <xf numFmtId="0" fontId="36" fillId="0" borderId="0" xfId="0" applyFont="1" applyAlignment="1">
      <alignment wrapText="1"/>
    </xf>
    <xf numFmtId="0" fontId="36" fillId="0" borderId="10"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187" fontId="21" fillId="25" borderId="11" xfId="0" applyNumberFormat="1" applyFont="1" applyFill="1" applyBorder="1" applyAlignment="1">
      <alignment horizontal="right" vertical="center" wrapText="1"/>
    </xf>
    <xf numFmtId="0" fontId="21" fillId="24" borderId="11" xfId="0" applyFont="1" applyFill="1" applyBorder="1" applyAlignment="1">
      <alignment wrapText="1"/>
    </xf>
    <xf numFmtId="2" fontId="20" fillId="24" borderId="11" xfId="0" applyNumberFormat="1" applyFont="1" applyFill="1" applyBorder="1" applyAlignment="1">
      <alignment horizontal="right" vertical="center" wrapText="1"/>
    </xf>
    <xf numFmtId="0" fontId="20" fillId="26" borderId="18" xfId="0" applyFont="1" applyFill="1" applyBorder="1" applyAlignment="1">
      <alignment horizontal="right" vertical="center" wrapText="1"/>
    </xf>
    <xf numFmtId="49" fontId="20" fillId="26" borderId="17" xfId="0" applyNumberFormat="1" applyFont="1" applyFill="1" applyBorder="1" applyAlignment="1">
      <alignment vertical="center" wrapText="1"/>
    </xf>
    <xf numFmtId="0" fontId="59" fillId="26" borderId="10" xfId="0" applyFont="1" applyFill="1" applyBorder="1" applyAlignment="1">
      <alignment wrapText="1"/>
    </xf>
    <xf numFmtId="0" fontId="46" fillId="25" borderId="13" xfId="0" applyFont="1" applyFill="1" applyBorder="1" applyAlignment="1">
      <alignment vertical="center" wrapText="1"/>
    </xf>
    <xf numFmtId="0" fontId="46" fillId="25" borderId="13" xfId="0" applyFont="1" applyFill="1" applyBorder="1" applyAlignment="1">
      <alignment horizontal="left" vertical="center" wrapText="1"/>
    </xf>
    <xf numFmtId="0" fontId="47" fillId="25" borderId="10" xfId="0" applyFont="1" applyFill="1" applyBorder="1" applyAlignment="1">
      <alignment vertical="center" wrapText="1"/>
    </xf>
    <xf numFmtId="0" fontId="25" fillId="25" borderId="13" xfId="0" applyFont="1" applyFill="1" applyBorder="1" applyAlignment="1">
      <alignment horizontal="left" vertical="center" wrapText="1"/>
    </xf>
    <xf numFmtId="0" fontId="21" fillId="26" borderId="15" xfId="0" applyFont="1" applyFill="1" applyBorder="1" applyAlignment="1">
      <alignment horizontal="right" vertical="center" wrapText="1"/>
    </xf>
    <xf numFmtId="49" fontId="21" fillId="26" borderId="14" xfId="0" applyNumberFormat="1" applyFont="1" applyFill="1" applyBorder="1" applyAlignment="1">
      <alignment horizontal="left" vertical="center" wrapText="1"/>
    </xf>
    <xf numFmtId="0" fontId="0" fillId="24" borderId="10" xfId="0" applyFill="1" applyBorder="1" applyAlignment="1">
      <alignment/>
    </xf>
    <xf numFmtId="49" fontId="23" fillId="26" borderId="11" xfId="66" applyNumberFormat="1" applyFont="1" applyFill="1" applyBorder="1" applyAlignment="1">
      <alignment horizontal="center" vertical="center" wrapText="1"/>
      <protection/>
    </xf>
    <xf numFmtId="49" fontId="46" fillId="24" borderId="48" xfId="0" applyNumberFormat="1" applyFont="1" applyFill="1" applyBorder="1" applyAlignment="1">
      <alignment horizontal="right" vertical="center" wrapText="1"/>
    </xf>
    <xf numFmtId="2" fontId="24" fillId="26" borderId="12" xfId="66" applyNumberFormat="1" applyFont="1" applyFill="1" applyBorder="1" applyAlignment="1">
      <alignment horizontal="left" vertical="center" wrapText="1"/>
      <protection/>
    </xf>
    <xf numFmtId="0" fontId="22" fillId="26" borderId="15" xfId="0" applyFont="1" applyFill="1" applyBorder="1" applyAlignment="1">
      <alignment horizontal="right" vertical="center" wrapText="1"/>
    </xf>
    <xf numFmtId="49" fontId="22" fillId="26" borderId="10" xfId="0" applyNumberFormat="1" applyFont="1" applyFill="1" applyBorder="1" applyAlignment="1">
      <alignment horizontal="center" vertical="center"/>
    </xf>
    <xf numFmtId="49" fontId="22" fillId="26" borderId="12" xfId="0" applyNumberFormat="1" applyFont="1" applyFill="1" applyBorder="1" applyAlignment="1">
      <alignment horizontal="center" vertical="center"/>
    </xf>
    <xf numFmtId="0" fontId="23" fillId="26" borderId="10" xfId="0" applyFont="1" applyFill="1" applyBorder="1" applyAlignment="1">
      <alignment vertical="top" wrapText="1"/>
    </xf>
    <xf numFmtId="0" fontId="47" fillId="26" borderId="10" xfId="0" applyFont="1" applyFill="1" applyBorder="1" applyAlignment="1">
      <alignment horizontal="justify"/>
    </xf>
    <xf numFmtId="49" fontId="25" fillId="25" borderId="12" xfId="0" applyNumberFormat="1" applyFont="1" applyFill="1" applyBorder="1" applyAlignment="1">
      <alignment horizontal="center" vertical="center" wrapText="1"/>
    </xf>
    <xf numFmtId="49" fontId="25" fillId="25" borderId="11" xfId="0" applyNumberFormat="1" applyFont="1" applyFill="1" applyBorder="1" applyAlignment="1">
      <alignment horizontal="center" vertical="center" wrapText="1"/>
    </xf>
    <xf numFmtId="0" fontId="20" fillId="24" borderId="38" xfId="0" applyFont="1" applyFill="1" applyBorder="1" applyAlignment="1">
      <alignment horizontal="left" vertical="center" wrapText="1"/>
    </xf>
    <xf numFmtId="4" fontId="20" fillId="24" borderId="10" xfId="66" applyNumberFormat="1" applyFont="1" applyFill="1" applyBorder="1" applyAlignment="1">
      <alignment horizontal="right" vertical="center" wrapText="1"/>
      <protection/>
    </xf>
    <xf numFmtId="0" fontId="21" fillId="0" borderId="0" xfId="0" applyFont="1" applyAlignment="1">
      <alignment wrapText="1"/>
    </xf>
    <xf numFmtId="0" fontId="22" fillId="26" borderId="10" xfId="0" applyFont="1" applyFill="1" applyBorder="1" applyAlignment="1">
      <alignment horizontal="justify" vertical="center" wrapText="1"/>
    </xf>
    <xf numFmtId="187" fontId="22" fillId="26" borderId="29" xfId="58" applyNumberFormat="1" applyFont="1" applyFill="1" applyBorder="1" applyAlignment="1">
      <alignment vertical="center" wrapText="1"/>
      <protection/>
    </xf>
    <xf numFmtId="4" fontId="31" fillId="24" borderId="10" xfId="0" applyNumberFormat="1" applyFont="1" applyFill="1" applyBorder="1" applyAlignment="1">
      <alignment horizontal="right" vertical="center" wrapText="1"/>
    </xf>
    <xf numFmtId="0" fontId="31" fillId="24" borderId="38" xfId="0" applyFont="1" applyFill="1" applyBorder="1" applyAlignment="1">
      <alignment horizontal="left"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0" fontId="53" fillId="0" borderId="0" xfId="0" applyFont="1" applyAlignment="1">
      <alignment/>
    </xf>
    <xf numFmtId="49" fontId="32" fillId="24" borderId="10" xfId="0" applyNumberFormat="1" applyFont="1" applyFill="1" applyBorder="1" applyAlignment="1">
      <alignment horizontal="center"/>
    </xf>
    <xf numFmtId="0" fontId="20" fillId="0" borderId="0" xfId="0" applyFont="1" applyAlignment="1">
      <alignment horizontal="justify"/>
    </xf>
    <xf numFmtId="0" fontId="60" fillId="0" borderId="49" xfId="0" applyFont="1" applyBorder="1" applyAlignment="1">
      <alignment vertical="top" wrapText="1"/>
    </xf>
    <xf numFmtId="181" fontId="20" fillId="24" borderId="11" xfId="0" applyNumberFormat="1" applyFont="1" applyFill="1" applyBorder="1" applyAlignment="1">
      <alignment horizontal="right" vertical="center" wrapText="1"/>
    </xf>
    <xf numFmtId="0" fontId="20" fillId="24" borderId="10" xfId="0" applyFont="1" applyFill="1" applyBorder="1" applyAlignment="1">
      <alignment/>
    </xf>
    <xf numFmtId="49" fontId="46" fillId="24" borderId="15" xfId="0" applyNumberFormat="1" applyFont="1" applyFill="1" applyBorder="1" applyAlignment="1">
      <alignment horizontal="center" vertical="center" wrapText="1"/>
    </xf>
    <xf numFmtId="49" fontId="46" fillId="25" borderId="14" xfId="0" applyNumberFormat="1" applyFont="1" applyFill="1" applyBorder="1" applyAlignment="1">
      <alignment horizontal="center" vertical="center" wrapText="1"/>
    </xf>
    <xf numFmtId="0" fontId="31" fillId="24" borderId="44" xfId="0" applyFont="1" applyFill="1" applyBorder="1" applyAlignment="1">
      <alignment/>
    </xf>
    <xf numFmtId="49" fontId="31" fillId="24" borderId="11" xfId="0" applyNumberFormat="1" applyFont="1" applyFill="1" applyBorder="1" applyAlignment="1">
      <alignment horizontal="left" vertical="center" wrapText="1"/>
    </xf>
    <xf numFmtId="49" fontId="46" fillId="24" borderId="15" xfId="0" applyNumberFormat="1" applyFont="1" applyFill="1" applyBorder="1" applyAlignment="1">
      <alignment horizontal="right" vertical="center" wrapText="1"/>
    </xf>
    <xf numFmtId="49" fontId="46" fillId="24" borderId="14" xfId="0" applyNumberFormat="1" applyFont="1" applyFill="1" applyBorder="1" applyAlignment="1">
      <alignment vertical="center" wrapText="1"/>
    </xf>
    <xf numFmtId="0" fontId="31" fillId="24" borderId="18" xfId="0" applyFont="1" applyFill="1" applyBorder="1" applyAlignment="1">
      <alignment horizontal="right" vertical="center" wrapText="1"/>
    </xf>
    <xf numFmtId="187" fontId="31" fillId="25" borderId="10" xfId="0" applyNumberFormat="1" applyFont="1" applyFill="1" applyBorder="1" applyAlignment="1">
      <alignment horizontal="right" vertical="center" wrapText="1"/>
    </xf>
    <xf numFmtId="187" fontId="31" fillId="25" borderId="11" xfId="0" applyNumberFormat="1" applyFont="1" applyFill="1" applyBorder="1" applyAlignment="1">
      <alignment horizontal="right" vertical="center" wrapText="1"/>
    </xf>
    <xf numFmtId="0" fontId="23" fillId="24" borderId="0" xfId="58" applyFont="1" applyFill="1" applyBorder="1" applyAlignment="1">
      <alignment horizontal="center" vertical="center" wrapText="1"/>
      <protection/>
    </xf>
    <xf numFmtId="0" fontId="46" fillId="25" borderId="43" xfId="0" applyFont="1" applyFill="1" applyBorder="1" applyAlignment="1">
      <alignment horizontal="left" vertical="center" wrapText="1"/>
    </xf>
    <xf numFmtId="49" fontId="31" fillId="25" borderId="28" xfId="0" applyNumberFormat="1" applyFont="1" applyFill="1" applyBorder="1" applyAlignment="1">
      <alignment horizontal="right" vertical="center" wrapText="1"/>
    </xf>
    <xf numFmtId="0" fontId="31" fillId="25" borderId="15" xfId="0" applyFont="1" applyFill="1" applyBorder="1" applyAlignment="1">
      <alignment horizontal="right" vertical="center" wrapText="1"/>
    </xf>
    <xf numFmtId="49" fontId="32" fillId="24" borderId="0" xfId="0" applyNumberFormat="1" applyFont="1" applyFill="1" applyBorder="1" applyAlignment="1">
      <alignment horizontal="center"/>
    </xf>
    <xf numFmtId="0" fontId="50" fillId="24" borderId="0" xfId="0" applyFont="1" applyFill="1" applyAlignment="1">
      <alignment horizontal="center" vertical="center" wrapText="1"/>
    </xf>
    <xf numFmtId="0" fontId="24" fillId="26" borderId="16" xfId="0" applyFont="1" applyFill="1" applyBorder="1" applyAlignment="1">
      <alignment vertical="top" wrapText="1"/>
    </xf>
    <xf numFmtId="0" fontId="64" fillId="0" borderId="10" xfId="0" applyFont="1" applyBorder="1" applyAlignment="1">
      <alignment wrapText="1"/>
    </xf>
    <xf numFmtId="0" fontId="22" fillId="27" borderId="12" xfId="0" applyFont="1" applyFill="1" applyBorder="1" applyAlignment="1">
      <alignment horizontal="center" vertical="center" wrapText="1"/>
    </xf>
    <xf numFmtId="49" fontId="22" fillId="26" borderId="10" xfId="58" applyNumberFormat="1" applyFont="1" applyFill="1" applyBorder="1" applyAlignment="1">
      <alignment horizontal="center" vertical="center" wrapText="1"/>
      <protection/>
    </xf>
    <xf numFmtId="49" fontId="22" fillId="27" borderId="10" xfId="0" applyNumberFormat="1" applyFont="1" applyFill="1" applyBorder="1" applyAlignment="1">
      <alignment horizontal="center" vertical="center" wrapText="1"/>
    </xf>
    <xf numFmtId="181" fontId="39" fillId="24" borderId="41" xfId="0" applyNumberFormat="1" applyFont="1" applyFill="1" applyBorder="1" applyAlignment="1">
      <alignment horizontal="center" vertical="center"/>
    </xf>
    <xf numFmtId="0" fontId="54" fillId="24" borderId="0" xfId="0" applyFont="1" applyFill="1" applyAlignment="1">
      <alignment horizontal="center" vertical="center" wrapText="1"/>
    </xf>
    <xf numFmtId="0" fontId="20" fillId="24" borderId="20" xfId="0" applyFont="1" applyFill="1" applyBorder="1" applyAlignment="1">
      <alignment horizontal="center" vertical="center" wrapText="1"/>
    </xf>
    <xf numFmtId="0" fontId="21" fillId="27" borderId="10" xfId="0" applyFont="1" applyFill="1" applyBorder="1" applyAlignment="1">
      <alignment horizontal="left" vertical="center" wrapText="1"/>
    </xf>
    <xf numFmtId="49" fontId="54" fillId="26" borderId="10" xfId="0" applyNumberFormat="1"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1" fillId="26" borderId="0" xfId="0" applyFont="1" applyFill="1" applyAlignment="1">
      <alignment/>
    </xf>
    <xf numFmtId="0" fontId="24" fillId="26" borderId="0" xfId="0" applyFont="1" applyFill="1" applyAlignment="1">
      <alignment/>
    </xf>
    <xf numFmtId="0" fontId="21" fillId="26" borderId="10" xfId="0" applyFont="1" applyFill="1" applyBorder="1" applyAlignment="1">
      <alignment vertical="center" wrapText="1"/>
    </xf>
    <xf numFmtId="0" fontId="21" fillId="26" borderId="10" xfId="0" applyFont="1" applyFill="1" applyBorder="1" applyAlignment="1">
      <alignment horizontal="justify"/>
    </xf>
    <xf numFmtId="49" fontId="24" fillId="26" borderId="10"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21" fillId="24" borderId="26" xfId="0" applyFont="1" applyFill="1" applyBorder="1" applyAlignment="1">
      <alignment horizontal="left" vertical="center" wrapText="1"/>
    </xf>
    <xf numFmtId="0" fontId="21" fillId="24" borderId="12" xfId="0" applyFont="1" applyFill="1" applyBorder="1" applyAlignment="1">
      <alignment horizontal="left" vertical="center" wrapText="1"/>
    </xf>
    <xf numFmtId="0" fontId="21" fillId="24" borderId="10" xfId="43" applyFont="1" applyFill="1" applyBorder="1" applyAlignment="1" applyProtection="1">
      <alignment horizontal="left" wrapText="1"/>
      <protection/>
    </xf>
    <xf numFmtId="49" fontId="21" fillId="24" borderId="0" xfId="66" applyNumberFormat="1" applyFont="1" applyFill="1" applyBorder="1" applyAlignment="1">
      <alignment horizontal="center" vertical="center" wrapText="1"/>
      <protection/>
    </xf>
    <xf numFmtId="49" fontId="21" fillId="24" borderId="21" xfId="56" applyNumberFormat="1" applyFont="1" applyFill="1" applyBorder="1" applyAlignment="1">
      <alignment horizontal="center" vertical="center" wrapText="1"/>
      <protection/>
    </xf>
    <xf numFmtId="49" fontId="21" fillId="24" borderId="13" xfId="56" applyNumberFormat="1" applyFont="1" applyFill="1" applyBorder="1" applyAlignment="1">
      <alignment horizontal="center" vertical="center" wrapText="1"/>
      <protection/>
    </xf>
    <xf numFmtId="0" fontId="21" fillId="24" borderId="0" xfId="0" applyFont="1" applyFill="1" applyAlignment="1">
      <alignment wrapText="1"/>
    </xf>
    <xf numFmtId="0" fontId="21" fillId="25" borderId="0" xfId="0" applyFont="1" applyFill="1" applyBorder="1" applyAlignment="1">
      <alignment horizontal="left" vertical="center" wrapText="1"/>
    </xf>
    <xf numFmtId="2" fontId="21" fillId="25" borderId="10" xfId="0" applyNumberFormat="1" applyFont="1" applyFill="1" applyBorder="1" applyAlignment="1">
      <alignment horizontal="right" vertical="center" wrapText="1"/>
    </xf>
    <xf numFmtId="2" fontId="21" fillId="24" borderId="11" xfId="66" applyNumberFormat="1" applyFont="1" applyFill="1" applyBorder="1" applyAlignment="1">
      <alignment horizontal="right" vertical="center" wrapText="1"/>
      <protection/>
    </xf>
    <xf numFmtId="2" fontId="55" fillId="26" borderId="12" xfId="66" applyNumberFormat="1" applyFont="1" applyFill="1" applyBorder="1" applyAlignment="1">
      <alignment horizontal="left" vertical="center" wrapText="1"/>
      <protection/>
    </xf>
    <xf numFmtId="0" fontId="21" fillId="24" borderId="10" xfId="0" applyFont="1" applyFill="1" applyBorder="1" applyAlignment="1">
      <alignment wrapText="1"/>
    </xf>
    <xf numFmtId="0" fontId="21" fillId="26" borderId="12" xfId="0" applyFont="1" applyFill="1" applyBorder="1" applyAlignment="1">
      <alignment horizontal="right" vertical="center" wrapText="1"/>
    </xf>
    <xf numFmtId="49" fontId="21" fillId="26" borderId="11" xfId="0" applyNumberFormat="1" applyFont="1" applyFill="1" applyBorder="1" applyAlignment="1">
      <alignment horizontal="left" vertical="center" wrapText="1"/>
    </xf>
    <xf numFmtId="0" fontId="21" fillId="27" borderId="13" xfId="0" applyFont="1" applyFill="1" applyBorder="1" applyAlignment="1">
      <alignment vertical="center" wrapText="1"/>
    </xf>
    <xf numFmtId="187" fontId="31" fillId="24" borderId="10" xfId="66" applyNumberFormat="1" applyFont="1" applyFill="1" applyBorder="1" applyAlignment="1">
      <alignment horizontal="right" vertical="center" wrapText="1"/>
      <protection/>
    </xf>
    <xf numFmtId="187" fontId="31" fillId="24" borderId="11" xfId="66" applyNumberFormat="1" applyFont="1" applyFill="1" applyBorder="1" applyAlignment="1">
      <alignment horizontal="right" vertical="center" wrapText="1"/>
      <protection/>
    </xf>
    <xf numFmtId="49" fontId="22" fillId="26" borderId="28" xfId="66" applyNumberFormat="1" applyFont="1" applyFill="1" applyBorder="1" applyAlignment="1">
      <alignment horizontal="center" vertical="center" wrapText="1"/>
      <protection/>
    </xf>
    <xf numFmtId="49" fontId="24" fillId="26" borderId="28" xfId="66" applyNumberFormat="1" applyFont="1" applyFill="1" applyBorder="1" applyAlignment="1">
      <alignment horizontal="center" vertical="center" wrapText="1"/>
      <protection/>
    </xf>
    <xf numFmtId="0" fontId="20" fillId="0" borderId="10" xfId="0" applyFont="1" applyBorder="1" applyAlignment="1">
      <alignment/>
    </xf>
    <xf numFmtId="0" fontId="60" fillId="0" borderId="0" xfId="0" applyFont="1" applyAlignment="1">
      <alignment/>
    </xf>
    <xf numFmtId="0" fontId="20" fillId="24" borderId="12" xfId="0" applyFont="1" applyFill="1" applyBorder="1" applyAlignment="1">
      <alignment vertical="center" wrapText="1"/>
    </xf>
    <xf numFmtId="49" fontId="20" fillId="25" borderId="31" xfId="0" applyNumberFormat="1" applyFont="1" applyFill="1" applyBorder="1" applyAlignment="1">
      <alignment horizontal="center" vertical="center" wrapText="1"/>
    </xf>
    <xf numFmtId="186" fontId="36" fillId="0" borderId="10" xfId="54" applyNumberFormat="1" applyFont="1" applyBorder="1">
      <alignment/>
      <protection/>
    </xf>
    <xf numFmtId="0" fontId="65" fillId="0" borderId="10" xfId="0" applyFont="1" applyBorder="1" applyAlignment="1">
      <alignment wrapText="1"/>
    </xf>
    <xf numFmtId="49" fontId="20" fillId="26" borderId="10" xfId="0" applyNumberFormat="1" applyFont="1" applyFill="1" applyBorder="1" applyAlignment="1">
      <alignment horizontal="right" vertical="center" wrapText="1"/>
    </xf>
    <xf numFmtId="186" fontId="20" fillId="26" borderId="11" xfId="66" applyNumberFormat="1" applyFont="1" applyFill="1" applyBorder="1" applyAlignment="1">
      <alignment horizontal="right" vertical="center" wrapText="1"/>
      <protection/>
    </xf>
    <xf numFmtId="2" fontId="21" fillId="24" borderId="11" xfId="0" applyNumberFormat="1" applyFont="1" applyFill="1" applyBorder="1" applyAlignment="1">
      <alignment horizontal="right" vertical="center" wrapText="1"/>
    </xf>
    <xf numFmtId="0" fontId="46" fillId="24" borderId="12" xfId="0" applyFont="1" applyFill="1" applyBorder="1" applyAlignment="1">
      <alignment vertical="center" wrapText="1"/>
    </xf>
    <xf numFmtId="0" fontId="56" fillId="24" borderId="10" xfId="0" applyFont="1" applyFill="1" applyBorder="1" applyAlignment="1">
      <alignment vertical="center" wrapText="1"/>
    </xf>
    <xf numFmtId="0" fontId="24" fillId="27" borderId="12" xfId="0" applyFont="1" applyFill="1" applyBorder="1" applyAlignment="1">
      <alignment horizontal="right" vertical="center" wrapText="1"/>
    </xf>
    <xf numFmtId="49" fontId="24" fillId="27" borderId="11" xfId="0" applyNumberFormat="1" applyFont="1" applyFill="1" applyBorder="1" applyAlignment="1">
      <alignment horizontal="left" vertical="center" wrapText="1"/>
    </xf>
    <xf numFmtId="2" fontId="22" fillId="26" borderId="10" xfId="0" applyNumberFormat="1" applyFont="1" applyFill="1" applyBorder="1" applyAlignment="1">
      <alignment vertical="center" wrapText="1"/>
    </xf>
    <xf numFmtId="2" fontId="23" fillId="26" borderId="10" xfId="0" applyNumberFormat="1" applyFont="1" applyFill="1" applyBorder="1" applyAlignment="1">
      <alignment vertical="center" wrapText="1"/>
    </xf>
    <xf numFmtId="186" fontId="56" fillId="25" borderId="10" xfId="0" applyNumberFormat="1" applyFont="1" applyFill="1" applyBorder="1" applyAlignment="1">
      <alignment horizontal="right" vertical="center" wrapText="1"/>
    </xf>
    <xf numFmtId="186" fontId="20" fillId="25" borderId="10" xfId="57" applyNumberFormat="1" applyFont="1" applyFill="1" applyBorder="1" applyAlignment="1">
      <alignment horizontal="right" vertical="center" wrapText="1"/>
      <protection/>
    </xf>
    <xf numFmtId="186" fontId="21" fillId="25" borderId="10" xfId="57" applyNumberFormat="1" applyFont="1" applyFill="1" applyBorder="1" applyAlignment="1">
      <alignment horizontal="right" vertical="center" wrapText="1"/>
      <protection/>
    </xf>
    <xf numFmtId="187" fontId="21" fillId="24" borderId="11" xfId="58" applyNumberFormat="1" applyFont="1" applyFill="1" applyBorder="1" applyAlignment="1">
      <alignment horizontal="right" vertical="center" wrapText="1"/>
      <protection/>
    </xf>
    <xf numFmtId="186" fontId="20" fillId="24" borderId="10" xfId="58" applyNumberFormat="1" applyFont="1" applyFill="1" applyBorder="1" applyAlignment="1">
      <alignment horizontal="right" vertical="center" wrapText="1"/>
      <protection/>
    </xf>
    <xf numFmtId="186" fontId="20" fillId="24" borderId="29" xfId="58" applyNumberFormat="1" applyFont="1" applyFill="1" applyBorder="1" applyAlignment="1">
      <alignment horizontal="right" vertical="center" wrapText="1"/>
      <protection/>
    </xf>
    <xf numFmtId="187" fontId="20" fillId="25" borderId="10" xfId="57" applyNumberFormat="1" applyFont="1" applyFill="1" applyBorder="1" applyAlignment="1">
      <alignment horizontal="right" vertical="center" wrapText="1"/>
      <protection/>
    </xf>
    <xf numFmtId="186" fontId="56" fillId="25" borderId="10" xfId="57" applyNumberFormat="1" applyFont="1" applyFill="1" applyBorder="1" applyAlignment="1">
      <alignment horizontal="right" vertical="center" wrapText="1"/>
      <protection/>
    </xf>
    <xf numFmtId="49" fontId="21" fillId="26" borderId="12" xfId="0" applyNumberFormat="1" applyFont="1" applyFill="1" applyBorder="1" applyAlignment="1">
      <alignment horizontal="center" vertical="center" wrapText="1"/>
    </xf>
    <xf numFmtId="0" fontId="21" fillId="26" borderId="10" xfId="0" applyFont="1" applyFill="1" applyBorder="1" applyAlignment="1">
      <alignment wrapText="1"/>
    </xf>
    <xf numFmtId="49" fontId="21" fillId="26" borderId="12" xfId="0" applyNumberFormat="1" applyFont="1" applyFill="1" applyBorder="1" applyAlignment="1">
      <alignment horizontal="center" vertical="center" wrapText="1"/>
    </xf>
    <xf numFmtId="0" fontId="21" fillId="26" borderId="11" xfId="0" applyFont="1" applyFill="1" applyBorder="1" applyAlignment="1">
      <alignment horizontal="left" vertical="center" wrapText="1"/>
    </xf>
    <xf numFmtId="187" fontId="46" fillId="24" borderId="10" xfId="0" applyNumberFormat="1" applyFont="1" applyFill="1" applyBorder="1" applyAlignment="1">
      <alignment horizontal="right" vertical="center" wrapText="1"/>
    </xf>
    <xf numFmtId="0" fontId="23" fillId="26" borderId="10" xfId="0" applyFont="1" applyFill="1" applyBorder="1" applyAlignment="1">
      <alignment horizontal="justify"/>
    </xf>
    <xf numFmtId="186" fontId="31" fillId="24" borderId="10" xfId="58" applyNumberFormat="1" applyFont="1" applyFill="1" applyBorder="1" applyAlignment="1">
      <alignment horizontal="right" vertical="center" wrapText="1"/>
      <protection/>
    </xf>
    <xf numFmtId="187" fontId="9" fillId="24" borderId="10" xfId="0" applyNumberFormat="1" applyFont="1" applyFill="1" applyBorder="1" applyAlignment="1">
      <alignment/>
    </xf>
    <xf numFmtId="187" fontId="0" fillId="24" borderId="10" xfId="0" applyNumberFormat="1" applyFill="1" applyBorder="1" applyAlignment="1">
      <alignment/>
    </xf>
    <xf numFmtId="0" fontId="0" fillId="24" borderId="10" xfId="0" applyFill="1" applyBorder="1" applyAlignment="1">
      <alignment horizontal="center" vertical="center"/>
    </xf>
    <xf numFmtId="2" fontId="46" fillId="25" borderId="10" xfId="0" applyNumberFormat="1" applyFont="1" applyFill="1" applyBorder="1" applyAlignment="1">
      <alignment horizontal="right" vertical="center" wrapText="1"/>
    </xf>
    <xf numFmtId="49" fontId="32" fillId="0" borderId="10" xfId="0" applyNumberFormat="1" applyFont="1" applyFill="1" applyBorder="1" applyAlignment="1">
      <alignment horizontal="center" vertical="center"/>
    </xf>
    <xf numFmtId="0" fontId="32" fillId="0" borderId="10" xfId="0" applyNumberFormat="1" applyFont="1" applyFill="1" applyBorder="1" applyAlignment="1">
      <alignment horizontal="left" vertical="top" wrapText="1"/>
    </xf>
    <xf numFmtId="4" fontId="17" fillId="0" borderId="10" xfId="0" applyNumberFormat="1" applyFont="1" applyFill="1" applyBorder="1" applyAlignment="1">
      <alignment/>
    </xf>
    <xf numFmtId="0" fontId="17" fillId="0" borderId="0" xfId="0" applyFont="1" applyFill="1" applyAlignment="1">
      <alignment/>
    </xf>
    <xf numFmtId="49" fontId="33" fillId="0" borderId="10" xfId="0" applyNumberFormat="1" applyFont="1" applyFill="1" applyBorder="1" applyAlignment="1">
      <alignment horizontal="center" vertical="center"/>
    </xf>
    <xf numFmtId="186" fontId="20" fillId="0" borderId="11" xfId="66" applyNumberFormat="1" applyFont="1" applyFill="1" applyBorder="1" applyAlignment="1">
      <alignment horizontal="right" vertical="center" wrapText="1"/>
      <protection/>
    </xf>
    <xf numFmtId="49" fontId="20" fillId="0" borderId="11" xfId="66" applyNumberFormat="1" applyFont="1" applyFill="1" applyBorder="1" applyAlignment="1">
      <alignment horizontal="right" vertical="center" wrapText="1"/>
      <protection/>
    </xf>
    <xf numFmtId="187" fontId="31" fillId="0" borderId="10" xfId="0" applyNumberFormat="1" applyFont="1" applyFill="1" applyBorder="1" applyAlignment="1">
      <alignment/>
    </xf>
    <xf numFmtId="0" fontId="17" fillId="24" borderId="0" xfId="0" applyFont="1" applyFill="1" applyBorder="1" applyAlignment="1">
      <alignment vertical="center"/>
    </xf>
    <xf numFmtId="0" fontId="0" fillId="24" borderId="0" xfId="0" applyFont="1" applyFill="1" applyBorder="1" applyAlignment="1">
      <alignment/>
    </xf>
    <xf numFmtId="0" fontId="56" fillId="25" borderId="10" xfId="0" applyFont="1" applyFill="1" applyBorder="1" applyAlignment="1">
      <alignment vertical="center" wrapText="1"/>
    </xf>
    <xf numFmtId="0" fontId="24" fillId="25" borderId="10" xfId="0" applyFont="1" applyFill="1" applyBorder="1" applyAlignment="1">
      <alignment vertical="top" wrapText="1"/>
    </xf>
    <xf numFmtId="0" fontId="21" fillId="27" borderId="10" xfId="0" applyFont="1" applyFill="1" applyBorder="1" applyAlignment="1">
      <alignment vertical="center" wrapText="1"/>
    </xf>
    <xf numFmtId="0" fontId="20" fillId="24" borderId="38" xfId="0" applyFont="1" applyFill="1" applyBorder="1" applyAlignment="1">
      <alignment horizontal="left" wrapText="1"/>
    </xf>
    <xf numFmtId="2" fontId="21" fillId="24" borderId="12" xfId="66" applyNumberFormat="1" applyFont="1" applyFill="1" applyBorder="1" applyAlignment="1">
      <alignment horizontal="left" wrapText="1"/>
      <protection/>
    </xf>
    <xf numFmtId="2" fontId="22" fillId="24" borderId="12" xfId="66" applyNumberFormat="1" applyFont="1" applyFill="1" applyBorder="1" applyAlignment="1">
      <alignment horizontal="left" wrapText="1"/>
      <protection/>
    </xf>
    <xf numFmtId="0" fontId="20" fillId="24" borderId="10" xfId="0" applyFont="1" applyFill="1" applyBorder="1" applyAlignment="1">
      <alignment horizontal="left" wrapText="1"/>
    </xf>
    <xf numFmtId="0" fontId="31" fillId="24" borderId="0" xfId="0" applyFont="1" applyFill="1" applyAlignment="1">
      <alignment horizontal="justify"/>
    </xf>
    <xf numFmtId="0" fontId="54" fillId="24" borderId="10" xfId="0" applyFont="1" applyFill="1" applyBorder="1" applyAlignment="1">
      <alignment horizontal="left" vertical="center" wrapText="1"/>
    </xf>
    <xf numFmtId="0" fontId="33" fillId="0" borderId="10" xfId="0" applyFont="1" applyBorder="1" applyAlignment="1">
      <alignment/>
    </xf>
    <xf numFmtId="0" fontId="21" fillId="0" borderId="26" xfId="0" applyFont="1" applyFill="1" applyBorder="1" applyAlignment="1">
      <alignment horizontal="left" vertical="center" wrapText="1"/>
    </xf>
    <xf numFmtId="0" fontId="23" fillId="25" borderId="11" xfId="0" applyFont="1" applyFill="1" applyBorder="1" applyAlignment="1">
      <alignment vertical="center" wrapText="1"/>
    </xf>
    <xf numFmtId="0" fontId="26" fillId="0" borderId="0" xfId="0" applyFont="1" applyBorder="1" applyAlignment="1">
      <alignment horizontal="center" vertical="center" wrapText="1"/>
    </xf>
    <xf numFmtId="187" fontId="31" fillId="24" borderId="11" xfId="0" applyNumberFormat="1" applyFont="1" applyFill="1" applyBorder="1" applyAlignment="1">
      <alignment horizontal="right" vertical="center" wrapText="1"/>
    </xf>
    <xf numFmtId="187" fontId="46" fillId="25" borderId="10" xfId="0" applyNumberFormat="1" applyFont="1" applyFill="1" applyBorder="1" applyAlignment="1">
      <alignment horizontal="right" vertical="center" wrapText="1"/>
    </xf>
    <xf numFmtId="187" fontId="31" fillId="24" borderId="10" xfId="58" applyNumberFormat="1" applyFont="1" applyFill="1" applyBorder="1" applyAlignment="1">
      <alignment horizontal="right" vertical="center" wrapText="1"/>
      <protection/>
    </xf>
    <xf numFmtId="187" fontId="9" fillId="24" borderId="10" xfId="0" applyNumberFormat="1" applyFont="1" applyFill="1" applyBorder="1" applyAlignment="1">
      <alignment vertical="center"/>
    </xf>
    <xf numFmtId="187" fontId="0" fillId="24" borderId="10" xfId="0" applyNumberFormat="1" applyFill="1" applyBorder="1" applyAlignment="1">
      <alignment vertical="center"/>
    </xf>
    <xf numFmtId="0" fontId="31" fillId="24" borderId="44" xfId="0" applyFont="1" applyFill="1" applyBorder="1" applyAlignment="1">
      <alignment horizontal="left" vertical="center" wrapText="1"/>
    </xf>
    <xf numFmtId="2" fontId="31" fillId="24" borderId="12" xfId="66" applyNumberFormat="1" applyFont="1" applyFill="1" applyBorder="1" applyAlignment="1">
      <alignment horizontal="left" vertical="center" wrapText="1"/>
      <protection/>
    </xf>
    <xf numFmtId="0" fontId="50" fillId="0" borderId="0" xfId="0" applyFont="1" applyAlignment="1">
      <alignment wrapText="1"/>
    </xf>
    <xf numFmtId="0" fontId="31" fillId="26" borderId="11" xfId="0" applyFont="1" applyFill="1" applyBorder="1" applyAlignment="1">
      <alignment horizontal="justify"/>
    </xf>
    <xf numFmtId="0" fontId="32" fillId="0" borderId="0" xfId="0" applyFont="1" applyAlignment="1">
      <alignment horizontal="center"/>
    </xf>
    <xf numFmtId="0" fontId="39" fillId="0" borderId="0" xfId="0" applyFont="1" applyAlignment="1">
      <alignment horizontal="center" vertical="top" wrapText="1"/>
    </xf>
    <xf numFmtId="49" fontId="32" fillId="0" borderId="0" xfId="0" applyNumberFormat="1" applyFont="1" applyFill="1" applyBorder="1" applyAlignment="1">
      <alignment horizontal="right" vertical="center" wrapText="1"/>
    </xf>
    <xf numFmtId="0" fontId="32" fillId="0" borderId="0" xfId="0" applyFont="1" applyBorder="1" applyAlignment="1">
      <alignment horizontal="right" vertical="center" wrapText="1"/>
    </xf>
    <xf numFmtId="49" fontId="22" fillId="26" borderId="12"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1" fillId="26" borderId="12" xfId="0" applyNumberFormat="1"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49" fontId="20" fillId="27" borderId="12"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0" fontId="20" fillId="26" borderId="12" xfId="0"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20" fillId="24" borderId="12" xfId="0" applyFont="1" applyFill="1" applyBorder="1" applyAlignment="1">
      <alignment horizontal="center" vertical="center"/>
    </xf>
    <xf numFmtId="0" fontId="20" fillId="24" borderId="11" xfId="0" applyFont="1" applyFill="1" applyBorder="1" applyAlignment="1">
      <alignment horizontal="center" vertical="center"/>
    </xf>
    <xf numFmtId="49" fontId="21" fillId="25" borderId="12"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0" fontId="20" fillId="25" borderId="48" xfId="0" applyFont="1" applyFill="1" applyBorder="1" applyAlignment="1">
      <alignment horizontal="center" vertical="top" wrapText="1"/>
    </xf>
    <xf numFmtId="0" fontId="20" fillId="25" borderId="11" xfId="0" applyFont="1" applyFill="1" applyBorder="1" applyAlignment="1">
      <alignment horizontal="center" vertical="top" wrapText="1"/>
    </xf>
    <xf numFmtId="0" fontId="20" fillId="24" borderId="12" xfId="58" applyFont="1" applyFill="1" applyBorder="1" applyAlignment="1">
      <alignment horizontal="center" vertical="center" wrapText="1"/>
      <protection/>
    </xf>
    <xf numFmtId="0" fontId="20" fillId="24" borderId="11" xfId="58" applyFont="1" applyFill="1" applyBorder="1" applyAlignment="1">
      <alignment horizontal="center" vertical="center" wrapText="1"/>
      <protection/>
    </xf>
    <xf numFmtId="49" fontId="26" fillId="0" borderId="0" xfId="0" applyNumberFormat="1" applyFont="1" applyFill="1" applyBorder="1" applyAlignment="1">
      <alignment horizontal="right" vertical="center" wrapText="1"/>
    </xf>
    <xf numFmtId="0" fontId="26" fillId="0" borderId="0" xfId="0" applyFont="1" applyBorder="1" applyAlignment="1">
      <alignment horizontal="right" vertical="center" wrapText="1"/>
    </xf>
    <xf numFmtId="49" fontId="21" fillId="25" borderId="48" xfId="0" applyNumberFormat="1" applyFont="1" applyFill="1" applyBorder="1" applyAlignment="1">
      <alignment horizontal="center" vertical="center" wrapText="1"/>
    </xf>
    <xf numFmtId="0" fontId="21" fillId="24" borderId="12" xfId="0" applyFont="1" applyFill="1" applyBorder="1" applyAlignment="1">
      <alignment horizontal="center" vertical="center"/>
    </xf>
    <xf numFmtId="0" fontId="21" fillId="24" borderId="11" xfId="0" applyFont="1" applyFill="1" applyBorder="1" applyAlignment="1">
      <alignment horizontal="center" vertical="center"/>
    </xf>
    <xf numFmtId="0" fontId="40" fillId="0" borderId="0" xfId="0" applyFont="1" applyBorder="1" applyAlignment="1">
      <alignment horizontal="right" vertical="center" wrapText="1"/>
    </xf>
    <xf numFmtId="0" fontId="21" fillId="0" borderId="0" xfId="0" applyFont="1" applyBorder="1" applyAlignment="1">
      <alignment horizontal="right" vertical="center" wrapText="1"/>
    </xf>
    <xf numFmtId="0" fontId="20" fillId="28" borderId="48" xfId="0" applyFont="1" applyFill="1" applyBorder="1" applyAlignment="1">
      <alignment horizontal="right" vertical="top" wrapText="1"/>
    </xf>
    <xf numFmtId="0" fontId="20" fillId="28" borderId="11" xfId="0" applyFont="1" applyFill="1" applyBorder="1" applyAlignment="1">
      <alignment horizontal="right" vertical="top" wrapText="1"/>
    </xf>
    <xf numFmtId="0" fontId="20" fillId="24" borderId="12" xfId="0" applyFont="1" applyFill="1" applyBorder="1" applyAlignment="1">
      <alignment horizontal="right" vertical="center" wrapText="1"/>
    </xf>
    <xf numFmtId="0" fontId="20" fillId="24" borderId="11" xfId="0" applyFont="1" applyFill="1" applyBorder="1" applyAlignment="1">
      <alignment horizontal="right" vertical="center" wrapText="1"/>
    </xf>
    <xf numFmtId="49" fontId="21" fillId="26" borderId="11"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49" fontId="30" fillId="24" borderId="0" xfId="0" applyNumberFormat="1" applyFont="1" applyFill="1" applyBorder="1" applyAlignment="1">
      <alignment horizontal="right" vertical="center" wrapText="1"/>
    </xf>
    <xf numFmtId="0" fontId="30" fillId="24" borderId="0" xfId="0" applyFont="1" applyFill="1" applyBorder="1" applyAlignment="1">
      <alignment horizontal="right" vertical="center" wrapText="1"/>
    </xf>
    <xf numFmtId="0" fontId="21" fillId="24" borderId="0" xfId="0" applyFont="1" applyFill="1" applyBorder="1" applyAlignment="1">
      <alignment horizontal="center" vertical="center" wrapText="1"/>
    </xf>
    <xf numFmtId="49" fontId="20" fillId="0" borderId="12"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0" fontId="45" fillId="24" borderId="0" xfId="0" applyFont="1" applyFill="1" applyBorder="1" applyAlignment="1">
      <alignment horizontal="right" vertical="center" wrapText="1"/>
    </xf>
    <xf numFmtId="0" fontId="21" fillId="26" borderId="12"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31" fillId="25" borderId="12" xfId="0" applyFont="1" applyFill="1" applyBorder="1" applyAlignment="1">
      <alignment horizontal="center" vertical="center" wrapText="1"/>
    </xf>
    <xf numFmtId="0" fontId="31" fillId="25" borderId="11" xfId="0" applyFont="1" applyFill="1" applyBorder="1" applyAlignment="1">
      <alignment horizontal="center" vertical="center" wrapText="1"/>
    </xf>
    <xf numFmtId="0" fontId="31" fillId="24" borderId="12" xfId="0" applyFont="1" applyFill="1" applyBorder="1" applyAlignment="1">
      <alignment horizontal="center"/>
    </xf>
    <xf numFmtId="0" fontId="31" fillId="24" borderId="11" xfId="0" applyFont="1" applyFill="1" applyBorder="1" applyAlignment="1">
      <alignment horizontal="center"/>
    </xf>
    <xf numFmtId="49" fontId="31" fillId="27" borderId="12" xfId="0" applyNumberFormat="1" applyFont="1" applyFill="1" applyBorder="1" applyAlignment="1">
      <alignment horizontal="center" vertical="center" wrapText="1"/>
    </xf>
    <xf numFmtId="49" fontId="31" fillId="27" borderId="11" xfId="0" applyNumberFormat="1" applyFont="1" applyFill="1" applyBorder="1" applyAlignment="1">
      <alignment horizontal="center" vertical="center" wrapText="1"/>
    </xf>
    <xf numFmtId="49" fontId="31" fillId="24" borderId="48" xfId="0" applyNumberFormat="1" applyFont="1" applyFill="1" applyBorder="1" applyAlignment="1">
      <alignment horizontal="center" vertical="center" wrapText="1"/>
    </xf>
    <xf numFmtId="49" fontId="31" fillId="26" borderId="11" xfId="0" applyNumberFormat="1" applyFont="1" applyFill="1" applyBorder="1" applyAlignment="1">
      <alignment horizontal="center" vertical="center" wrapText="1"/>
    </xf>
    <xf numFmtId="49" fontId="31" fillId="26" borderId="12" xfId="0" applyNumberFormat="1" applyFont="1" applyFill="1" applyBorder="1" applyAlignment="1">
      <alignment vertical="center" wrapText="1"/>
    </xf>
    <xf numFmtId="49" fontId="31" fillId="26" borderId="11" xfId="0" applyNumberFormat="1" applyFont="1" applyFill="1" applyBorder="1" applyAlignment="1">
      <alignment vertical="center" wrapText="1"/>
    </xf>
    <xf numFmtId="0" fontId="31" fillId="24" borderId="12" xfId="58" applyFont="1" applyFill="1" applyBorder="1" applyAlignment="1">
      <alignment horizontal="center" vertical="center" wrapText="1"/>
      <protection/>
    </xf>
    <xf numFmtId="0" fontId="31" fillId="24" borderId="11" xfId="58" applyFont="1" applyFill="1" applyBorder="1" applyAlignment="1">
      <alignment horizontal="center" vertical="center" wrapText="1"/>
      <protection/>
    </xf>
    <xf numFmtId="49" fontId="31" fillId="26" borderId="12" xfId="0" applyNumberFormat="1" applyFont="1" applyFill="1" applyBorder="1" applyAlignment="1">
      <alignment horizontal="center" vertical="center" wrapText="1"/>
    </xf>
    <xf numFmtId="0" fontId="31" fillId="24" borderId="0" xfId="0" applyFont="1" applyFill="1" applyAlignment="1">
      <alignment horizontal="right"/>
    </xf>
    <xf numFmtId="49" fontId="23" fillId="0" borderId="0" xfId="0" applyNumberFormat="1" applyFont="1" applyFill="1" applyBorder="1" applyAlignment="1">
      <alignment horizontal="right" vertical="center" wrapText="1"/>
    </xf>
    <xf numFmtId="0" fontId="23" fillId="0" borderId="0" xfId="0" applyFont="1" applyBorder="1" applyAlignment="1">
      <alignment horizontal="right" vertical="center" wrapText="1"/>
    </xf>
    <xf numFmtId="0" fontId="31" fillId="26" borderId="12"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46" fillId="24" borderId="0" xfId="0" applyFont="1" applyFill="1" applyAlignment="1">
      <alignment horizontal="center" vertical="center" wrapText="1"/>
    </xf>
    <xf numFmtId="0" fontId="26" fillId="0" borderId="0" xfId="0" applyFont="1" applyBorder="1" applyAlignment="1">
      <alignment horizontal="left" vertical="center" wrapText="1"/>
    </xf>
    <xf numFmtId="49" fontId="46" fillId="24" borderId="12"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49" fontId="46" fillId="27" borderId="12" xfId="0" applyNumberFormat="1" applyFont="1" applyFill="1" applyBorder="1" applyAlignment="1">
      <alignment horizontal="center" vertical="center" wrapText="1"/>
    </xf>
    <xf numFmtId="49" fontId="46" fillId="27" borderId="11" xfId="0" applyNumberFormat="1" applyFont="1" applyFill="1" applyBorder="1" applyAlignment="1">
      <alignment horizontal="center" vertical="center" wrapText="1"/>
    </xf>
    <xf numFmtId="0" fontId="46" fillId="24" borderId="12" xfId="0" applyFont="1" applyFill="1" applyBorder="1" applyAlignment="1">
      <alignment horizontal="center"/>
    </xf>
    <xf numFmtId="0" fontId="46" fillId="24" borderId="11" xfId="0" applyFont="1" applyFill="1" applyBorder="1" applyAlignment="1">
      <alignment horizontal="center"/>
    </xf>
    <xf numFmtId="0" fontId="31" fillId="24" borderId="48" xfId="0" applyFont="1" applyFill="1" applyBorder="1" applyAlignment="1">
      <alignment horizontal="center" vertical="center" wrapText="1"/>
    </xf>
    <xf numFmtId="0" fontId="31" fillId="26" borderId="11" xfId="0" applyFont="1" applyFill="1" applyBorder="1" applyAlignment="1">
      <alignment horizontal="center" vertical="center" wrapText="1"/>
    </xf>
    <xf numFmtId="49" fontId="31" fillId="26" borderId="48" xfId="0" applyNumberFormat="1" applyFont="1" applyFill="1" applyBorder="1" applyAlignment="1">
      <alignment vertical="center" wrapText="1"/>
    </xf>
    <xf numFmtId="0" fontId="46" fillId="24" borderId="12" xfId="0" applyFont="1" applyFill="1" applyBorder="1" applyAlignment="1">
      <alignment horizontal="center" vertical="center" wrapText="1"/>
    </xf>
    <xf numFmtId="0" fontId="46" fillId="24" borderId="11" xfId="0" applyFont="1" applyFill="1" applyBorder="1" applyAlignment="1">
      <alignment horizontal="center" vertical="center" wrapText="1"/>
    </xf>
    <xf numFmtId="0" fontId="31" fillId="24" borderId="48" xfId="0" applyFont="1" applyFill="1" applyBorder="1" applyAlignment="1">
      <alignment horizontal="center"/>
    </xf>
    <xf numFmtId="0" fontId="52" fillId="24" borderId="0" xfId="0" applyFont="1" applyFill="1" applyAlignment="1">
      <alignment horizontal="right" vertical="center" wrapText="1"/>
    </xf>
    <xf numFmtId="49" fontId="46" fillId="27" borderId="12" xfId="0" applyNumberFormat="1" applyFont="1" applyFill="1" applyBorder="1" applyAlignment="1">
      <alignment vertical="center" wrapText="1"/>
    </xf>
    <xf numFmtId="49" fontId="46" fillId="27" borderId="11" xfId="0" applyNumberFormat="1" applyFont="1" applyFill="1" applyBorder="1" applyAlignment="1">
      <alignment vertical="center" wrapText="1"/>
    </xf>
    <xf numFmtId="49" fontId="31" fillId="27" borderId="12" xfId="0" applyNumberFormat="1" applyFont="1" applyFill="1" applyBorder="1" applyAlignment="1">
      <alignment vertical="center" wrapText="1"/>
    </xf>
    <xf numFmtId="49" fontId="31" fillId="27" borderId="11" xfId="0" applyNumberFormat="1" applyFont="1" applyFill="1" applyBorder="1" applyAlignment="1">
      <alignment vertical="center" wrapText="1"/>
    </xf>
    <xf numFmtId="49" fontId="46" fillId="27" borderId="12" xfId="0" applyNumberFormat="1" applyFont="1" applyFill="1" applyBorder="1" applyAlignment="1">
      <alignment horizontal="center" wrapText="1"/>
    </xf>
    <xf numFmtId="49" fontId="46" fillId="27" borderId="11" xfId="0" applyNumberFormat="1" applyFont="1" applyFill="1" applyBorder="1" applyAlignment="1">
      <alignment horizontal="center" wrapText="1"/>
    </xf>
    <xf numFmtId="49" fontId="31" fillId="27" borderId="12" xfId="0" applyNumberFormat="1" applyFont="1" applyFill="1" applyBorder="1" applyAlignment="1">
      <alignment horizontal="center" wrapText="1"/>
    </xf>
    <xf numFmtId="49" fontId="31" fillId="27" borderId="11" xfId="0" applyNumberFormat="1" applyFont="1" applyFill="1" applyBorder="1" applyAlignment="1">
      <alignment horizont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_Лист1" xfId="56"/>
    <cellStyle name="Обычный_Прил.1,2,3-2009" xfId="57"/>
    <cellStyle name="Обычный_Прил.7,8 Расходы_2009" xfId="58"/>
    <cellStyle name="Обычный_Приложение 4."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14"/>
  <sheetViews>
    <sheetView tabSelected="1" zoomScaleSheetLayoutView="100" zoomScalePageLayoutView="0" workbookViewId="0" topLeftCell="A38">
      <selection activeCell="C51" sqref="C51"/>
    </sheetView>
  </sheetViews>
  <sheetFormatPr defaultColWidth="9.140625" defaultRowHeight="15"/>
  <cols>
    <col min="1" max="1" width="24.00390625" style="6" customWidth="1"/>
    <col min="2" max="2" width="48.7109375" style="7" customWidth="1"/>
    <col min="3" max="3" width="17.00390625" style="7" customWidth="1"/>
    <col min="4" max="4" width="12.7109375" style="7" hidden="1" customWidth="1"/>
    <col min="5" max="16384" width="9.140625" style="6" customWidth="1"/>
  </cols>
  <sheetData>
    <row r="1" spans="1:4" ht="12.75">
      <c r="A1" s="43"/>
      <c r="B1" s="699" t="s">
        <v>689</v>
      </c>
      <c r="C1" s="699"/>
      <c r="D1" s="699"/>
    </row>
    <row r="2" spans="1:6" s="1" customFormat="1" ht="15.75" customHeight="1">
      <c r="A2" s="701" t="s">
        <v>2</v>
      </c>
      <c r="B2" s="701"/>
      <c r="C2" s="701"/>
      <c r="D2" s="701"/>
      <c r="E2" s="3"/>
      <c r="F2" s="3"/>
    </row>
    <row r="3" spans="1:6" s="1" customFormat="1" ht="15.75" customHeight="1">
      <c r="A3" s="701" t="s">
        <v>753</v>
      </c>
      <c r="B3" s="701"/>
      <c r="C3" s="701"/>
      <c r="D3" s="701"/>
      <c r="E3" s="3"/>
      <c r="F3" s="3"/>
    </row>
    <row r="4" spans="1:6" s="2" customFormat="1" ht="16.5" customHeight="1">
      <c r="A4" s="702" t="s">
        <v>755</v>
      </c>
      <c r="B4" s="702"/>
      <c r="C4" s="702"/>
      <c r="D4" s="702"/>
      <c r="E4" s="4"/>
      <c r="F4" s="4"/>
    </row>
    <row r="5" spans="1:6" s="2" customFormat="1" ht="16.5" customHeight="1">
      <c r="A5" s="42"/>
      <c r="B5" s="702" t="s">
        <v>3</v>
      </c>
      <c r="C5" s="702"/>
      <c r="D5" s="702"/>
      <c r="E5" s="4"/>
      <c r="F5" s="4"/>
    </row>
    <row r="6" spans="1:6" s="2" customFormat="1" ht="18" customHeight="1">
      <c r="A6" s="702" t="s">
        <v>590</v>
      </c>
      <c r="B6" s="702"/>
      <c r="C6" s="702"/>
      <c r="D6" s="702"/>
      <c r="E6" s="4"/>
      <c r="F6" s="4"/>
    </row>
    <row r="7" spans="1:6" s="2" customFormat="1" ht="18" customHeight="1">
      <c r="A7" s="5"/>
      <c r="B7" s="702" t="s">
        <v>825</v>
      </c>
      <c r="C7" s="702"/>
      <c r="D7" s="4"/>
      <c r="E7" s="4"/>
      <c r="F7" s="4"/>
    </row>
    <row r="8" spans="1:3" s="7" customFormat="1" ht="32.25" customHeight="1">
      <c r="A8" s="700" t="s">
        <v>591</v>
      </c>
      <c r="B8" s="700"/>
      <c r="C8" s="700"/>
    </row>
    <row r="9" spans="1:3" s="37" customFormat="1" ht="5.25" customHeight="1">
      <c r="A9" s="41"/>
      <c r="B9" s="40"/>
      <c r="C9" s="40"/>
    </row>
    <row r="10" spans="1:3" s="37" customFormat="1" ht="13.5" customHeight="1">
      <c r="A10" s="39"/>
      <c r="B10" s="38"/>
      <c r="C10" s="38" t="s">
        <v>528</v>
      </c>
    </row>
    <row r="11" spans="1:4" ht="38.25">
      <c r="A11" s="36" t="s">
        <v>144</v>
      </c>
      <c r="B11" s="35" t="s">
        <v>143</v>
      </c>
      <c r="C11" s="34" t="s">
        <v>555</v>
      </c>
      <c r="D11" s="11">
        <v>8502881.13</v>
      </c>
    </row>
    <row r="12" spans="1:4" ht="12.75">
      <c r="A12" s="33">
        <v>1</v>
      </c>
      <c r="B12" s="33">
        <v>2</v>
      </c>
      <c r="C12" s="33"/>
      <c r="D12" s="11">
        <v>5510235.74</v>
      </c>
    </row>
    <row r="13" spans="1:4" ht="12.75">
      <c r="A13" s="15" t="s">
        <v>142</v>
      </c>
      <c r="B13" s="25" t="s">
        <v>141</v>
      </c>
      <c r="C13" s="24">
        <f>C14+C32+C36+C44+C47+C51+C59+C61+C67+C22+C71</f>
        <v>17860.075999999997</v>
      </c>
      <c r="D13" s="18" t="e">
        <f>D14+D32+D36+D44+D47+D51+D59+D61+D67+D22</f>
        <v>#REF!</v>
      </c>
    </row>
    <row r="14" spans="1:4" ht="12.75">
      <c r="A14" s="15" t="s">
        <v>140</v>
      </c>
      <c r="B14" s="25" t="s">
        <v>139</v>
      </c>
      <c r="C14" s="8">
        <f>C15</f>
        <v>8348.419</v>
      </c>
      <c r="D14" s="18">
        <f>D15</f>
        <v>5409863.26</v>
      </c>
    </row>
    <row r="15" spans="1:4" ht="12.75" customHeight="1">
      <c r="A15" s="13" t="s">
        <v>138</v>
      </c>
      <c r="B15" s="12" t="s">
        <v>137</v>
      </c>
      <c r="C15" s="16">
        <f>SUM(C18:C21)</f>
        <v>8348.419</v>
      </c>
      <c r="D15" s="27">
        <f>D18</f>
        <v>5409863.26</v>
      </c>
    </row>
    <row r="16" spans="1:4" ht="17.25" customHeight="1" hidden="1">
      <c r="A16" s="13" t="s">
        <v>135</v>
      </c>
      <c r="B16" s="12" t="s">
        <v>136</v>
      </c>
      <c r="C16" s="16"/>
      <c r="D16" s="11"/>
    </row>
    <row r="17" spans="1:4" ht="7.5" customHeight="1" hidden="1">
      <c r="A17" s="13"/>
      <c r="B17" s="12"/>
      <c r="C17" s="16">
        <f>C18+C19</f>
        <v>8148.854</v>
      </c>
      <c r="D17" s="11">
        <v>5504333.04</v>
      </c>
    </row>
    <row r="18" spans="1:4" ht="66.75" customHeight="1">
      <c r="A18" s="13" t="s">
        <v>135</v>
      </c>
      <c r="B18" s="538" t="s">
        <v>476</v>
      </c>
      <c r="C18" s="16">
        <v>7973.408</v>
      </c>
      <c r="D18" s="11">
        <v>5409863.26</v>
      </c>
    </row>
    <row r="19" spans="1:4" ht="104.25" customHeight="1">
      <c r="A19" s="13" t="s">
        <v>134</v>
      </c>
      <c r="B19" s="538" t="s">
        <v>477</v>
      </c>
      <c r="C19" s="16">
        <v>175.446</v>
      </c>
      <c r="D19" s="11">
        <v>94469.78</v>
      </c>
    </row>
    <row r="20" spans="1:4" ht="40.5" customHeight="1">
      <c r="A20" s="13" t="s">
        <v>133</v>
      </c>
      <c r="B20" s="538" t="s">
        <v>478</v>
      </c>
      <c r="C20" s="16">
        <v>39.565</v>
      </c>
      <c r="D20" s="11">
        <v>5000</v>
      </c>
    </row>
    <row r="21" spans="1:4" ht="86.25" customHeight="1">
      <c r="A21" s="13" t="s">
        <v>826</v>
      </c>
      <c r="B21" s="537" t="s">
        <v>827</v>
      </c>
      <c r="C21" s="16">
        <v>160</v>
      </c>
      <c r="D21" s="11"/>
    </row>
    <row r="22" spans="1:4" ht="39.75" customHeight="1">
      <c r="A22" s="15" t="s">
        <v>132</v>
      </c>
      <c r="B22" s="25" t="s">
        <v>131</v>
      </c>
      <c r="C22" s="30">
        <f>C23</f>
        <v>961.28</v>
      </c>
      <c r="D22" s="29">
        <f>D23</f>
        <v>0</v>
      </c>
    </row>
    <row r="23" spans="1:4" ht="28.5" customHeight="1">
      <c r="A23" s="15" t="s">
        <v>130</v>
      </c>
      <c r="B23" s="14" t="s">
        <v>129</v>
      </c>
      <c r="C23" s="8">
        <f>C24+C26+C28+C30</f>
        <v>961.28</v>
      </c>
      <c r="D23" s="18">
        <f>D24+D26+D28+D30</f>
        <v>0</v>
      </c>
    </row>
    <row r="24" spans="1:4" ht="66.75" customHeight="1">
      <c r="A24" s="13" t="s">
        <v>128</v>
      </c>
      <c r="B24" s="538" t="s">
        <v>127</v>
      </c>
      <c r="C24" s="16">
        <f>C25</f>
        <v>434.62</v>
      </c>
      <c r="D24" s="11"/>
    </row>
    <row r="25" spans="1:4" ht="106.5" customHeight="1">
      <c r="A25" s="13" t="s">
        <v>504</v>
      </c>
      <c r="B25" s="537" t="s">
        <v>503</v>
      </c>
      <c r="C25" s="16">
        <v>434.62</v>
      </c>
      <c r="D25" s="11"/>
    </row>
    <row r="26" spans="1:4" ht="79.5" customHeight="1">
      <c r="A26" s="13" t="s">
        <v>126</v>
      </c>
      <c r="B26" s="538" t="s">
        <v>125</v>
      </c>
      <c r="C26" s="16">
        <f>C27</f>
        <v>2.41</v>
      </c>
      <c r="D26" s="11"/>
    </row>
    <row r="27" spans="1:4" ht="120.75" customHeight="1">
      <c r="A27" s="13" t="s">
        <v>505</v>
      </c>
      <c r="B27" s="538" t="s">
        <v>506</v>
      </c>
      <c r="C27" s="16">
        <v>2.41</v>
      </c>
      <c r="D27" s="11"/>
    </row>
    <row r="28" spans="1:4" ht="64.5" customHeight="1">
      <c r="A28" s="13" t="s">
        <v>124</v>
      </c>
      <c r="B28" s="538" t="s">
        <v>123</v>
      </c>
      <c r="C28" s="16">
        <f>C29</f>
        <v>578.75</v>
      </c>
      <c r="D28" s="11"/>
    </row>
    <row r="29" spans="1:4" ht="108" customHeight="1">
      <c r="A29" s="13" t="s">
        <v>507</v>
      </c>
      <c r="B29" s="537" t="s">
        <v>508</v>
      </c>
      <c r="C29" s="16">
        <v>578.75</v>
      </c>
      <c r="D29" s="11"/>
    </row>
    <row r="30" spans="1:4" ht="68.25" customHeight="1">
      <c r="A30" s="13" t="s">
        <v>122</v>
      </c>
      <c r="B30" s="538" t="s">
        <v>121</v>
      </c>
      <c r="C30" s="16">
        <f>C31</f>
        <v>-54.5</v>
      </c>
      <c r="D30" s="11"/>
    </row>
    <row r="31" spans="1:4" ht="110.25" customHeight="1">
      <c r="A31" s="13" t="s">
        <v>509</v>
      </c>
      <c r="B31" s="537" t="s">
        <v>510</v>
      </c>
      <c r="C31" s="16">
        <v>-54.5</v>
      </c>
      <c r="D31" s="11"/>
    </row>
    <row r="32" spans="1:4" ht="12.75">
      <c r="A32" s="15" t="s">
        <v>120</v>
      </c>
      <c r="B32" s="25" t="s">
        <v>119</v>
      </c>
      <c r="C32" s="8">
        <f>C33</f>
        <v>32.229</v>
      </c>
      <c r="D32" s="18">
        <f>D33</f>
        <v>7666.3</v>
      </c>
    </row>
    <row r="33" spans="1:4" s="32" customFormat="1" ht="12.75">
      <c r="A33" s="15" t="s">
        <v>118</v>
      </c>
      <c r="B33" s="14" t="s">
        <v>117</v>
      </c>
      <c r="C33" s="8">
        <f>C34+C35</f>
        <v>32.229</v>
      </c>
      <c r="D33" s="18">
        <f>D34+D35</f>
        <v>7666.3</v>
      </c>
    </row>
    <row r="34" spans="1:4" s="670" customFormat="1" ht="12" customHeight="1">
      <c r="A34" s="667" t="s">
        <v>696</v>
      </c>
      <c r="B34" s="668" t="s">
        <v>117</v>
      </c>
      <c r="C34" s="31">
        <v>32.229</v>
      </c>
      <c r="D34" s="669">
        <v>4153</v>
      </c>
    </row>
    <row r="35" spans="1:4" ht="0.75" customHeight="1" hidden="1">
      <c r="A35" s="13" t="s">
        <v>116</v>
      </c>
      <c r="B35" s="12" t="s">
        <v>115</v>
      </c>
      <c r="C35" s="16"/>
      <c r="D35" s="11">
        <v>3513.3</v>
      </c>
    </row>
    <row r="36" spans="1:4" ht="13.5" customHeight="1">
      <c r="A36" s="15" t="s">
        <v>114</v>
      </c>
      <c r="B36" s="25" t="s">
        <v>113</v>
      </c>
      <c r="C36" s="8">
        <f>C37+C39</f>
        <v>6854.779</v>
      </c>
      <c r="D36" s="18">
        <f>D37+D39</f>
        <v>2126965.59</v>
      </c>
    </row>
    <row r="37" spans="1:4" ht="12.75">
      <c r="A37" s="13" t="s">
        <v>112</v>
      </c>
      <c r="B37" s="12" t="s">
        <v>111</v>
      </c>
      <c r="C37" s="16">
        <f>C38</f>
        <v>874.888</v>
      </c>
      <c r="D37" s="27">
        <f>D38</f>
        <v>881752.14</v>
      </c>
    </row>
    <row r="38" spans="1:4" ht="41.25" customHeight="1">
      <c r="A38" s="13" t="s">
        <v>110</v>
      </c>
      <c r="B38" s="12" t="s">
        <v>109</v>
      </c>
      <c r="C38" s="16">
        <v>874.888</v>
      </c>
      <c r="D38" s="11">
        <v>881752.14</v>
      </c>
    </row>
    <row r="39" spans="1:4" ht="12.75">
      <c r="A39" s="13" t="s">
        <v>108</v>
      </c>
      <c r="B39" s="12" t="s">
        <v>107</v>
      </c>
      <c r="C39" s="16">
        <f>C40+C42</f>
        <v>5979.8910000000005</v>
      </c>
      <c r="D39" s="27">
        <f>D40+D42</f>
        <v>1245213.45</v>
      </c>
    </row>
    <row r="40" spans="1:4" ht="12.75">
      <c r="A40" s="13" t="s">
        <v>106</v>
      </c>
      <c r="B40" s="12" t="s">
        <v>105</v>
      </c>
      <c r="C40" s="16">
        <f>C41</f>
        <v>4202.836</v>
      </c>
      <c r="D40" s="27">
        <f>D41</f>
        <v>766641.95</v>
      </c>
    </row>
    <row r="41" spans="1:4" ht="40.5" customHeight="1">
      <c r="A41" s="13" t="s">
        <v>104</v>
      </c>
      <c r="B41" s="12" t="s">
        <v>103</v>
      </c>
      <c r="C41" s="16">
        <v>4202.836</v>
      </c>
      <c r="D41" s="11">
        <v>766641.95</v>
      </c>
    </row>
    <row r="42" spans="1:4" ht="15" customHeight="1">
      <c r="A42" s="13" t="s">
        <v>102</v>
      </c>
      <c r="B42" s="12" t="s">
        <v>101</v>
      </c>
      <c r="C42" s="23">
        <f>C43</f>
        <v>1777.055</v>
      </c>
      <c r="D42" s="27">
        <f>D43</f>
        <v>478571.5</v>
      </c>
    </row>
    <row r="43" spans="1:4" s="670" customFormat="1" ht="38.25" customHeight="1">
      <c r="A43" s="667" t="s">
        <v>100</v>
      </c>
      <c r="B43" s="668" t="s">
        <v>697</v>
      </c>
      <c r="C43" s="31">
        <v>1777.055</v>
      </c>
      <c r="D43" s="669">
        <v>478571.5</v>
      </c>
    </row>
    <row r="44" spans="1:4" ht="12.75" customHeight="1" hidden="1">
      <c r="A44" s="15" t="s">
        <v>99</v>
      </c>
      <c r="B44" s="14" t="s">
        <v>98</v>
      </c>
      <c r="C44" s="8">
        <f>C45</f>
        <v>0</v>
      </c>
      <c r="D44" s="11">
        <v>29660</v>
      </c>
    </row>
    <row r="45" spans="1:4" ht="38.25" customHeight="1" hidden="1">
      <c r="A45" s="13" t="s">
        <v>97</v>
      </c>
      <c r="B45" s="12" t="s">
        <v>96</v>
      </c>
      <c r="C45" s="16">
        <f>C46</f>
        <v>0</v>
      </c>
      <c r="D45" s="11">
        <v>29660</v>
      </c>
    </row>
    <row r="46" spans="1:4" ht="65.25" customHeight="1" hidden="1">
      <c r="A46" s="13" t="s">
        <v>95</v>
      </c>
      <c r="B46" s="12" t="s">
        <v>94</v>
      </c>
      <c r="C46" s="31"/>
      <c r="D46" s="11">
        <v>29660</v>
      </c>
    </row>
    <row r="47" spans="1:4" ht="40.5" customHeight="1">
      <c r="A47" s="15" t="s">
        <v>93</v>
      </c>
      <c r="B47" s="14" t="s">
        <v>92</v>
      </c>
      <c r="C47" s="8">
        <f>C48</f>
        <v>-0.031</v>
      </c>
      <c r="D47" s="11">
        <v>5552.17</v>
      </c>
    </row>
    <row r="48" spans="1:4" ht="26.25" customHeight="1">
      <c r="A48" s="13" t="s">
        <v>91</v>
      </c>
      <c r="B48" s="12" t="s">
        <v>90</v>
      </c>
      <c r="C48" s="16">
        <f>C49</f>
        <v>-0.031</v>
      </c>
      <c r="D48" s="11">
        <v>5552.17</v>
      </c>
    </row>
    <row r="49" spans="1:4" ht="32.25" customHeight="1">
      <c r="A49" s="13" t="s">
        <v>89</v>
      </c>
      <c r="B49" s="12" t="s">
        <v>88</v>
      </c>
      <c r="C49" s="16">
        <f>C50</f>
        <v>-0.031</v>
      </c>
      <c r="D49" s="11">
        <v>5552.17</v>
      </c>
    </row>
    <row r="50" spans="1:4" ht="42" customHeight="1">
      <c r="A50" s="13" t="s">
        <v>87</v>
      </c>
      <c r="B50" s="12" t="s">
        <v>828</v>
      </c>
      <c r="C50" s="16">
        <v>-0.031</v>
      </c>
      <c r="D50" s="11">
        <v>5552.17</v>
      </c>
    </row>
    <row r="51" spans="1:4" ht="41.25" customHeight="1">
      <c r="A51" s="15" t="s">
        <v>85</v>
      </c>
      <c r="B51" s="25" t="s">
        <v>84</v>
      </c>
      <c r="C51" s="30">
        <f>C52</f>
        <v>1439.789</v>
      </c>
      <c r="D51" s="29">
        <f>D52</f>
        <v>773878.08</v>
      </c>
    </row>
    <row r="52" spans="1:4" ht="80.25" customHeight="1">
      <c r="A52" s="13" t="s">
        <v>83</v>
      </c>
      <c r="B52" s="12" t="s">
        <v>82</v>
      </c>
      <c r="C52" s="16">
        <f>C53+C57+C55</f>
        <v>1439.789</v>
      </c>
      <c r="D52" s="27">
        <f>D53+D57</f>
        <v>773878.08</v>
      </c>
    </row>
    <row r="53" spans="1:4" ht="65.25" customHeight="1">
      <c r="A53" s="13" t="s">
        <v>81</v>
      </c>
      <c r="B53" s="12" t="s">
        <v>77</v>
      </c>
      <c r="C53" s="16">
        <f>C54</f>
        <v>838.79</v>
      </c>
      <c r="D53" s="27">
        <f>D54</f>
        <v>650278.25</v>
      </c>
    </row>
    <row r="54" spans="1:4" ht="82.5" customHeight="1">
      <c r="A54" s="13" t="s">
        <v>80</v>
      </c>
      <c r="B54" s="12" t="s">
        <v>79</v>
      </c>
      <c r="C54" s="16">
        <v>838.79</v>
      </c>
      <c r="D54" s="11">
        <v>650278.25</v>
      </c>
    </row>
    <row r="55" spans="1:4" ht="63.75" customHeight="1" hidden="1">
      <c r="A55" s="13" t="s">
        <v>78</v>
      </c>
      <c r="B55" s="12" t="s">
        <v>77</v>
      </c>
      <c r="C55" s="16"/>
      <c r="D55" s="11"/>
    </row>
    <row r="56" spans="1:4" ht="76.5" customHeight="1" hidden="1">
      <c r="A56" s="13" t="s">
        <v>76</v>
      </c>
      <c r="B56" s="12" t="s">
        <v>75</v>
      </c>
      <c r="C56" s="16"/>
      <c r="D56" s="11"/>
    </row>
    <row r="57" spans="1:4" ht="81" customHeight="1">
      <c r="A57" s="13" t="s">
        <v>74</v>
      </c>
      <c r="B57" s="12" t="s">
        <v>73</v>
      </c>
      <c r="C57" s="16">
        <f>C58</f>
        <v>600.999</v>
      </c>
      <c r="D57" s="27">
        <f>D58</f>
        <v>123599.83</v>
      </c>
    </row>
    <row r="58" spans="1:4" ht="66.75" customHeight="1">
      <c r="A58" s="13" t="s">
        <v>72</v>
      </c>
      <c r="B58" s="12" t="s">
        <v>71</v>
      </c>
      <c r="C58" s="16">
        <v>600.999</v>
      </c>
      <c r="D58" s="11">
        <v>123599.83</v>
      </c>
    </row>
    <row r="59" spans="1:4" ht="80.25" customHeight="1">
      <c r="A59" s="13" t="s">
        <v>749</v>
      </c>
      <c r="B59" s="12" t="s">
        <v>750</v>
      </c>
      <c r="C59" s="8">
        <f>C60</f>
        <v>8.218</v>
      </c>
      <c r="D59" s="11">
        <v>9169</v>
      </c>
    </row>
    <row r="60" spans="1:4" ht="85.5" customHeight="1">
      <c r="A60" s="13" t="s">
        <v>751</v>
      </c>
      <c r="B60" s="12" t="s">
        <v>752</v>
      </c>
      <c r="C60" s="16">
        <v>8.218</v>
      </c>
      <c r="D60" s="11">
        <v>9169</v>
      </c>
    </row>
    <row r="61" spans="1:4" ht="28.5" customHeight="1">
      <c r="A61" s="15" t="s">
        <v>68</v>
      </c>
      <c r="B61" s="25" t="s">
        <v>67</v>
      </c>
      <c r="C61" s="8">
        <f>C62</f>
        <v>214</v>
      </c>
      <c r="D61" s="18" t="e">
        <f>D62</f>
        <v>#REF!</v>
      </c>
    </row>
    <row r="62" spans="1:4" ht="38.25">
      <c r="A62" s="13" t="s">
        <v>66</v>
      </c>
      <c r="B62" s="12" t="s">
        <v>65</v>
      </c>
      <c r="C62" s="16">
        <f>C63</f>
        <v>214</v>
      </c>
      <c r="D62" s="27" t="e">
        <f>D63+D65</f>
        <v>#REF!</v>
      </c>
    </row>
    <row r="63" spans="1:4" ht="40.5" customHeight="1">
      <c r="A63" s="13" t="s">
        <v>64</v>
      </c>
      <c r="B63" s="12" t="s">
        <v>63</v>
      </c>
      <c r="C63" s="16">
        <f>C64</f>
        <v>214</v>
      </c>
      <c r="D63" s="27" t="e">
        <f>#REF!</f>
        <v>#REF!</v>
      </c>
    </row>
    <row r="64" spans="1:4" ht="38.25">
      <c r="A64" s="13" t="s">
        <v>62</v>
      </c>
      <c r="B64" s="12" t="s">
        <v>61</v>
      </c>
      <c r="C64" s="16">
        <v>214</v>
      </c>
      <c r="D64" s="27"/>
    </row>
    <row r="65" spans="1:4" ht="21" customHeight="1" hidden="1">
      <c r="A65" s="13" t="s">
        <v>60</v>
      </c>
      <c r="B65" s="26" t="s">
        <v>59</v>
      </c>
      <c r="C65" s="16">
        <f>C66</f>
        <v>0</v>
      </c>
      <c r="D65" s="11"/>
    </row>
    <row r="66" spans="1:4" ht="21.75" customHeight="1" hidden="1">
      <c r="A66" s="13" t="s">
        <v>58</v>
      </c>
      <c r="B66" s="26" t="s">
        <v>57</v>
      </c>
      <c r="C66" s="16"/>
      <c r="D66" s="11"/>
    </row>
    <row r="67" spans="1:4" ht="22.5" customHeight="1">
      <c r="A67" s="15" t="s">
        <v>830</v>
      </c>
      <c r="B67" s="697" t="s">
        <v>829</v>
      </c>
      <c r="C67" s="8">
        <f>C68</f>
        <v>1.393</v>
      </c>
      <c r="D67" s="11">
        <v>-13014.75</v>
      </c>
    </row>
    <row r="68" spans="1:4" ht="101.25" customHeight="1">
      <c r="A68" s="13" t="s">
        <v>833</v>
      </c>
      <c r="B68" s="538" t="s">
        <v>831</v>
      </c>
      <c r="C68" s="16">
        <f>C69</f>
        <v>1.393</v>
      </c>
      <c r="D68" s="11">
        <v>-13014.75</v>
      </c>
    </row>
    <row r="69" spans="1:4" ht="48" customHeight="1">
      <c r="A69" s="13" t="s">
        <v>836</v>
      </c>
      <c r="B69" s="538" t="s">
        <v>832</v>
      </c>
      <c r="C69" s="16">
        <f>C70</f>
        <v>1.393</v>
      </c>
      <c r="D69" s="11">
        <v>-13014.75</v>
      </c>
    </row>
    <row r="70" spans="1:4" ht="62.25" customHeight="1">
      <c r="A70" s="13" t="s">
        <v>835</v>
      </c>
      <c r="B70" s="537" t="s">
        <v>834</v>
      </c>
      <c r="C70" s="16">
        <v>1.393</v>
      </c>
      <c r="D70" s="11"/>
    </row>
    <row r="71" spans="1:4" ht="18" customHeight="1" hidden="1">
      <c r="A71" s="15" t="s">
        <v>56</v>
      </c>
      <c r="B71" s="14" t="s">
        <v>55</v>
      </c>
      <c r="C71" s="8">
        <f>C72</f>
        <v>0</v>
      </c>
      <c r="D71" s="24">
        <f>D73+D75</f>
        <v>15232195.58</v>
      </c>
    </row>
    <row r="72" spans="1:4" ht="21" customHeight="1" hidden="1">
      <c r="A72" s="13" t="s">
        <v>511</v>
      </c>
      <c r="B72" s="276" t="s">
        <v>512</v>
      </c>
      <c r="C72" s="8">
        <f>C73</f>
        <v>0</v>
      </c>
      <c r="D72" s="24"/>
    </row>
    <row r="73" spans="1:4" ht="24.75" customHeight="1" hidden="1">
      <c r="A73" s="13" t="s">
        <v>443</v>
      </c>
      <c r="B73" s="496" t="s">
        <v>444</v>
      </c>
      <c r="C73" s="16">
        <v>0</v>
      </c>
      <c r="D73" s="21">
        <v>9533000</v>
      </c>
    </row>
    <row r="74" spans="1:4" ht="13.5" customHeight="1">
      <c r="A74" s="671" t="s">
        <v>50</v>
      </c>
      <c r="B74" s="25" t="s">
        <v>49</v>
      </c>
      <c r="C74" s="8">
        <f>C75+C105</f>
        <v>67053.021</v>
      </c>
      <c r="D74" s="21">
        <v>9533000</v>
      </c>
    </row>
    <row r="75" spans="1:4" ht="36">
      <c r="A75" s="671" t="s">
        <v>48</v>
      </c>
      <c r="B75" s="25" t="s">
        <v>47</v>
      </c>
      <c r="C75" s="8">
        <f>C76</f>
        <v>1960.914</v>
      </c>
      <c r="D75" s="23">
        <f>D76</f>
        <v>5699195.58</v>
      </c>
    </row>
    <row r="76" spans="1:4" ht="30.75" customHeight="1">
      <c r="A76" s="671" t="s">
        <v>699</v>
      </c>
      <c r="B76" s="14" t="s">
        <v>698</v>
      </c>
      <c r="C76" s="8">
        <f>C103</f>
        <v>1960.914</v>
      </c>
      <c r="D76" s="21">
        <v>5699195.58</v>
      </c>
    </row>
    <row r="77" spans="1:4" ht="25.5" customHeight="1" hidden="1">
      <c r="A77" s="667" t="s">
        <v>46</v>
      </c>
      <c r="B77" s="12" t="s">
        <v>42</v>
      </c>
      <c r="C77" s="16">
        <f>C78</f>
        <v>0</v>
      </c>
      <c r="D77" s="11">
        <v>26113846</v>
      </c>
    </row>
    <row r="78" spans="1:4" ht="25.5" customHeight="1" hidden="1">
      <c r="A78" s="667" t="s">
        <v>45</v>
      </c>
      <c r="B78" s="12" t="s">
        <v>44</v>
      </c>
      <c r="C78" s="16"/>
      <c r="D78" s="11">
        <v>1703400</v>
      </c>
    </row>
    <row r="79" spans="1:4" ht="24.75" customHeight="1" hidden="1">
      <c r="A79" s="667" t="s">
        <v>43</v>
      </c>
      <c r="B79" s="22" t="s">
        <v>42</v>
      </c>
      <c r="C79" s="16">
        <f>C80</f>
        <v>1801.34</v>
      </c>
      <c r="D79" s="11">
        <v>1703400</v>
      </c>
    </row>
    <row r="80" spans="1:4" ht="51" customHeight="1" hidden="1">
      <c r="A80" s="667" t="s">
        <v>41</v>
      </c>
      <c r="B80" s="22" t="s">
        <v>40</v>
      </c>
      <c r="C80" s="16">
        <v>1801.34</v>
      </c>
      <c r="D80" s="11">
        <v>13233976</v>
      </c>
    </row>
    <row r="81" spans="1:4" ht="38.25" customHeight="1" hidden="1">
      <c r="A81" s="671" t="s">
        <v>39</v>
      </c>
      <c r="B81" s="14" t="s">
        <v>38</v>
      </c>
      <c r="C81" s="8">
        <f>C82+C84+C86</f>
        <v>0</v>
      </c>
      <c r="D81" s="11">
        <v>13233976</v>
      </c>
    </row>
    <row r="82" spans="1:4" s="19" customFormat="1" ht="12.75" customHeight="1" hidden="1">
      <c r="A82" s="667" t="s">
        <v>37</v>
      </c>
      <c r="B82" s="12" t="s">
        <v>36</v>
      </c>
      <c r="C82" s="16"/>
      <c r="D82" s="20">
        <v>11176470</v>
      </c>
    </row>
    <row r="83" spans="1:4" ht="12.75" customHeight="1" hidden="1">
      <c r="A83" s="667" t="s">
        <v>35</v>
      </c>
      <c r="B83" s="12" t="s">
        <v>34</v>
      </c>
      <c r="C83" s="16"/>
      <c r="D83" s="11">
        <v>11176470</v>
      </c>
    </row>
    <row r="84" spans="1:4" ht="12.75" customHeight="1" hidden="1">
      <c r="A84" s="667" t="s">
        <v>33</v>
      </c>
      <c r="B84" s="12" t="s">
        <v>32</v>
      </c>
      <c r="C84" s="16">
        <f>C85</f>
        <v>0</v>
      </c>
      <c r="D84" s="11"/>
    </row>
    <row r="85" spans="1:4" ht="12.75" customHeight="1" hidden="1">
      <c r="A85" s="667" t="s">
        <v>31</v>
      </c>
      <c r="B85" s="12" t="s">
        <v>30</v>
      </c>
      <c r="C85" s="16"/>
      <c r="D85" s="11"/>
    </row>
    <row r="86" spans="1:4" ht="12" customHeight="1" hidden="1">
      <c r="A86" s="671" t="s">
        <v>29</v>
      </c>
      <c r="B86" s="14" t="s">
        <v>28</v>
      </c>
      <c r="C86" s="8">
        <f>C87</f>
        <v>0</v>
      </c>
      <c r="D86" s="11"/>
    </row>
    <row r="87" spans="1:4" ht="25.5" customHeight="1" hidden="1">
      <c r="A87" s="667" t="s">
        <v>26</v>
      </c>
      <c r="B87" s="12" t="s">
        <v>27</v>
      </c>
      <c r="C87" s="16"/>
      <c r="D87" s="18">
        <f>D88+D90</f>
        <v>5369827</v>
      </c>
    </row>
    <row r="88" spans="1:4" ht="38.25" customHeight="1" hidden="1">
      <c r="A88" s="667"/>
      <c r="B88" s="12" t="s">
        <v>16</v>
      </c>
      <c r="C88" s="16"/>
      <c r="D88" s="11">
        <v>555800</v>
      </c>
    </row>
    <row r="89" spans="1:4" ht="38.25" customHeight="1" hidden="1">
      <c r="A89" s="667" t="s">
        <v>26</v>
      </c>
      <c r="B89" s="12"/>
      <c r="C89" s="16"/>
      <c r="D89" s="11">
        <v>555800</v>
      </c>
    </row>
    <row r="90" spans="1:4" ht="12.75" customHeight="1" hidden="1">
      <c r="A90" s="667" t="s">
        <v>26</v>
      </c>
      <c r="B90" s="12"/>
      <c r="C90" s="16"/>
      <c r="D90" s="18">
        <f>D91</f>
        <v>4814027</v>
      </c>
    </row>
    <row r="91" spans="1:4" ht="11.25" customHeight="1" hidden="1">
      <c r="A91" s="671" t="s">
        <v>25</v>
      </c>
      <c r="B91" s="14" t="s">
        <v>24</v>
      </c>
      <c r="C91" s="8">
        <f>C92+C94</f>
        <v>0</v>
      </c>
      <c r="D91" s="18">
        <f>SUM(D93:D95)</f>
        <v>4814027</v>
      </c>
    </row>
    <row r="92" spans="1:4" ht="12.75" customHeight="1" hidden="1">
      <c r="A92" s="667" t="s">
        <v>23</v>
      </c>
      <c r="B92" s="12" t="s">
        <v>22</v>
      </c>
      <c r="C92" s="16">
        <f>C93</f>
        <v>0</v>
      </c>
      <c r="D92" s="11"/>
    </row>
    <row r="93" spans="1:4" ht="25.5" customHeight="1" hidden="1">
      <c r="A93" s="667" t="s">
        <v>21</v>
      </c>
      <c r="B93" s="12" t="s">
        <v>20</v>
      </c>
      <c r="C93" s="16"/>
      <c r="D93" s="11"/>
    </row>
    <row r="94" spans="1:4" ht="12.75" customHeight="1" hidden="1">
      <c r="A94" s="671" t="s">
        <v>19</v>
      </c>
      <c r="B94" s="14" t="s">
        <v>18</v>
      </c>
      <c r="C94" s="8">
        <f>C95</f>
        <v>0</v>
      </c>
      <c r="D94" s="11"/>
    </row>
    <row r="95" spans="1:4" ht="12.75" customHeight="1" hidden="1">
      <c r="A95" s="667" t="s">
        <v>13</v>
      </c>
      <c r="B95" s="12" t="s">
        <v>17</v>
      </c>
      <c r="C95" s="8">
        <f>SUM(C97:C99)</f>
        <v>0</v>
      </c>
      <c r="D95" s="11">
        <v>4814027</v>
      </c>
    </row>
    <row r="96" spans="1:4" ht="12.75" customHeight="1" hidden="1">
      <c r="A96" s="667"/>
      <c r="B96" s="12" t="s">
        <v>16</v>
      </c>
      <c r="C96" s="8"/>
      <c r="D96" s="11"/>
    </row>
    <row r="97" spans="1:4" ht="51" customHeight="1" hidden="1">
      <c r="A97" s="667" t="s">
        <v>13</v>
      </c>
      <c r="B97" s="17" t="s">
        <v>15</v>
      </c>
      <c r="C97" s="16"/>
      <c r="D97" s="11"/>
    </row>
    <row r="98" spans="1:4" ht="51" customHeight="1" hidden="1">
      <c r="A98" s="667" t="s">
        <v>13</v>
      </c>
      <c r="B98" s="17" t="s">
        <v>14</v>
      </c>
      <c r="C98" s="16"/>
      <c r="D98" s="11"/>
    </row>
    <row r="99" spans="1:4" ht="51" customHeight="1" hidden="1">
      <c r="A99" s="667" t="s">
        <v>13</v>
      </c>
      <c r="B99" s="12"/>
      <c r="C99" s="16"/>
      <c r="D99" s="11"/>
    </row>
    <row r="100" spans="1:4" ht="60.75" customHeight="1" hidden="1">
      <c r="A100" s="671" t="s">
        <v>12</v>
      </c>
      <c r="B100" s="14" t="s">
        <v>11</v>
      </c>
      <c r="C100" s="8">
        <f>C101+C103</f>
        <v>1960.914</v>
      </c>
      <c r="D100" s="11"/>
    </row>
    <row r="101" spans="1:4" ht="12.75" customHeight="1" hidden="1">
      <c r="A101" s="667" t="s">
        <v>10</v>
      </c>
      <c r="B101" s="12" t="s">
        <v>9</v>
      </c>
      <c r="C101" s="8">
        <f>C102</f>
        <v>0</v>
      </c>
      <c r="D101" s="11">
        <v>531925.11</v>
      </c>
    </row>
    <row r="102" spans="1:4" ht="12.75" customHeight="1" hidden="1">
      <c r="A102" s="667" t="s">
        <v>8</v>
      </c>
      <c r="B102" s="12" t="s">
        <v>7</v>
      </c>
      <c r="C102" s="16"/>
      <c r="D102" s="11">
        <v>531925.11</v>
      </c>
    </row>
    <row r="103" spans="1:3" ht="41.25" customHeight="1">
      <c r="A103" s="667" t="s">
        <v>700</v>
      </c>
      <c r="B103" s="22" t="s">
        <v>702</v>
      </c>
      <c r="C103" s="16">
        <f>C104</f>
        <v>1960.914</v>
      </c>
    </row>
    <row r="104" spans="1:3" ht="38.25">
      <c r="A104" s="667" t="s">
        <v>701</v>
      </c>
      <c r="B104" s="22" t="s">
        <v>703</v>
      </c>
      <c r="C104" s="637">
        <v>1960.914</v>
      </c>
    </row>
    <row r="105" spans="1:3" ht="25.5">
      <c r="A105" s="671" t="s">
        <v>565</v>
      </c>
      <c r="B105" s="638" t="s">
        <v>566</v>
      </c>
      <c r="C105" s="637">
        <f>C106+C110+C108</f>
        <v>65092.106999999996</v>
      </c>
    </row>
    <row r="106" spans="1:3" ht="25.5">
      <c r="A106" s="667" t="s">
        <v>567</v>
      </c>
      <c r="B106" s="538" t="s">
        <v>568</v>
      </c>
      <c r="C106" s="637">
        <f>C107</f>
        <v>7246.829</v>
      </c>
    </row>
    <row r="107" spans="1:3" ht="25.5">
      <c r="A107" s="667" t="s">
        <v>569</v>
      </c>
      <c r="B107" s="538" t="s">
        <v>570</v>
      </c>
      <c r="C107" s="637">
        <v>7246.829</v>
      </c>
    </row>
    <row r="108" spans="1:3" ht="25.5">
      <c r="A108" s="13" t="s">
        <v>758</v>
      </c>
      <c r="B108" s="538" t="s">
        <v>759</v>
      </c>
      <c r="C108" s="637">
        <f>C109</f>
        <v>438.054</v>
      </c>
    </row>
    <row r="109" spans="1:3" ht="25.5">
      <c r="A109" s="13" t="s">
        <v>760</v>
      </c>
      <c r="B109" s="538" t="s">
        <v>761</v>
      </c>
      <c r="C109" s="637">
        <v>438.054</v>
      </c>
    </row>
    <row r="110" spans="1:3" ht="51">
      <c r="A110" s="13" t="s">
        <v>741</v>
      </c>
      <c r="B110" s="538" t="s">
        <v>742</v>
      </c>
      <c r="C110" s="637">
        <f>C111</f>
        <v>57407.224</v>
      </c>
    </row>
    <row r="111" spans="1:3" ht="51">
      <c r="A111" s="13" t="s">
        <v>741</v>
      </c>
      <c r="B111" s="538" t="s">
        <v>742</v>
      </c>
      <c r="C111" s="637">
        <v>57407.224</v>
      </c>
    </row>
    <row r="112" spans="1:3" ht="12.75">
      <c r="A112" s="13"/>
      <c r="B112" s="22"/>
      <c r="C112" s="637"/>
    </row>
    <row r="113" spans="1:3" ht="12.75">
      <c r="A113" s="13"/>
      <c r="B113" s="22"/>
      <c r="C113" s="637"/>
    </row>
    <row r="114" spans="1:3" ht="12.75">
      <c r="A114" s="10"/>
      <c r="B114" s="9" t="s">
        <v>6</v>
      </c>
      <c r="C114" s="8">
        <f>C74+C13</f>
        <v>84913.097</v>
      </c>
    </row>
  </sheetData>
  <sheetProtection/>
  <mergeCells count="8">
    <mergeCell ref="B1:D1"/>
    <mergeCell ref="A8:C8"/>
    <mergeCell ref="A2:D2"/>
    <mergeCell ref="A3:D3"/>
    <mergeCell ref="A4:D4"/>
    <mergeCell ref="A6:D6"/>
    <mergeCell ref="B5:D5"/>
    <mergeCell ref="B7:C7"/>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07"/>
  <sheetViews>
    <sheetView view="pageBreakPreview" zoomScaleSheetLayoutView="100" zoomScalePageLayoutView="0" workbookViewId="0" topLeftCell="A42">
      <selection activeCell="B133" sqref="B133"/>
    </sheetView>
  </sheetViews>
  <sheetFormatPr defaultColWidth="9.140625" defaultRowHeight="15"/>
  <cols>
    <col min="1" max="1" width="23.8515625" style="6" customWidth="1"/>
    <col min="2" max="2" width="42.140625" style="7" customWidth="1"/>
    <col min="3" max="3" width="17.00390625" style="7" customWidth="1"/>
    <col min="4" max="4" width="17.28125" style="7" customWidth="1"/>
    <col min="5" max="5" width="12.7109375" style="7" hidden="1" customWidth="1"/>
    <col min="6" max="16384" width="9.140625" style="6" customWidth="1"/>
  </cols>
  <sheetData>
    <row r="1" spans="1:5" ht="12.75">
      <c r="A1" s="43"/>
      <c r="B1" s="699" t="s">
        <v>690</v>
      </c>
      <c r="C1" s="699"/>
      <c r="D1" s="699"/>
      <c r="E1" s="699"/>
    </row>
    <row r="2" spans="1:7" s="1" customFormat="1" ht="15.75" customHeight="1">
      <c r="A2" s="701" t="s">
        <v>2</v>
      </c>
      <c r="B2" s="701"/>
      <c r="C2" s="701"/>
      <c r="D2" s="701"/>
      <c r="E2" s="701"/>
      <c r="F2" s="3"/>
      <c r="G2" s="3"/>
    </row>
    <row r="3" spans="1:7" s="1" customFormat="1" ht="15.75" customHeight="1">
      <c r="A3" s="701" t="s">
        <v>753</v>
      </c>
      <c r="B3" s="701"/>
      <c r="C3" s="701"/>
      <c r="D3" s="701"/>
      <c r="E3" s="701"/>
      <c r="F3" s="3"/>
      <c r="G3" s="3"/>
    </row>
    <row r="4" spans="1:7" s="2" customFormat="1" ht="16.5" customHeight="1">
      <c r="A4" s="702" t="s">
        <v>755</v>
      </c>
      <c r="B4" s="702"/>
      <c r="C4" s="702"/>
      <c r="D4" s="702"/>
      <c r="E4" s="702"/>
      <c r="F4" s="4"/>
      <c r="G4" s="4"/>
    </row>
    <row r="5" spans="1:7" s="2" customFormat="1" ht="16.5" customHeight="1">
      <c r="A5" s="42"/>
      <c r="B5" s="702" t="s">
        <v>3</v>
      </c>
      <c r="C5" s="702"/>
      <c r="D5" s="702"/>
      <c r="E5" s="702"/>
      <c r="F5" s="4"/>
      <c r="G5" s="4"/>
    </row>
    <row r="6" spans="1:7" s="2" customFormat="1" ht="18" customHeight="1">
      <c r="A6" s="702" t="s">
        <v>590</v>
      </c>
      <c r="B6" s="702"/>
      <c r="C6" s="702"/>
      <c r="D6" s="702"/>
      <c r="E6" s="702"/>
      <c r="F6" s="4"/>
      <c r="G6" s="4"/>
    </row>
    <row r="7" spans="1:7" s="2" customFormat="1" ht="18" customHeight="1">
      <c r="A7" s="5"/>
      <c r="B7" s="702" t="s">
        <v>772</v>
      </c>
      <c r="C7" s="702"/>
      <c r="D7" s="702"/>
      <c r="E7" s="702"/>
      <c r="F7" s="4"/>
      <c r="G7" s="4"/>
    </row>
    <row r="8" spans="1:4" s="7" customFormat="1" ht="32.25" customHeight="1">
      <c r="A8" s="700" t="s">
        <v>592</v>
      </c>
      <c r="B8" s="700"/>
      <c r="C8" s="700"/>
      <c r="D8" s="700"/>
    </row>
    <row r="9" spans="1:4" s="37" customFormat="1" ht="4.5" customHeight="1">
      <c r="A9" s="41"/>
      <c r="B9" s="40"/>
      <c r="C9" s="40"/>
      <c r="D9" s="575"/>
    </row>
    <row r="10" spans="1:4" s="37" customFormat="1" ht="15.75" customHeight="1">
      <c r="A10" s="39"/>
      <c r="B10" s="38"/>
      <c r="C10" s="38" t="s">
        <v>528</v>
      </c>
      <c r="D10" s="594" t="s">
        <v>528</v>
      </c>
    </row>
    <row r="11" spans="1:5" ht="38.25">
      <c r="A11" s="36" t="s">
        <v>144</v>
      </c>
      <c r="B11" s="35" t="s">
        <v>143</v>
      </c>
      <c r="C11" s="34" t="s">
        <v>563</v>
      </c>
      <c r="D11" s="34" t="s">
        <v>593</v>
      </c>
      <c r="E11" s="11">
        <v>8502881.13</v>
      </c>
    </row>
    <row r="12" spans="1:5" ht="12.75">
      <c r="A12" s="33">
        <v>1</v>
      </c>
      <c r="B12" s="33">
        <v>2</v>
      </c>
      <c r="C12" s="33"/>
      <c r="D12" s="576">
        <v>3</v>
      </c>
      <c r="E12" s="11">
        <v>5510235.74</v>
      </c>
    </row>
    <row r="13" spans="1:5" ht="12.75">
      <c r="A13" s="15" t="s">
        <v>142</v>
      </c>
      <c r="B13" s="25" t="s">
        <v>141</v>
      </c>
      <c r="C13" s="24">
        <f>C14+C31+C35+C43+C46+C50+C58+C61+C67+C21+C70</f>
        <v>18405.529000000002</v>
      </c>
      <c r="D13" s="24">
        <f>D14+D31+D35+D43+D46+D50+D58+D61+D67+D21+D70</f>
        <v>18926.628</v>
      </c>
      <c r="E13" s="18" t="e">
        <f>E14+E31+E35+E43+E46+E50+E58+E61+E67+E21</f>
        <v>#REF!</v>
      </c>
    </row>
    <row r="14" spans="1:5" ht="12.75">
      <c r="A14" s="15" t="s">
        <v>140</v>
      </c>
      <c r="B14" s="25" t="s">
        <v>139</v>
      </c>
      <c r="C14" s="8">
        <f>C15</f>
        <v>8765.167000000001</v>
      </c>
      <c r="D14" s="8">
        <f>D15</f>
        <v>9261.168000000001</v>
      </c>
      <c r="E14" s="18">
        <f>E15</f>
        <v>5409863.26</v>
      </c>
    </row>
    <row r="15" spans="1:5" ht="14.25" customHeight="1">
      <c r="A15" s="13" t="s">
        <v>138</v>
      </c>
      <c r="B15" s="12" t="s">
        <v>137</v>
      </c>
      <c r="C15" s="16">
        <f>SUM(C18:C20)</f>
        <v>8765.167000000001</v>
      </c>
      <c r="D15" s="16">
        <f>SUM(D18:D20)</f>
        <v>9261.168000000001</v>
      </c>
      <c r="E15" s="27">
        <f>E18</f>
        <v>5409863.26</v>
      </c>
    </row>
    <row r="16" spans="1:5" ht="17.25" customHeight="1" hidden="1">
      <c r="A16" s="13" t="s">
        <v>135</v>
      </c>
      <c r="B16" s="12" t="s">
        <v>136</v>
      </c>
      <c r="C16" s="16"/>
      <c r="D16" s="16"/>
      <c r="E16" s="11"/>
    </row>
    <row r="17" spans="1:5" ht="7.5" customHeight="1" hidden="1">
      <c r="A17" s="13"/>
      <c r="B17" s="12"/>
      <c r="C17" s="16">
        <f>C18+C19</f>
        <v>8725.602</v>
      </c>
      <c r="D17" s="16">
        <f>D18+D19</f>
        <v>9221.603000000001</v>
      </c>
      <c r="E17" s="11">
        <v>5504333.04</v>
      </c>
    </row>
    <row r="18" spans="1:5" ht="84" customHeight="1">
      <c r="A18" s="13" t="s">
        <v>135</v>
      </c>
      <c r="B18" s="538" t="s">
        <v>476</v>
      </c>
      <c r="C18" s="16">
        <v>8549.486</v>
      </c>
      <c r="D18" s="16">
        <v>9044.314</v>
      </c>
      <c r="E18" s="11">
        <v>5409863.26</v>
      </c>
    </row>
    <row r="19" spans="1:5" ht="117" customHeight="1">
      <c r="A19" s="13" t="s">
        <v>134</v>
      </c>
      <c r="B19" s="538" t="s">
        <v>477</v>
      </c>
      <c r="C19" s="16">
        <v>176.116</v>
      </c>
      <c r="D19" s="16">
        <v>177.289</v>
      </c>
      <c r="E19" s="11">
        <v>94469.78</v>
      </c>
    </row>
    <row r="20" spans="1:5" ht="56.25" customHeight="1">
      <c r="A20" s="13" t="s">
        <v>133</v>
      </c>
      <c r="B20" s="537" t="s">
        <v>478</v>
      </c>
      <c r="C20" s="16">
        <v>39.565</v>
      </c>
      <c r="D20" s="16">
        <v>39.565</v>
      </c>
      <c r="E20" s="11">
        <v>5000</v>
      </c>
    </row>
    <row r="21" spans="1:5" ht="39.75" customHeight="1">
      <c r="A21" s="15" t="s">
        <v>132</v>
      </c>
      <c r="B21" s="25" t="s">
        <v>131</v>
      </c>
      <c r="C21" s="30">
        <f>C22</f>
        <v>962.34</v>
      </c>
      <c r="D21" s="30">
        <f>D22</f>
        <v>986.0999999999999</v>
      </c>
      <c r="E21" s="29">
        <f>E22</f>
        <v>0</v>
      </c>
    </row>
    <row r="22" spans="1:5" ht="38.25">
      <c r="A22" s="15" t="s">
        <v>130</v>
      </c>
      <c r="B22" s="14" t="s">
        <v>129</v>
      </c>
      <c r="C22" s="8">
        <f>C24+C26+C28+C30</f>
        <v>962.34</v>
      </c>
      <c r="D22" s="8">
        <f>D24+D26+D28+D30</f>
        <v>986.0999999999999</v>
      </c>
      <c r="E22" s="18">
        <f>E24+E26+E28+E30</f>
        <v>0</v>
      </c>
    </row>
    <row r="23" spans="1:5" ht="76.5">
      <c r="A23" s="13" t="s">
        <v>128</v>
      </c>
      <c r="B23" s="538" t="s">
        <v>127</v>
      </c>
      <c r="C23" s="16">
        <f>C24</f>
        <v>430.55</v>
      </c>
      <c r="D23" s="16">
        <f>D24</f>
        <v>434.17</v>
      </c>
      <c r="E23" s="18"/>
    </row>
    <row r="24" spans="1:5" ht="114.75" customHeight="1">
      <c r="A24" s="13" t="s">
        <v>504</v>
      </c>
      <c r="B24" s="537" t="s">
        <v>503</v>
      </c>
      <c r="C24" s="16">
        <v>430.55</v>
      </c>
      <c r="D24" s="16">
        <v>434.17</v>
      </c>
      <c r="E24" s="11"/>
    </row>
    <row r="25" spans="1:5" ht="89.25" customHeight="1">
      <c r="A25" s="13" t="s">
        <v>126</v>
      </c>
      <c r="B25" s="538" t="s">
        <v>125</v>
      </c>
      <c r="C25" s="16">
        <f>C26</f>
        <v>2.41</v>
      </c>
      <c r="D25" s="16">
        <f>D26</f>
        <v>2.51</v>
      </c>
      <c r="E25" s="11"/>
    </row>
    <row r="26" spans="1:5" ht="129" customHeight="1">
      <c r="A26" s="13" t="s">
        <v>505</v>
      </c>
      <c r="B26" s="538" t="s">
        <v>506</v>
      </c>
      <c r="C26" s="16">
        <v>2.41</v>
      </c>
      <c r="D26" s="16">
        <v>2.51</v>
      </c>
      <c r="E26" s="11"/>
    </row>
    <row r="27" spans="1:5" ht="80.25" customHeight="1">
      <c r="A27" s="13" t="s">
        <v>124</v>
      </c>
      <c r="B27" s="538" t="s">
        <v>123</v>
      </c>
      <c r="C27" s="16">
        <f>C28</f>
        <v>582.73</v>
      </c>
      <c r="D27" s="16">
        <f>D28</f>
        <v>605.14</v>
      </c>
      <c r="E27" s="11"/>
    </row>
    <row r="28" spans="1:5" ht="117.75" customHeight="1">
      <c r="A28" s="13" t="s">
        <v>507</v>
      </c>
      <c r="B28" s="537" t="s">
        <v>508</v>
      </c>
      <c r="C28" s="16">
        <v>582.73</v>
      </c>
      <c r="D28" s="16">
        <v>605.14</v>
      </c>
      <c r="E28" s="11"/>
    </row>
    <row r="29" spans="1:5" ht="76.5" customHeight="1">
      <c r="A29" s="13" t="s">
        <v>122</v>
      </c>
      <c r="B29" s="538" t="s">
        <v>121</v>
      </c>
      <c r="C29" s="16">
        <f>C30</f>
        <v>-53.35</v>
      </c>
      <c r="D29" s="16">
        <f>D30</f>
        <v>-55.72</v>
      </c>
      <c r="E29" s="11"/>
    </row>
    <row r="30" spans="1:5" ht="118.5" customHeight="1">
      <c r="A30" s="13" t="s">
        <v>509</v>
      </c>
      <c r="B30" s="537" t="s">
        <v>510</v>
      </c>
      <c r="C30" s="16">
        <v>-53.35</v>
      </c>
      <c r="D30" s="16">
        <v>-55.72</v>
      </c>
      <c r="E30" s="11"/>
    </row>
    <row r="31" spans="1:5" ht="12.75">
      <c r="A31" s="15" t="s">
        <v>120</v>
      </c>
      <c r="B31" s="25" t="s">
        <v>119</v>
      </c>
      <c r="C31" s="8">
        <f>C32</f>
        <v>33.454</v>
      </c>
      <c r="D31" s="8">
        <f>D32</f>
        <v>34.792</v>
      </c>
      <c r="E31" s="18">
        <f>E32</f>
        <v>7666.3</v>
      </c>
    </row>
    <row r="32" spans="1:5" s="32" customFormat="1" ht="12.75">
      <c r="A32" s="15" t="s">
        <v>118</v>
      </c>
      <c r="B32" s="14" t="s">
        <v>117</v>
      </c>
      <c r="C32" s="8">
        <f>C33+C34</f>
        <v>33.454</v>
      </c>
      <c r="D32" s="8">
        <f>D33+D34</f>
        <v>34.792</v>
      </c>
      <c r="E32" s="18">
        <f>E33+E34</f>
        <v>7666.3</v>
      </c>
    </row>
    <row r="33" spans="1:5" ht="12" customHeight="1">
      <c r="A33" s="13" t="s">
        <v>696</v>
      </c>
      <c r="B33" s="12" t="s">
        <v>117</v>
      </c>
      <c r="C33" s="16">
        <v>33.454</v>
      </c>
      <c r="D33" s="16">
        <v>34.792</v>
      </c>
      <c r="E33" s="11">
        <v>4153</v>
      </c>
    </row>
    <row r="34" spans="1:5" ht="0.75" customHeight="1" hidden="1">
      <c r="A34" s="13" t="s">
        <v>116</v>
      </c>
      <c r="B34" s="12" t="s">
        <v>115</v>
      </c>
      <c r="C34" s="16"/>
      <c r="D34" s="16"/>
      <c r="E34" s="11">
        <v>3513.3</v>
      </c>
    </row>
    <row r="35" spans="1:5" ht="13.5" customHeight="1">
      <c r="A35" s="15" t="s">
        <v>114</v>
      </c>
      <c r="B35" s="25" t="s">
        <v>113</v>
      </c>
      <c r="C35" s="8">
        <f>C36+C38</f>
        <v>6854.779</v>
      </c>
      <c r="D35" s="8">
        <f>D36+D38</f>
        <v>6854.779</v>
      </c>
      <c r="E35" s="18">
        <f>E36+E38</f>
        <v>2126965.59</v>
      </c>
    </row>
    <row r="36" spans="1:5" ht="12.75">
      <c r="A36" s="13" t="s">
        <v>112</v>
      </c>
      <c r="B36" s="12" t="s">
        <v>111</v>
      </c>
      <c r="C36" s="16">
        <f>C37</f>
        <v>874.888</v>
      </c>
      <c r="D36" s="16">
        <f>D37</f>
        <v>874.888</v>
      </c>
      <c r="E36" s="27">
        <f>E37</f>
        <v>881752.14</v>
      </c>
    </row>
    <row r="37" spans="1:5" ht="54.75" customHeight="1">
      <c r="A37" s="13" t="s">
        <v>110</v>
      </c>
      <c r="B37" s="12" t="s">
        <v>109</v>
      </c>
      <c r="C37" s="16">
        <v>874.888</v>
      </c>
      <c r="D37" s="16">
        <v>874.888</v>
      </c>
      <c r="E37" s="11">
        <v>881752.14</v>
      </c>
    </row>
    <row r="38" spans="1:5" ht="12.75">
      <c r="A38" s="13" t="s">
        <v>108</v>
      </c>
      <c r="B38" s="12" t="s">
        <v>107</v>
      </c>
      <c r="C38" s="16">
        <f>C39+C41</f>
        <v>5979.8910000000005</v>
      </c>
      <c r="D38" s="16">
        <f>D39+D41</f>
        <v>5979.8910000000005</v>
      </c>
      <c r="E38" s="27">
        <f>E39+E41</f>
        <v>1245213.45</v>
      </c>
    </row>
    <row r="39" spans="1:5" ht="12.75">
      <c r="A39" s="13" t="s">
        <v>106</v>
      </c>
      <c r="B39" s="12" t="s">
        <v>105</v>
      </c>
      <c r="C39" s="16">
        <f>C40</f>
        <v>4202.836</v>
      </c>
      <c r="D39" s="16">
        <f>D40</f>
        <v>4202.836</v>
      </c>
      <c r="E39" s="27">
        <f>E40</f>
        <v>766641.95</v>
      </c>
    </row>
    <row r="40" spans="1:5" ht="40.5" customHeight="1">
      <c r="A40" s="13" t="s">
        <v>104</v>
      </c>
      <c r="B40" s="12" t="s">
        <v>103</v>
      </c>
      <c r="C40" s="16">
        <v>4202.836</v>
      </c>
      <c r="D40" s="16">
        <v>4202.836</v>
      </c>
      <c r="E40" s="11">
        <v>766641.95</v>
      </c>
    </row>
    <row r="41" spans="1:5" ht="15" customHeight="1">
      <c r="A41" s="13" t="s">
        <v>102</v>
      </c>
      <c r="B41" s="12" t="s">
        <v>101</v>
      </c>
      <c r="C41" s="23">
        <f>C42</f>
        <v>1777.055</v>
      </c>
      <c r="D41" s="23">
        <f>D42</f>
        <v>1777.055</v>
      </c>
      <c r="E41" s="27">
        <f>E42</f>
        <v>478571.5</v>
      </c>
    </row>
    <row r="42" spans="1:5" ht="38.25" customHeight="1">
      <c r="A42" s="13" t="s">
        <v>100</v>
      </c>
      <c r="B42" s="537" t="s">
        <v>549</v>
      </c>
      <c r="C42" s="16">
        <v>1777.055</v>
      </c>
      <c r="D42" s="16">
        <v>1777.055</v>
      </c>
      <c r="E42" s="11">
        <v>478571.5</v>
      </c>
    </row>
    <row r="43" spans="1:5" ht="12.75" customHeight="1" hidden="1">
      <c r="A43" s="15" t="s">
        <v>99</v>
      </c>
      <c r="B43" s="14" t="s">
        <v>98</v>
      </c>
      <c r="C43" s="8">
        <f>C44</f>
        <v>0</v>
      </c>
      <c r="D43" s="8">
        <f>D44</f>
        <v>0</v>
      </c>
      <c r="E43" s="11">
        <v>29660</v>
      </c>
    </row>
    <row r="44" spans="1:5" ht="38.25" customHeight="1" hidden="1">
      <c r="A44" s="13" t="s">
        <v>97</v>
      </c>
      <c r="B44" s="12" t="s">
        <v>96</v>
      </c>
      <c r="C44" s="16">
        <f>C45</f>
        <v>0</v>
      </c>
      <c r="D44" s="16">
        <f>D45</f>
        <v>0</v>
      </c>
      <c r="E44" s="11">
        <v>29660</v>
      </c>
    </row>
    <row r="45" spans="1:5" ht="65.25" customHeight="1" hidden="1">
      <c r="A45" s="13" t="s">
        <v>95</v>
      </c>
      <c r="B45" s="12" t="s">
        <v>94</v>
      </c>
      <c r="C45" s="31"/>
      <c r="D45" s="31"/>
      <c r="E45" s="11">
        <v>29660</v>
      </c>
    </row>
    <row r="46" spans="1:5" ht="0.75" customHeight="1" hidden="1">
      <c r="A46" s="15" t="s">
        <v>93</v>
      </c>
      <c r="B46" s="14" t="s">
        <v>92</v>
      </c>
      <c r="C46" s="8">
        <f aca="true" t="shared" si="0" ref="C46:D48">C47</f>
        <v>0</v>
      </c>
      <c r="D46" s="8">
        <f t="shared" si="0"/>
        <v>0</v>
      </c>
      <c r="E46" s="11">
        <v>5552.17</v>
      </c>
    </row>
    <row r="47" spans="1:5" ht="12.75" customHeight="1" hidden="1">
      <c r="A47" s="13" t="s">
        <v>91</v>
      </c>
      <c r="B47" s="12" t="s">
        <v>90</v>
      </c>
      <c r="C47" s="16">
        <f t="shared" si="0"/>
        <v>0</v>
      </c>
      <c r="D47" s="16">
        <f t="shared" si="0"/>
        <v>0</v>
      </c>
      <c r="E47" s="11">
        <v>5552.17</v>
      </c>
    </row>
    <row r="48" spans="1:5" ht="25.5" customHeight="1" hidden="1">
      <c r="A48" s="13" t="s">
        <v>89</v>
      </c>
      <c r="B48" s="12" t="s">
        <v>88</v>
      </c>
      <c r="C48" s="16">
        <f t="shared" si="0"/>
        <v>0</v>
      </c>
      <c r="D48" s="16">
        <f t="shared" si="0"/>
        <v>0</v>
      </c>
      <c r="E48" s="11">
        <v>5552.17</v>
      </c>
    </row>
    <row r="49" spans="1:5" ht="25.5" customHeight="1" hidden="1">
      <c r="A49" s="13" t="s">
        <v>87</v>
      </c>
      <c r="B49" s="12" t="s">
        <v>86</v>
      </c>
      <c r="C49" s="16"/>
      <c r="D49" s="16"/>
      <c r="E49" s="11">
        <v>5552.17</v>
      </c>
    </row>
    <row r="50" spans="1:5" ht="41.25" customHeight="1">
      <c r="A50" s="15" t="s">
        <v>85</v>
      </c>
      <c r="B50" s="25" t="s">
        <v>84</v>
      </c>
      <c r="C50" s="30">
        <f>C51</f>
        <v>1769.789</v>
      </c>
      <c r="D50" s="30">
        <f>D51</f>
        <v>1769.789</v>
      </c>
      <c r="E50" s="29">
        <f>E51</f>
        <v>773878.08</v>
      </c>
    </row>
    <row r="51" spans="1:5" ht="91.5" customHeight="1">
      <c r="A51" s="13" t="s">
        <v>83</v>
      </c>
      <c r="B51" s="12" t="s">
        <v>82</v>
      </c>
      <c r="C51" s="16">
        <f>C52+C56+C54</f>
        <v>1769.789</v>
      </c>
      <c r="D51" s="16">
        <f>D52+D56+D54</f>
        <v>1769.789</v>
      </c>
      <c r="E51" s="27">
        <f>E52+E56</f>
        <v>773878.08</v>
      </c>
    </row>
    <row r="52" spans="1:5" ht="65.25" customHeight="1">
      <c r="A52" s="13" t="s">
        <v>81</v>
      </c>
      <c r="B52" s="12" t="s">
        <v>77</v>
      </c>
      <c r="C52" s="16">
        <f>C53</f>
        <v>838.79</v>
      </c>
      <c r="D52" s="16">
        <f>D53</f>
        <v>838.79</v>
      </c>
      <c r="E52" s="27">
        <f>E53</f>
        <v>650278.25</v>
      </c>
    </row>
    <row r="53" spans="1:5" ht="82.5" customHeight="1">
      <c r="A53" s="13" t="s">
        <v>80</v>
      </c>
      <c r="B53" s="12" t="s">
        <v>79</v>
      </c>
      <c r="C53" s="16">
        <v>838.79</v>
      </c>
      <c r="D53" s="16">
        <v>838.79</v>
      </c>
      <c r="E53" s="11">
        <v>650278.25</v>
      </c>
    </row>
    <row r="54" spans="1:5" ht="63.75" customHeight="1" hidden="1">
      <c r="A54" s="13" t="s">
        <v>78</v>
      </c>
      <c r="B54" s="12" t="s">
        <v>77</v>
      </c>
      <c r="C54" s="16"/>
      <c r="D54" s="16"/>
      <c r="E54" s="11"/>
    </row>
    <row r="55" spans="1:5" ht="76.5" customHeight="1" hidden="1">
      <c r="A55" s="13" t="s">
        <v>76</v>
      </c>
      <c r="B55" s="12" t="s">
        <v>75</v>
      </c>
      <c r="C55" s="16"/>
      <c r="D55" s="16"/>
      <c r="E55" s="11"/>
    </row>
    <row r="56" spans="1:5" ht="91.5" customHeight="1">
      <c r="A56" s="13" t="s">
        <v>74</v>
      </c>
      <c r="B56" s="12" t="s">
        <v>73</v>
      </c>
      <c r="C56" s="16">
        <f>C57</f>
        <v>930.999</v>
      </c>
      <c r="D56" s="16">
        <f>D57</f>
        <v>930.999</v>
      </c>
      <c r="E56" s="27">
        <f>E57</f>
        <v>123599.83</v>
      </c>
    </row>
    <row r="57" spans="1:5" ht="78.75" customHeight="1">
      <c r="A57" s="13" t="s">
        <v>72</v>
      </c>
      <c r="B57" s="12" t="s">
        <v>71</v>
      </c>
      <c r="C57" s="16">
        <v>930.999</v>
      </c>
      <c r="D57" s="16">
        <v>930.999</v>
      </c>
      <c r="E57" s="11">
        <v>123599.83</v>
      </c>
    </row>
    <row r="58" spans="1:5" ht="82.5" customHeight="1">
      <c r="A58" s="15" t="s">
        <v>749</v>
      </c>
      <c r="B58" s="14" t="s">
        <v>750</v>
      </c>
      <c r="C58" s="8">
        <f>C59</f>
        <v>0</v>
      </c>
      <c r="D58" s="8">
        <f>D59</f>
        <v>0</v>
      </c>
      <c r="E58" s="11">
        <v>9169</v>
      </c>
    </row>
    <row r="59" spans="1:5" ht="28.5" customHeight="1">
      <c r="A59" s="13" t="s">
        <v>751</v>
      </c>
      <c r="B59" s="28" t="s">
        <v>752</v>
      </c>
      <c r="C59" s="16">
        <f>C60</f>
        <v>0</v>
      </c>
      <c r="D59" s="16">
        <f>D60</f>
        <v>0</v>
      </c>
      <c r="E59" s="11">
        <v>9169</v>
      </c>
    </row>
    <row r="60" spans="1:5" ht="30.75" customHeight="1">
      <c r="A60" s="13" t="s">
        <v>70</v>
      </c>
      <c r="B60" s="26" t="s">
        <v>69</v>
      </c>
      <c r="C60" s="16"/>
      <c r="D60" s="16"/>
      <c r="E60" s="11">
        <v>9169</v>
      </c>
    </row>
    <row r="61" spans="1:5" ht="28.5" customHeight="1">
      <c r="A61" s="15" t="s">
        <v>68</v>
      </c>
      <c r="B61" s="25" t="s">
        <v>67</v>
      </c>
      <c r="C61" s="8">
        <f>C62</f>
        <v>20</v>
      </c>
      <c r="D61" s="8">
        <f>D62</f>
        <v>20</v>
      </c>
      <c r="E61" s="18" t="e">
        <f>E62</f>
        <v>#REF!</v>
      </c>
    </row>
    <row r="62" spans="1:5" ht="38.25">
      <c r="A62" s="13" t="s">
        <v>66</v>
      </c>
      <c r="B62" s="12" t="s">
        <v>65</v>
      </c>
      <c r="C62" s="16">
        <f>C63</f>
        <v>20</v>
      </c>
      <c r="D62" s="16">
        <f>D63</f>
        <v>20</v>
      </c>
      <c r="E62" s="27" t="e">
        <f>E63+E65</f>
        <v>#REF!</v>
      </c>
    </row>
    <row r="63" spans="1:5" ht="40.5" customHeight="1">
      <c r="A63" s="13" t="s">
        <v>64</v>
      </c>
      <c r="B63" s="12" t="s">
        <v>63</v>
      </c>
      <c r="C63" s="16">
        <f>C64</f>
        <v>20</v>
      </c>
      <c r="D63" s="16">
        <f>D64</f>
        <v>20</v>
      </c>
      <c r="E63" s="27" t="e">
        <f>#REF!</f>
        <v>#REF!</v>
      </c>
    </row>
    <row r="64" spans="1:5" ht="54.75" customHeight="1">
      <c r="A64" s="13" t="s">
        <v>62</v>
      </c>
      <c r="B64" s="12" t="s">
        <v>61</v>
      </c>
      <c r="C64" s="16">
        <v>20</v>
      </c>
      <c r="D64" s="16">
        <v>20</v>
      </c>
      <c r="E64" s="27"/>
    </row>
    <row r="65" spans="1:5" ht="39.75" customHeight="1" hidden="1">
      <c r="A65" s="13" t="s">
        <v>60</v>
      </c>
      <c r="B65" s="26" t="s">
        <v>59</v>
      </c>
      <c r="C65" s="16">
        <f>C66</f>
        <v>0</v>
      </c>
      <c r="D65" s="16">
        <f>D66</f>
        <v>0</v>
      </c>
      <c r="E65" s="11"/>
    </row>
    <row r="66" spans="1:5" ht="52.5" customHeight="1" hidden="1">
      <c r="A66" s="13" t="s">
        <v>58</v>
      </c>
      <c r="B66" s="26" t="s">
        <v>57</v>
      </c>
      <c r="C66" s="16"/>
      <c r="D66" s="16"/>
      <c r="E66" s="11"/>
    </row>
    <row r="67" spans="1:5" ht="12.75" customHeight="1" hidden="1">
      <c r="A67" s="15" t="s">
        <v>56</v>
      </c>
      <c r="B67" s="14" t="s">
        <v>55</v>
      </c>
      <c r="C67" s="8">
        <f>C68</f>
        <v>0</v>
      </c>
      <c r="D67" s="8">
        <f>D68</f>
        <v>0</v>
      </c>
      <c r="E67" s="11">
        <v>-13014.75</v>
      </c>
    </row>
    <row r="68" spans="1:5" ht="12.75" customHeight="1" hidden="1">
      <c r="A68" s="13" t="s">
        <v>54</v>
      </c>
      <c r="B68" s="12" t="s">
        <v>53</v>
      </c>
      <c r="C68" s="16">
        <f>C69</f>
        <v>0</v>
      </c>
      <c r="D68" s="16">
        <f>D69</f>
        <v>0</v>
      </c>
      <c r="E68" s="11">
        <v>-13014.75</v>
      </c>
    </row>
    <row r="69" spans="1:5" ht="25.5" customHeight="1" hidden="1">
      <c r="A69" s="13" t="s">
        <v>52</v>
      </c>
      <c r="B69" s="12" t="s">
        <v>51</v>
      </c>
      <c r="C69" s="16"/>
      <c r="D69" s="16"/>
      <c r="E69" s="11">
        <v>-13014.75</v>
      </c>
    </row>
    <row r="70" spans="1:5" ht="0.75" customHeight="1">
      <c r="A70" s="15" t="s">
        <v>56</v>
      </c>
      <c r="B70" s="14" t="s">
        <v>55</v>
      </c>
      <c r="C70" s="8">
        <f>C72</f>
        <v>0</v>
      </c>
      <c r="D70" s="8">
        <f>D72</f>
        <v>0</v>
      </c>
      <c r="E70" s="24">
        <f>E72+E74</f>
        <v>15232195.58</v>
      </c>
    </row>
    <row r="71" spans="1:5" ht="16.5" customHeight="1" hidden="1">
      <c r="A71" s="13" t="s">
        <v>511</v>
      </c>
      <c r="B71" s="537" t="s">
        <v>512</v>
      </c>
      <c r="C71" s="8">
        <f>C72</f>
        <v>0</v>
      </c>
      <c r="D71" s="8">
        <f>D72</f>
        <v>0</v>
      </c>
      <c r="E71" s="24"/>
    </row>
    <row r="72" spans="1:5" ht="24.75" customHeight="1" hidden="1">
      <c r="A72" s="15" t="s">
        <v>443</v>
      </c>
      <c r="B72" s="496" t="s">
        <v>444</v>
      </c>
      <c r="C72" s="16">
        <v>0</v>
      </c>
      <c r="D72" s="16">
        <v>0</v>
      </c>
      <c r="E72" s="21">
        <v>9533000</v>
      </c>
    </row>
    <row r="73" spans="1:5" ht="18" customHeight="1">
      <c r="A73" s="15" t="s">
        <v>50</v>
      </c>
      <c r="B73" s="25" t="s">
        <v>49</v>
      </c>
      <c r="C73" s="8">
        <f>C74+C104</f>
        <v>3173.2169999999996</v>
      </c>
      <c r="D73" s="8">
        <f>D74+D104</f>
        <v>3197.9669999999996</v>
      </c>
      <c r="E73" s="21">
        <v>9533000</v>
      </c>
    </row>
    <row r="74" spans="1:5" ht="36">
      <c r="A74" s="15" t="s">
        <v>48</v>
      </c>
      <c r="B74" s="25" t="s">
        <v>47</v>
      </c>
      <c r="C74" s="8">
        <f>C75</f>
        <v>1705.995</v>
      </c>
      <c r="D74" s="8">
        <f>D75</f>
        <v>1568.732</v>
      </c>
      <c r="E74" s="23">
        <f>E75</f>
        <v>5699195.58</v>
      </c>
    </row>
    <row r="75" spans="1:5" ht="30.75" customHeight="1">
      <c r="A75" s="15" t="s">
        <v>699</v>
      </c>
      <c r="B75" s="14" t="s">
        <v>698</v>
      </c>
      <c r="C75" s="8">
        <f>C102</f>
        <v>1705.995</v>
      </c>
      <c r="D75" s="8">
        <f>D102</f>
        <v>1568.732</v>
      </c>
      <c r="E75" s="21">
        <v>5699195.58</v>
      </c>
    </row>
    <row r="76" spans="1:5" ht="25.5" customHeight="1" hidden="1">
      <c r="A76" s="13" t="s">
        <v>46</v>
      </c>
      <c r="B76" s="12" t="s">
        <v>42</v>
      </c>
      <c r="C76" s="16">
        <f>C77</f>
        <v>0</v>
      </c>
      <c r="D76" s="16">
        <f>D77</f>
        <v>0</v>
      </c>
      <c r="E76" s="11">
        <v>26113846</v>
      </c>
    </row>
    <row r="77" spans="1:5" ht="25.5" customHeight="1" hidden="1">
      <c r="A77" s="13" t="s">
        <v>45</v>
      </c>
      <c r="B77" s="12" t="s">
        <v>44</v>
      </c>
      <c r="C77" s="16"/>
      <c r="D77" s="16"/>
      <c r="E77" s="11">
        <v>1703400</v>
      </c>
    </row>
    <row r="78" spans="1:5" ht="24.75" customHeight="1" hidden="1">
      <c r="A78" s="13" t="s">
        <v>43</v>
      </c>
      <c r="B78" s="22" t="s">
        <v>42</v>
      </c>
      <c r="C78" s="16">
        <f>C79</f>
        <v>1801.34</v>
      </c>
      <c r="D78" s="16">
        <f>D79</f>
        <v>1801.34</v>
      </c>
      <c r="E78" s="11">
        <v>1703400</v>
      </c>
    </row>
    <row r="79" spans="1:5" ht="51" customHeight="1" hidden="1">
      <c r="A79" s="13" t="s">
        <v>41</v>
      </c>
      <c r="B79" s="22" t="s">
        <v>40</v>
      </c>
      <c r="C79" s="16">
        <v>1801.34</v>
      </c>
      <c r="D79" s="16">
        <v>1801.34</v>
      </c>
      <c r="E79" s="11">
        <v>13233976</v>
      </c>
    </row>
    <row r="80" spans="1:5" ht="38.25" customHeight="1" hidden="1">
      <c r="A80" s="15" t="s">
        <v>39</v>
      </c>
      <c r="B80" s="14" t="s">
        <v>38</v>
      </c>
      <c r="C80" s="8">
        <f>C81+C83+C85</f>
        <v>0</v>
      </c>
      <c r="D80" s="8">
        <f>D81+D83+D85</f>
        <v>0</v>
      </c>
      <c r="E80" s="11">
        <v>13233976</v>
      </c>
    </row>
    <row r="81" spans="1:5" s="19" customFormat="1" ht="12.75" customHeight="1" hidden="1">
      <c r="A81" s="13" t="s">
        <v>37</v>
      </c>
      <c r="B81" s="12" t="s">
        <v>36</v>
      </c>
      <c r="C81" s="16"/>
      <c r="D81" s="16"/>
      <c r="E81" s="20">
        <v>11176470</v>
      </c>
    </row>
    <row r="82" spans="1:5" ht="12.75" customHeight="1" hidden="1">
      <c r="A82" s="13" t="s">
        <v>35</v>
      </c>
      <c r="B82" s="12" t="s">
        <v>34</v>
      </c>
      <c r="C82" s="16"/>
      <c r="D82" s="16"/>
      <c r="E82" s="11">
        <v>11176470</v>
      </c>
    </row>
    <row r="83" spans="1:5" ht="12.75" customHeight="1" hidden="1">
      <c r="A83" s="13" t="s">
        <v>33</v>
      </c>
      <c r="B83" s="12" t="s">
        <v>32</v>
      </c>
      <c r="C83" s="16">
        <f>C84</f>
        <v>0</v>
      </c>
      <c r="D83" s="16">
        <f>D84</f>
        <v>0</v>
      </c>
      <c r="E83" s="11"/>
    </row>
    <row r="84" spans="1:5" ht="12.75" customHeight="1" hidden="1">
      <c r="A84" s="13" t="s">
        <v>31</v>
      </c>
      <c r="B84" s="12" t="s">
        <v>30</v>
      </c>
      <c r="C84" s="16"/>
      <c r="D84" s="16"/>
      <c r="E84" s="11"/>
    </row>
    <row r="85" spans="1:5" ht="12" customHeight="1" hidden="1">
      <c r="A85" s="15" t="s">
        <v>29</v>
      </c>
      <c r="B85" s="14" t="s">
        <v>28</v>
      </c>
      <c r="C85" s="8">
        <f>C86</f>
        <v>0</v>
      </c>
      <c r="D85" s="8">
        <f>D86</f>
        <v>0</v>
      </c>
      <c r="E85" s="11"/>
    </row>
    <row r="86" spans="1:5" ht="25.5" customHeight="1" hidden="1">
      <c r="A86" s="13" t="s">
        <v>26</v>
      </c>
      <c r="B86" s="12" t="s">
        <v>27</v>
      </c>
      <c r="C86" s="16"/>
      <c r="D86" s="16"/>
      <c r="E86" s="18">
        <f>E87+E89</f>
        <v>5369827</v>
      </c>
    </row>
    <row r="87" spans="1:5" ht="38.25" customHeight="1" hidden="1">
      <c r="A87" s="13"/>
      <c r="B87" s="12" t="s">
        <v>16</v>
      </c>
      <c r="C87" s="16"/>
      <c r="D87" s="16"/>
      <c r="E87" s="11">
        <v>555800</v>
      </c>
    </row>
    <row r="88" spans="1:5" ht="38.25" customHeight="1" hidden="1">
      <c r="A88" s="13" t="s">
        <v>26</v>
      </c>
      <c r="B88" s="12"/>
      <c r="C88" s="16"/>
      <c r="D88" s="16"/>
      <c r="E88" s="11">
        <v>555800</v>
      </c>
    </row>
    <row r="89" spans="1:5" ht="12.75" customHeight="1" hidden="1">
      <c r="A89" s="13" t="s">
        <v>26</v>
      </c>
      <c r="B89" s="12"/>
      <c r="C89" s="16"/>
      <c r="D89" s="16"/>
      <c r="E89" s="18">
        <f>E90</f>
        <v>4814027</v>
      </c>
    </row>
    <row r="90" spans="1:5" ht="11.25" customHeight="1" hidden="1">
      <c r="A90" s="15" t="s">
        <v>25</v>
      </c>
      <c r="B90" s="14" t="s">
        <v>24</v>
      </c>
      <c r="C90" s="8">
        <f>C91+C93</f>
        <v>0</v>
      </c>
      <c r="D90" s="8">
        <f>D91+D93</f>
        <v>0</v>
      </c>
      <c r="E90" s="18">
        <f>SUM(E92:E94)</f>
        <v>4814027</v>
      </c>
    </row>
    <row r="91" spans="1:5" ht="12.75" customHeight="1" hidden="1">
      <c r="A91" s="13" t="s">
        <v>23</v>
      </c>
      <c r="B91" s="12" t="s">
        <v>22</v>
      </c>
      <c r="C91" s="16">
        <f>C92</f>
        <v>0</v>
      </c>
      <c r="D91" s="16">
        <f>D92</f>
        <v>0</v>
      </c>
      <c r="E91" s="11"/>
    </row>
    <row r="92" spans="1:5" ht="25.5" customHeight="1" hidden="1">
      <c r="A92" s="13" t="s">
        <v>21</v>
      </c>
      <c r="B92" s="12" t="s">
        <v>20</v>
      </c>
      <c r="C92" s="16"/>
      <c r="D92" s="16"/>
      <c r="E92" s="11"/>
    </row>
    <row r="93" spans="1:5" ht="12.75" customHeight="1" hidden="1">
      <c r="A93" s="15" t="s">
        <v>19</v>
      </c>
      <c r="B93" s="14" t="s">
        <v>18</v>
      </c>
      <c r="C93" s="8">
        <f>C94</f>
        <v>0</v>
      </c>
      <c r="D93" s="8">
        <f>D94</f>
        <v>0</v>
      </c>
      <c r="E93" s="11"/>
    </row>
    <row r="94" spans="1:5" ht="12.75" customHeight="1" hidden="1">
      <c r="A94" s="13" t="s">
        <v>13</v>
      </c>
      <c r="B94" s="12" t="s">
        <v>17</v>
      </c>
      <c r="C94" s="8">
        <f>SUM(C96:C98)</f>
        <v>0</v>
      </c>
      <c r="D94" s="8">
        <f>SUM(D96:D98)</f>
        <v>0</v>
      </c>
      <c r="E94" s="11">
        <v>4814027</v>
      </c>
    </row>
    <row r="95" spans="1:5" ht="12.75" customHeight="1" hidden="1">
      <c r="A95" s="13"/>
      <c r="B95" s="12" t="s">
        <v>16</v>
      </c>
      <c r="C95" s="8"/>
      <c r="D95" s="8"/>
      <c r="E95" s="11"/>
    </row>
    <row r="96" spans="1:5" ht="51" customHeight="1" hidden="1">
      <c r="A96" s="13" t="s">
        <v>13</v>
      </c>
      <c r="B96" s="17" t="s">
        <v>15</v>
      </c>
      <c r="C96" s="16"/>
      <c r="D96" s="16"/>
      <c r="E96" s="11"/>
    </row>
    <row r="97" spans="1:5" ht="51" customHeight="1" hidden="1">
      <c r="A97" s="13" t="s">
        <v>13</v>
      </c>
      <c r="B97" s="17" t="s">
        <v>14</v>
      </c>
      <c r="C97" s="16"/>
      <c r="D97" s="16"/>
      <c r="E97" s="11"/>
    </row>
    <row r="98" spans="1:5" ht="51" customHeight="1" hidden="1">
      <c r="A98" s="13" t="s">
        <v>13</v>
      </c>
      <c r="B98" s="12"/>
      <c r="C98" s="16"/>
      <c r="D98" s="16"/>
      <c r="E98" s="11"/>
    </row>
    <row r="99" spans="1:5" ht="60.75" customHeight="1" hidden="1">
      <c r="A99" s="15" t="s">
        <v>12</v>
      </c>
      <c r="B99" s="14" t="s">
        <v>11</v>
      </c>
      <c r="C99" s="8">
        <f>C100+C102</f>
        <v>1705.995</v>
      </c>
      <c r="D99" s="8">
        <f>D100+D102</f>
        <v>1568.732</v>
      </c>
      <c r="E99" s="11"/>
    </row>
    <row r="100" spans="1:5" ht="12.75" customHeight="1" hidden="1">
      <c r="A100" s="13" t="s">
        <v>10</v>
      </c>
      <c r="B100" s="12" t="s">
        <v>9</v>
      </c>
      <c r="C100" s="8">
        <f>C101</f>
        <v>0</v>
      </c>
      <c r="D100" s="8">
        <f>D101</f>
        <v>0</v>
      </c>
      <c r="E100" s="11">
        <v>531925.11</v>
      </c>
    </row>
    <row r="101" spans="1:5" ht="12.75" customHeight="1" hidden="1">
      <c r="A101" s="13" t="s">
        <v>8</v>
      </c>
      <c r="B101" s="12" t="s">
        <v>7</v>
      </c>
      <c r="C101" s="16"/>
      <c r="D101" s="16"/>
      <c r="E101" s="11">
        <v>531925.11</v>
      </c>
    </row>
    <row r="102" spans="1:4" ht="51">
      <c r="A102" s="13" t="s">
        <v>700</v>
      </c>
      <c r="B102" s="22" t="s">
        <v>702</v>
      </c>
      <c r="C102" s="16">
        <f>C103</f>
        <v>1705.995</v>
      </c>
      <c r="D102" s="16">
        <f>D103</f>
        <v>1568.732</v>
      </c>
    </row>
    <row r="103" spans="1:4" ht="38.25">
      <c r="A103" s="13" t="s">
        <v>701</v>
      </c>
      <c r="B103" s="22" t="s">
        <v>703</v>
      </c>
      <c r="C103" s="16">
        <v>1705.995</v>
      </c>
      <c r="D103" s="28">
        <v>1568.732</v>
      </c>
    </row>
    <row r="104" spans="1:4" ht="38.25">
      <c r="A104" s="15" t="s">
        <v>565</v>
      </c>
      <c r="B104" s="685" t="s">
        <v>566</v>
      </c>
      <c r="C104" s="8">
        <f>C105</f>
        <v>1467.222</v>
      </c>
      <c r="D104" s="686">
        <f>D105</f>
        <v>1629.235</v>
      </c>
    </row>
    <row r="105" spans="1:4" ht="25.5">
      <c r="A105" s="13" t="s">
        <v>567</v>
      </c>
      <c r="B105" s="22" t="s">
        <v>568</v>
      </c>
      <c r="C105" s="16">
        <f>C106</f>
        <v>1467.222</v>
      </c>
      <c r="D105" s="28">
        <f>D106</f>
        <v>1629.235</v>
      </c>
    </row>
    <row r="106" spans="1:4" ht="38.25">
      <c r="A106" s="13" t="s">
        <v>569</v>
      </c>
      <c r="B106" s="22" t="s">
        <v>570</v>
      </c>
      <c r="C106" s="16">
        <v>1467.222</v>
      </c>
      <c r="D106" s="28">
        <v>1629.235</v>
      </c>
    </row>
    <row r="107" spans="1:4" ht="12.75">
      <c r="A107" s="10"/>
      <c r="B107" s="9" t="s">
        <v>6</v>
      </c>
      <c r="C107" s="8">
        <f>C73+C13</f>
        <v>21578.746000000003</v>
      </c>
      <c r="D107" s="8">
        <f>D73+D13</f>
        <v>22124.595</v>
      </c>
    </row>
  </sheetData>
  <sheetProtection/>
  <mergeCells count="8">
    <mergeCell ref="B7:E7"/>
    <mergeCell ref="A8:D8"/>
    <mergeCell ref="B1:E1"/>
    <mergeCell ref="A2:E2"/>
    <mergeCell ref="A3:E3"/>
    <mergeCell ref="A4:E4"/>
    <mergeCell ref="B5:E5"/>
    <mergeCell ref="A6:E6"/>
  </mergeCells>
  <printOptions/>
  <pageMargins left="0.7874015748031497" right="0.3937007874015748" top="0.3937007874015748" bottom="0.1968503937007874"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IP283"/>
  <sheetViews>
    <sheetView zoomScale="73" zoomScaleNormal="73" zoomScaleSheetLayoutView="100" workbookViewId="0" topLeftCell="A7">
      <selection activeCell="H224" sqref="H224"/>
    </sheetView>
  </sheetViews>
  <sheetFormatPr defaultColWidth="9.140625" defaultRowHeight="15"/>
  <cols>
    <col min="1" max="1" width="93.28125" style="50" customWidth="1"/>
    <col min="2" max="2" width="8.7109375" style="49" hidden="1" customWidth="1"/>
    <col min="3" max="3" width="8.57421875" style="45" customWidth="1"/>
    <col min="4" max="4" width="8.421875" style="48" customWidth="1"/>
    <col min="5" max="5" width="15.140625" style="47" customWidth="1"/>
    <col min="6" max="6" width="9.7109375" style="46" customWidth="1"/>
    <col min="7" max="7" width="8.140625" style="45" customWidth="1"/>
    <col min="8" max="8" width="14.421875" style="45" customWidth="1"/>
    <col min="9" max="9" width="13.7109375" style="44" customWidth="1"/>
    <col min="10" max="34" width="9.140625" style="44" customWidth="1"/>
  </cols>
  <sheetData>
    <row r="1" spans="1:8" s="1" customFormat="1" ht="15.75" customHeight="1">
      <c r="A1" s="721" t="s">
        <v>691</v>
      </c>
      <c r="B1" s="721"/>
      <c r="C1" s="721"/>
      <c r="D1" s="721"/>
      <c r="E1" s="721"/>
      <c r="F1" s="721"/>
      <c r="G1" s="721"/>
      <c r="H1" s="721"/>
    </row>
    <row r="2" spans="1:8" s="1" customFormat="1" ht="15.75" customHeight="1">
      <c r="A2" s="721" t="s">
        <v>4</v>
      </c>
      <c r="B2" s="721"/>
      <c r="C2" s="721"/>
      <c r="D2" s="721"/>
      <c r="E2" s="721"/>
      <c r="F2" s="721"/>
      <c r="G2" s="721"/>
      <c r="H2" s="721"/>
    </row>
    <row r="3" spans="1:8" s="1" customFormat="1" ht="15.75" customHeight="1">
      <c r="A3" s="721" t="s">
        <v>753</v>
      </c>
      <c r="B3" s="721"/>
      <c r="C3" s="721"/>
      <c r="D3" s="721"/>
      <c r="E3" s="721"/>
      <c r="F3" s="721"/>
      <c r="G3" s="721"/>
      <c r="H3" s="721"/>
    </row>
    <row r="4" spans="1:8" s="2" customFormat="1" ht="16.5" customHeight="1">
      <c r="A4" s="722" t="s">
        <v>754</v>
      </c>
      <c r="B4" s="722"/>
      <c r="C4" s="722"/>
      <c r="D4" s="722"/>
      <c r="E4" s="722"/>
      <c r="F4" s="722"/>
      <c r="G4" s="722"/>
      <c r="H4" s="722"/>
    </row>
    <row r="5" spans="1:8" s="2" customFormat="1" ht="16.5" customHeight="1">
      <c r="A5" s="722" t="s">
        <v>3</v>
      </c>
      <c r="B5" s="722"/>
      <c r="C5" s="722"/>
      <c r="D5" s="722"/>
      <c r="E5" s="722"/>
      <c r="F5" s="722"/>
      <c r="G5" s="722"/>
      <c r="H5" s="722"/>
    </row>
    <row r="6" spans="1:8" s="2" customFormat="1" ht="16.5" customHeight="1">
      <c r="A6" s="722" t="s">
        <v>590</v>
      </c>
      <c r="B6" s="722"/>
      <c r="C6" s="722"/>
      <c r="D6" s="722"/>
      <c r="E6" s="722"/>
      <c r="F6" s="722"/>
      <c r="G6" s="722"/>
      <c r="H6" s="722"/>
    </row>
    <row r="7" spans="1:8" s="2" customFormat="1" ht="16.5" customHeight="1">
      <c r="A7" s="722" t="s">
        <v>823</v>
      </c>
      <c r="B7" s="722"/>
      <c r="C7" s="722"/>
      <c r="D7" s="722"/>
      <c r="E7" s="722"/>
      <c r="F7" s="722"/>
      <c r="G7" s="722"/>
      <c r="H7" s="722"/>
    </row>
    <row r="8" spans="1:8" s="2" customFormat="1" ht="1.5" customHeight="1">
      <c r="A8" s="726"/>
      <c r="B8" s="726"/>
      <c r="C8" s="726"/>
      <c r="D8" s="726"/>
      <c r="E8" s="726"/>
      <c r="F8" s="726"/>
      <c r="G8" s="726"/>
      <c r="H8" s="284"/>
    </row>
    <row r="9" spans="1:8" s="2" customFormat="1" ht="17.25" customHeight="1" hidden="1">
      <c r="A9" s="726"/>
      <c r="B9" s="726"/>
      <c r="C9" s="726"/>
      <c r="D9" s="726"/>
      <c r="E9" s="726"/>
      <c r="F9" s="726"/>
      <c r="G9" s="726"/>
      <c r="H9" s="284"/>
    </row>
    <row r="10" spans="1:8" s="2" customFormat="1" ht="66" customHeight="1">
      <c r="A10" s="727" t="s">
        <v>594</v>
      </c>
      <c r="B10" s="727"/>
      <c r="C10" s="727"/>
      <c r="D10" s="727"/>
      <c r="E10" s="727"/>
      <c r="F10" s="727"/>
      <c r="G10" s="727"/>
      <c r="H10" s="727"/>
    </row>
    <row r="11" spans="1:8" s="2" customFormat="1" ht="26.25" customHeight="1">
      <c r="A11" s="283" t="s">
        <v>1</v>
      </c>
      <c r="B11" s="280"/>
      <c r="C11" s="282" t="s">
        <v>341</v>
      </c>
      <c r="D11" s="265" t="s">
        <v>340</v>
      </c>
      <c r="E11" s="281" t="s">
        <v>339</v>
      </c>
      <c r="F11" s="78"/>
      <c r="G11" s="264" t="s">
        <v>338</v>
      </c>
      <c r="H11" s="264" t="s">
        <v>556</v>
      </c>
    </row>
    <row r="12" spans="1:9" s="279" customFormat="1" ht="22.5" customHeight="1">
      <c r="A12" s="158" t="s">
        <v>337</v>
      </c>
      <c r="B12" s="280"/>
      <c r="C12" s="70"/>
      <c r="D12" s="156"/>
      <c r="E12" s="265"/>
      <c r="F12" s="264"/>
      <c r="G12" s="155"/>
      <c r="H12" s="136">
        <f>H14+H97+H113+H166+H229+H244+H224+H220</f>
        <v>88457.88799999999</v>
      </c>
      <c r="I12" s="279">
        <f>SUM(I13:I249)</f>
        <v>5537.1049299999995</v>
      </c>
    </row>
    <row r="13" spans="1:8" s="279" customFormat="1" ht="21" customHeight="1">
      <c r="A13" s="433" t="s">
        <v>5</v>
      </c>
      <c r="B13" s="280"/>
      <c r="C13" s="70"/>
      <c r="D13" s="156"/>
      <c r="E13" s="265"/>
      <c r="F13" s="264"/>
      <c r="G13" s="155"/>
      <c r="H13" s="136">
        <f>H12</f>
        <v>88457.88799999999</v>
      </c>
    </row>
    <row r="14" spans="1:8" s="279" customFormat="1" ht="21.75" customHeight="1">
      <c r="A14" s="158" t="s">
        <v>336</v>
      </c>
      <c r="B14" s="280"/>
      <c r="C14" s="70" t="s">
        <v>148</v>
      </c>
      <c r="D14" s="156"/>
      <c r="E14" s="265"/>
      <c r="F14" s="264"/>
      <c r="G14" s="155"/>
      <c r="H14" s="136">
        <f>H15+H20+H26+H45+H55+H50</f>
        <v>11211.226999999999</v>
      </c>
    </row>
    <row r="15" spans="1:34" s="276" customFormat="1" ht="38.25" customHeight="1">
      <c r="A15" s="66" t="s">
        <v>335</v>
      </c>
      <c r="B15" s="278" t="s">
        <v>334</v>
      </c>
      <c r="C15" s="70" t="s">
        <v>148</v>
      </c>
      <c r="D15" s="156" t="s">
        <v>205</v>
      </c>
      <c r="E15" s="265"/>
      <c r="F15" s="264"/>
      <c r="G15" s="155"/>
      <c r="H15" s="136">
        <f>+H16</f>
        <v>849.42</v>
      </c>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row>
    <row r="16" spans="1:34" s="51" customFormat="1" ht="26.25" customHeight="1">
      <c r="A16" s="185" t="s">
        <v>333</v>
      </c>
      <c r="B16" s="73" t="s">
        <v>0</v>
      </c>
      <c r="C16" s="100" t="s">
        <v>148</v>
      </c>
      <c r="D16" s="150" t="s">
        <v>205</v>
      </c>
      <c r="E16" s="707" t="s">
        <v>807</v>
      </c>
      <c r="F16" s="708"/>
      <c r="G16" s="182"/>
      <c r="H16" s="323">
        <f>+H17</f>
        <v>849.42</v>
      </c>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row>
    <row r="17" spans="1:34" s="51" customFormat="1" ht="25.5" customHeight="1">
      <c r="A17" s="151" t="s">
        <v>331</v>
      </c>
      <c r="B17" s="73"/>
      <c r="C17" s="88" t="s">
        <v>148</v>
      </c>
      <c r="D17" s="148" t="s">
        <v>205</v>
      </c>
      <c r="E17" s="705" t="s">
        <v>806</v>
      </c>
      <c r="F17" s="706"/>
      <c r="G17" s="177"/>
      <c r="H17" s="154">
        <f>+H18</f>
        <v>849.42</v>
      </c>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row>
    <row r="18" spans="1:34" s="51" customFormat="1" ht="37.5">
      <c r="A18" s="151" t="s">
        <v>315</v>
      </c>
      <c r="B18" s="73" t="s">
        <v>0</v>
      </c>
      <c r="C18" s="88" t="s">
        <v>148</v>
      </c>
      <c r="D18" s="148" t="s">
        <v>205</v>
      </c>
      <c r="E18" s="705" t="s">
        <v>805</v>
      </c>
      <c r="F18" s="706"/>
      <c r="G18" s="177"/>
      <c r="H18" s="154">
        <f>+H19</f>
        <v>849.42</v>
      </c>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row>
    <row r="19" spans="1:34" s="51" customFormat="1" ht="56.25">
      <c r="A19" s="109" t="s">
        <v>183</v>
      </c>
      <c r="B19" s="73" t="s">
        <v>0</v>
      </c>
      <c r="C19" s="57" t="s">
        <v>148</v>
      </c>
      <c r="D19" s="65" t="s">
        <v>205</v>
      </c>
      <c r="E19" s="705" t="s">
        <v>805</v>
      </c>
      <c r="F19" s="706"/>
      <c r="G19" s="145" t="s">
        <v>151</v>
      </c>
      <c r="H19" s="153">
        <v>849.42</v>
      </c>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row>
    <row r="20" spans="1:34" s="195" customFormat="1" ht="63" customHeight="1">
      <c r="A20" s="66" t="s">
        <v>329</v>
      </c>
      <c r="B20" s="100" t="s">
        <v>0</v>
      </c>
      <c r="C20" s="70" t="s">
        <v>148</v>
      </c>
      <c r="D20" s="70" t="s">
        <v>217</v>
      </c>
      <c r="E20" s="156"/>
      <c r="F20" s="155"/>
      <c r="G20" s="70"/>
      <c r="H20" s="136">
        <f>+H21</f>
        <v>2830.2509999999997</v>
      </c>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row>
    <row r="21" spans="1:34" s="105" customFormat="1" ht="22.5" customHeight="1">
      <c r="A21" s="185" t="s">
        <v>328</v>
      </c>
      <c r="B21" s="88" t="s">
        <v>0</v>
      </c>
      <c r="C21" s="100" t="s">
        <v>148</v>
      </c>
      <c r="D21" s="150" t="s">
        <v>217</v>
      </c>
      <c r="E21" s="707" t="s">
        <v>804</v>
      </c>
      <c r="F21" s="708"/>
      <c r="G21" s="275"/>
      <c r="H21" s="323">
        <f>+H22</f>
        <v>2830.2509999999997</v>
      </c>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row>
    <row r="22" spans="1:34" s="105" customFormat="1" ht="21.75" customHeight="1">
      <c r="A22" s="151" t="s">
        <v>326</v>
      </c>
      <c r="B22" s="88" t="s">
        <v>0</v>
      </c>
      <c r="C22" s="88" t="s">
        <v>148</v>
      </c>
      <c r="D22" s="148" t="s">
        <v>217</v>
      </c>
      <c r="E22" s="705" t="s">
        <v>803</v>
      </c>
      <c r="F22" s="706"/>
      <c r="G22" s="145"/>
      <c r="H22" s="154">
        <f>+H23</f>
        <v>2830.2509999999997</v>
      </c>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row>
    <row r="23" spans="1:34" s="105" customFormat="1" ht="39.75" customHeight="1">
      <c r="A23" s="151" t="s">
        <v>315</v>
      </c>
      <c r="B23" s="57" t="s">
        <v>0</v>
      </c>
      <c r="C23" s="88" t="s">
        <v>148</v>
      </c>
      <c r="D23" s="148" t="s">
        <v>217</v>
      </c>
      <c r="E23" s="705" t="s">
        <v>802</v>
      </c>
      <c r="F23" s="706"/>
      <c r="G23" s="145"/>
      <c r="H23" s="154">
        <f>H24+H25</f>
        <v>2830.2509999999997</v>
      </c>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row>
    <row r="24" spans="1:34" s="105" customFormat="1" ht="57.75" customHeight="1">
      <c r="A24" s="109" t="s">
        <v>183</v>
      </c>
      <c r="B24" s="73" t="s">
        <v>0</v>
      </c>
      <c r="C24" s="57" t="s">
        <v>148</v>
      </c>
      <c r="D24" s="65" t="s">
        <v>217</v>
      </c>
      <c r="E24" s="705" t="s">
        <v>802</v>
      </c>
      <c r="F24" s="706"/>
      <c r="G24" s="145" t="s">
        <v>151</v>
      </c>
      <c r="H24" s="144" t="s">
        <v>595</v>
      </c>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row>
    <row r="25" spans="1:34" s="105" customFormat="1" ht="18" customHeight="1">
      <c r="A25" s="89" t="s">
        <v>159</v>
      </c>
      <c r="B25" s="100" t="s">
        <v>0</v>
      </c>
      <c r="C25" s="57" t="s">
        <v>148</v>
      </c>
      <c r="D25" s="65" t="s">
        <v>217</v>
      </c>
      <c r="E25" s="705" t="s">
        <v>802</v>
      </c>
      <c r="F25" s="706"/>
      <c r="G25" s="145" t="s">
        <v>145</v>
      </c>
      <c r="H25" s="320">
        <v>144.2</v>
      </c>
      <c r="I25" s="106">
        <v>125.1</v>
      </c>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row>
    <row r="26" spans="1:8" s="106" customFormat="1" ht="37.5" customHeight="1" hidden="1">
      <c r="A26" s="116" t="s">
        <v>323</v>
      </c>
      <c r="B26" s="73" t="s">
        <v>0</v>
      </c>
      <c r="C26" s="73" t="s">
        <v>148</v>
      </c>
      <c r="D26" s="113" t="s">
        <v>311</v>
      </c>
      <c r="E26" s="113"/>
      <c r="F26" s="274"/>
      <c r="G26" s="140"/>
      <c r="H26" s="261"/>
    </row>
    <row r="27" spans="1:34" s="105" customFormat="1" ht="18" customHeight="1" hidden="1">
      <c r="A27" s="185" t="s">
        <v>322</v>
      </c>
      <c r="B27" s="100" t="s">
        <v>0</v>
      </c>
      <c r="C27" s="128" t="s">
        <v>148</v>
      </c>
      <c r="D27" s="184" t="s">
        <v>311</v>
      </c>
      <c r="E27" s="141" t="s">
        <v>321</v>
      </c>
      <c r="F27" s="111" t="s">
        <v>169</v>
      </c>
      <c r="G27" s="182"/>
      <c r="H27" s="181"/>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row>
    <row r="28" spans="1:34" s="105" customFormat="1" ht="0.75" customHeight="1" hidden="1">
      <c r="A28" s="151" t="s">
        <v>320</v>
      </c>
      <c r="B28" s="88" t="s">
        <v>0</v>
      </c>
      <c r="C28" s="175" t="s">
        <v>148</v>
      </c>
      <c r="D28" s="174" t="s">
        <v>311</v>
      </c>
      <c r="E28" s="273" t="s">
        <v>319</v>
      </c>
      <c r="F28" s="81" t="s">
        <v>169</v>
      </c>
      <c r="G28" s="177"/>
      <c r="H28" s="17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row>
    <row r="29" spans="1:8" s="106" customFormat="1" ht="19.5" customHeight="1" hidden="1">
      <c r="A29" s="151" t="s">
        <v>315</v>
      </c>
      <c r="B29" s="88" t="s">
        <v>0</v>
      </c>
      <c r="C29" s="175" t="s">
        <v>148</v>
      </c>
      <c r="D29" s="174" t="s">
        <v>311</v>
      </c>
      <c r="E29" s="273" t="s">
        <v>319</v>
      </c>
      <c r="F29" s="81" t="s">
        <v>314</v>
      </c>
      <c r="G29" s="177"/>
      <c r="H29" s="176"/>
    </row>
    <row r="30" spans="1:8" s="106" customFormat="1" ht="43.5" customHeight="1" hidden="1">
      <c r="A30" s="109" t="s">
        <v>183</v>
      </c>
      <c r="B30" s="57" t="s">
        <v>0</v>
      </c>
      <c r="C30" s="57" t="s">
        <v>148</v>
      </c>
      <c r="D30" s="65" t="s">
        <v>311</v>
      </c>
      <c r="E30" s="273" t="s">
        <v>319</v>
      </c>
      <c r="F30" s="81" t="s">
        <v>314</v>
      </c>
      <c r="G30" s="177" t="s">
        <v>151</v>
      </c>
      <c r="H30" s="176"/>
    </row>
    <row r="31" spans="1:8" s="106" customFormat="1" ht="19.5" customHeight="1" hidden="1">
      <c r="A31" s="89" t="s">
        <v>159</v>
      </c>
      <c r="B31" s="57" t="s">
        <v>0</v>
      </c>
      <c r="C31" s="57" t="s">
        <v>148</v>
      </c>
      <c r="D31" s="65" t="s">
        <v>311</v>
      </c>
      <c r="E31" s="273" t="s">
        <v>319</v>
      </c>
      <c r="F31" s="81" t="s">
        <v>314</v>
      </c>
      <c r="G31" s="177" t="s">
        <v>145</v>
      </c>
      <c r="H31" s="176"/>
    </row>
    <row r="32" spans="1:8" s="106" customFormat="1" ht="19.5" customHeight="1" hidden="1">
      <c r="A32" s="89" t="s">
        <v>186</v>
      </c>
      <c r="B32" s="57" t="s">
        <v>0</v>
      </c>
      <c r="C32" s="57" t="s">
        <v>148</v>
      </c>
      <c r="D32" s="65" t="s">
        <v>311</v>
      </c>
      <c r="E32" s="273" t="s">
        <v>319</v>
      </c>
      <c r="F32" s="81" t="s">
        <v>314</v>
      </c>
      <c r="G32" s="177" t="s">
        <v>185</v>
      </c>
      <c r="H32" s="176"/>
    </row>
    <row r="33" spans="1:34" s="105" customFormat="1" ht="19.5" customHeight="1" hidden="1">
      <c r="A33" s="151" t="s">
        <v>318</v>
      </c>
      <c r="B33" s="88" t="s">
        <v>0</v>
      </c>
      <c r="C33" s="175" t="s">
        <v>148</v>
      </c>
      <c r="D33" s="174" t="s">
        <v>311</v>
      </c>
      <c r="E33" s="273" t="s">
        <v>317</v>
      </c>
      <c r="F33" s="81" t="s">
        <v>169</v>
      </c>
      <c r="G33" s="177"/>
      <c r="H33" s="17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row>
    <row r="34" spans="1:8" s="106" customFormat="1" ht="19.5" customHeight="1" hidden="1">
      <c r="A34" s="151" t="s">
        <v>315</v>
      </c>
      <c r="B34" s="88" t="s">
        <v>0</v>
      </c>
      <c r="C34" s="175" t="s">
        <v>148</v>
      </c>
      <c r="D34" s="174" t="s">
        <v>311</v>
      </c>
      <c r="E34" s="273" t="s">
        <v>317</v>
      </c>
      <c r="F34" s="81" t="s">
        <v>314</v>
      </c>
      <c r="G34" s="177"/>
      <c r="H34" s="176"/>
    </row>
    <row r="35" spans="1:8" s="106" customFormat="1" ht="43.5" customHeight="1" hidden="1">
      <c r="A35" s="109" t="s">
        <v>183</v>
      </c>
      <c r="B35" s="57" t="s">
        <v>0</v>
      </c>
      <c r="C35" s="57" t="s">
        <v>148</v>
      </c>
      <c r="D35" s="65" t="s">
        <v>311</v>
      </c>
      <c r="E35" s="273" t="s">
        <v>317</v>
      </c>
      <c r="F35" s="81" t="s">
        <v>314</v>
      </c>
      <c r="G35" s="177" t="s">
        <v>151</v>
      </c>
      <c r="H35" s="176"/>
    </row>
    <row r="36" spans="1:8" s="106" customFormat="1" ht="19.5" customHeight="1" hidden="1">
      <c r="A36" s="89" t="s">
        <v>159</v>
      </c>
      <c r="B36" s="57" t="s">
        <v>0</v>
      </c>
      <c r="C36" s="57" t="s">
        <v>148</v>
      </c>
      <c r="D36" s="65" t="s">
        <v>311</v>
      </c>
      <c r="E36" s="273" t="s">
        <v>317</v>
      </c>
      <c r="F36" s="81" t="s">
        <v>314</v>
      </c>
      <c r="G36" s="177" t="s">
        <v>145</v>
      </c>
      <c r="H36" s="176"/>
    </row>
    <row r="37" spans="1:8" s="106" customFormat="1" ht="24.75" customHeight="1" hidden="1">
      <c r="A37" s="89" t="s">
        <v>186</v>
      </c>
      <c r="B37" s="57" t="s">
        <v>0</v>
      </c>
      <c r="C37" s="57" t="s">
        <v>148</v>
      </c>
      <c r="D37" s="65" t="s">
        <v>311</v>
      </c>
      <c r="E37" s="273" t="s">
        <v>317</v>
      </c>
      <c r="F37" s="81" t="s">
        <v>314</v>
      </c>
      <c r="G37" s="177" t="s">
        <v>185</v>
      </c>
      <c r="H37" s="176"/>
    </row>
    <row r="38" spans="1:34" s="105" customFormat="1" ht="19.5" customHeight="1" hidden="1">
      <c r="A38" s="151" t="s">
        <v>316</v>
      </c>
      <c r="B38" s="88" t="s">
        <v>0</v>
      </c>
      <c r="C38" s="175" t="s">
        <v>148</v>
      </c>
      <c r="D38" s="174" t="s">
        <v>311</v>
      </c>
      <c r="E38" s="273" t="s">
        <v>310</v>
      </c>
      <c r="F38" s="81" t="s">
        <v>169</v>
      </c>
      <c r="G38" s="177"/>
      <c r="H38" s="17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row>
    <row r="39" spans="1:8" s="106" customFormat="1" ht="19.5" customHeight="1" hidden="1">
      <c r="A39" s="151" t="s">
        <v>315</v>
      </c>
      <c r="B39" s="88" t="s">
        <v>0</v>
      </c>
      <c r="C39" s="175" t="s">
        <v>148</v>
      </c>
      <c r="D39" s="174" t="s">
        <v>311</v>
      </c>
      <c r="E39" s="273" t="s">
        <v>310</v>
      </c>
      <c r="F39" s="81" t="s">
        <v>314</v>
      </c>
      <c r="G39" s="177"/>
      <c r="H39" s="176"/>
    </row>
    <row r="40" spans="1:8" s="106" customFormat="1" ht="43.5" customHeight="1" hidden="1">
      <c r="A40" s="109" t="s">
        <v>183</v>
      </c>
      <c r="B40" s="57" t="s">
        <v>0</v>
      </c>
      <c r="C40" s="57" t="s">
        <v>148</v>
      </c>
      <c r="D40" s="65" t="s">
        <v>311</v>
      </c>
      <c r="E40" s="273" t="s">
        <v>310</v>
      </c>
      <c r="F40" s="81" t="s">
        <v>314</v>
      </c>
      <c r="G40" s="177" t="s">
        <v>151</v>
      </c>
      <c r="H40" s="176"/>
    </row>
    <row r="41" spans="1:8" s="106" customFormat="1" ht="19.5" customHeight="1" hidden="1">
      <c r="A41" s="89" t="s">
        <v>159</v>
      </c>
      <c r="B41" s="57" t="s">
        <v>0</v>
      </c>
      <c r="C41" s="57" t="s">
        <v>148</v>
      </c>
      <c r="D41" s="65" t="s">
        <v>311</v>
      </c>
      <c r="E41" s="273" t="s">
        <v>310</v>
      </c>
      <c r="F41" s="81" t="s">
        <v>314</v>
      </c>
      <c r="G41" s="177" t="s">
        <v>145</v>
      </c>
      <c r="H41" s="176"/>
    </row>
    <row r="42" spans="1:8" s="106" customFormat="1" ht="19.5" customHeight="1" hidden="1">
      <c r="A42" s="89" t="s">
        <v>186</v>
      </c>
      <c r="B42" s="57" t="s">
        <v>0</v>
      </c>
      <c r="C42" s="57" t="s">
        <v>148</v>
      </c>
      <c r="D42" s="65" t="s">
        <v>311</v>
      </c>
      <c r="E42" s="273" t="s">
        <v>310</v>
      </c>
      <c r="F42" s="81" t="s">
        <v>314</v>
      </c>
      <c r="G42" s="177" t="s">
        <v>185</v>
      </c>
      <c r="H42" s="176"/>
    </row>
    <row r="43" spans="1:8" s="106" customFormat="1" ht="37.5" customHeight="1" hidden="1">
      <c r="A43" s="178" t="s">
        <v>313</v>
      </c>
      <c r="B43" s="175" t="s">
        <v>0</v>
      </c>
      <c r="C43" s="175" t="s">
        <v>148</v>
      </c>
      <c r="D43" s="174" t="s">
        <v>311</v>
      </c>
      <c r="E43" s="173" t="s">
        <v>310</v>
      </c>
      <c r="F43" s="172" t="s">
        <v>309</v>
      </c>
      <c r="G43" s="177"/>
      <c r="H43" s="176"/>
    </row>
    <row r="44" spans="1:8" s="52" customFormat="1" ht="18.75" customHeight="1" hidden="1">
      <c r="A44" s="109" t="s">
        <v>312</v>
      </c>
      <c r="B44" s="57" t="s">
        <v>0</v>
      </c>
      <c r="C44" s="57" t="s">
        <v>148</v>
      </c>
      <c r="D44" s="57" t="s">
        <v>311</v>
      </c>
      <c r="E44" s="173" t="s">
        <v>310</v>
      </c>
      <c r="F44" s="172" t="s">
        <v>309</v>
      </c>
      <c r="G44" s="57" t="s">
        <v>308</v>
      </c>
      <c r="H44" s="56"/>
    </row>
    <row r="45" spans="1:8" s="52" customFormat="1" ht="21.75" customHeight="1">
      <c r="A45" s="272" t="s">
        <v>307</v>
      </c>
      <c r="B45" s="73" t="s">
        <v>0</v>
      </c>
      <c r="C45" s="155" t="s">
        <v>148</v>
      </c>
      <c r="D45" s="70" t="s">
        <v>163</v>
      </c>
      <c r="E45" s="265"/>
      <c r="F45" s="264"/>
      <c r="G45" s="120"/>
      <c r="H45" s="297" t="str">
        <f>H46</f>
        <v>243,800</v>
      </c>
    </row>
    <row r="46" spans="1:8" s="52" customFormat="1" ht="19.5" customHeight="1">
      <c r="A46" s="271" t="s">
        <v>275</v>
      </c>
      <c r="B46" s="100" t="s">
        <v>0</v>
      </c>
      <c r="C46" s="249" t="s">
        <v>148</v>
      </c>
      <c r="D46" s="129" t="s">
        <v>163</v>
      </c>
      <c r="E46" s="723" t="s">
        <v>796</v>
      </c>
      <c r="F46" s="716"/>
      <c r="G46" s="97"/>
      <c r="H46" s="200" t="str">
        <f>H47</f>
        <v>243,800</v>
      </c>
    </row>
    <row r="47" spans="1:34" s="105" customFormat="1" ht="20.25" customHeight="1">
      <c r="A47" s="151" t="s">
        <v>305</v>
      </c>
      <c r="B47" s="88" t="s">
        <v>0</v>
      </c>
      <c r="C47" s="175" t="s">
        <v>148</v>
      </c>
      <c r="D47" s="174" t="s">
        <v>163</v>
      </c>
      <c r="E47" s="705" t="s">
        <v>809</v>
      </c>
      <c r="F47" s="706"/>
      <c r="G47" s="177"/>
      <c r="H47" s="446" t="str">
        <f>H48</f>
        <v>243,800</v>
      </c>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row>
    <row r="48" spans="1:34" s="105" customFormat="1" ht="19.5" customHeight="1">
      <c r="A48" s="151" t="s">
        <v>808</v>
      </c>
      <c r="B48" s="88" t="s">
        <v>0</v>
      </c>
      <c r="C48" s="175" t="s">
        <v>148</v>
      </c>
      <c r="D48" s="174" t="s">
        <v>163</v>
      </c>
      <c r="E48" s="705" t="s">
        <v>797</v>
      </c>
      <c r="F48" s="706"/>
      <c r="G48" s="177"/>
      <c r="H48" s="446" t="str">
        <f>H49</f>
        <v>243,800</v>
      </c>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9" s="52" customFormat="1" ht="17.25" customHeight="1">
      <c r="A49" s="437" t="s">
        <v>186</v>
      </c>
      <c r="B49" s="57" t="s">
        <v>0</v>
      </c>
      <c r="C49" s="57" t="s">
        <v>148</v>
      </c>
      <c r="D49" s="57" t="s">
        <v>163</v>
      </c>
      <c r="E49" s="705" t="s">
        <v>797</v>
      </c>
      <c r="F49" s="706"/>
      <c r="G49" s="57" t="s">
        <v>185</v>
      </c>
      <c r="H49" s="298" t="s">
        <v>795</v>
      </c>
      <c r="I49" s="52">
        <v>243.8</v>
      </c>
    </row>
    <row r="50" spans="1:8" s="83" customFormat="1" ht="20.25" customHeight="1">
      <c r="A50" s="438" t="s">
        <v>301</v>
      </c>
      <c r="B50" s="57"/>
      <c r="C50" s="319" t="s">
        <v>148</v>
      </c>
      <c r="D50" s="434" t="s">
        <v>172</v>
      </c>
      <c r="E50" s="435"/>
      <c r="F50" s="436"/>
      <c r="G50" s="312"/>
      <c r="H50" s="449">
        <f>H51</f>
        <v>50</v>
      </c>
    </row>
    <row r="51" spans="1:8" s="83" customFormat="1" ht="20.25" customHeight="1">
      <c r="A51" s="437" t="s">
        <v>300</v>
      </c>
      <c r="B51" s="57"/>
      <c r="C51" s="312" t="s">
        <v>148</v>
      </c>
      <c r="D51" s="497" t="s">
        <v>172</v>
      </c>
      <c r="E51" s="314" t="s">
        <v>423</v>
      </c>
      <c r="F51" s="313" t="s">
        <v>155</v>
      </c>
      <c r="G51" s="312"/>
      <c r="H51" s="450">
        <f>H52</f>
        <v>50</v>
      </c>
    </row>
    <row r="52" spans="1:8" s="83" customFormat="1" ht="20.25" customHeight="1">
      <c r="A52" s="437" t="s">
        <v>301</v>
      </c>
      <c r="B52" s="57"/>
      <c r="C52" s="312" t="s">
        <v>148</v>
      </c>
      <c r="D52" s="497" t="s">
        <v>172</v>
      </c>
      <c r="E52" s="314" t="s">
        <v>424</v>
      </c>
      <c r="F52" s="313" t="s">
        <v>155</v>
      </c>
      <c r="G52" s="312"/>
      <c r="H52" s="450">
        <f>H54</f>
        <v>50</v>
      </c>
    </row>
    <row r="53" spans="1:8" s="83" customFormat="1" ht="20.25" customHeight="1">
      <c r="A53" s="437" t="s">
        <v>297</v>
      </c>
      <c r="B53" s="57"/>
      <c r="C53" s="312" t="s">
        <v>148</v>
      </c>
      <c r="D53" s="497" t="s">
        <v>172</v>
      </c>
      <c r="E53" s="314" t="s">
        <v>424</v>
      </c>
      <c r="F53" s="313" t="s">
        <v>425</v>
      </c>
      <c r="G53" s="312"/>
      <c r="H53" s="450">
        <f>H54</f>
        <v>50</v>
      </c>
    </row>
    <row r="54" spans="1:8" s="83" customFormat="1" ht="20.25" customHeight="1">
      <c r="A54" s="437" t="s">
        <v>186</v>
      </c>
      <c r="B54" s="57"/>
      <c r="C54" s="312" t="s">
        <v>148</v>
      </c>
      <c r="D54" s="497" t="s">
        <v>172</v>
      </c>
      <c r="E54" s="314" t="s">
        <v>424</v>
      </c>
      <c r="F54" s="313" t="s">
        <v>425</v>
      </c>
      <c r="G54" s="312" t="s">
        <v>185</v>
      </c>
      <c r="H54" s="450">
        <v>50</v>
      </c>
    </row>
    <row r="55" spans="1:8" s="83" customFormat="1" ht="25.5" customHeight="1">
      <c r="A55" s="66" t="s">
        <v>295</v>
      </c>
      <c r="B55" s="73" t="s">
        <v>0</v>
      </c>
      <c r="C55" s="70" t="s">
        <v>148</v>
      </c>
      <c r="D55" s="156" t="s">
        <v>272</v>
      </c>
      <c r="E55" s="79"/>
      <c r="F55" s="78"/>
      <c r="G55" s="155"/>
      <c r="H55" s="136">
        <f>H60+H65+H84+H92</f>
        <v>7237.755999999999</v>
      </c>
    </row>
    <row r="56" spans="1:8" s="186" customFormat="1" ht="18.75" customHeight="1" hidden="1">
      <c r="A56" s="116"/>
      <c r="B56" s="100"/>
      <c r="C56" s="73"/>
      <c r="D56" s="113"/>
      <c r="E56" s="143"/>
      <c r="F56" s="71"/>
      <c r="G56" s="140"/>
      <c r="H56" s="261"/>
    </row>
    <row r="57" spans="1:8" s="186" customFormat="1" ht="18.75" customHeight="1" hidden="1">
      <c r="A57" s="109"/>
      <c r="B57" s="88"/>
      <c r="C57" s="57"/>
      <c r="D57" s="65"/>
      <c r="E57" s="192"/>
      <c r="F57" s="135"/>
      <c r="G57" s="257"/>
      <c r="H57" s="256"/>
    </row>
    <row r="58" spans="1:8" s="83" customFormat="1" ht="18.75" customHeight="1" hidden="1">
      <c r="A58" s="260"/>
      <c r="B58" s="88"/>
      <c r="C58" s="259"/>
      <c r="D58" s="258"/>
      <c r="E58" s="188"/>
      <c r="F58" s="187"/>
      <c r="G58" s="257"/>
      <c r="H58" s="256"/>
    </row>
    <row r="59" spans="1:8" s="83" customFormat="1" ht="18.75" customHeight="1" hidden="1">
      <c r="A59" s="189"/>
      <c r="B59" s="57"/>
      <c r="C59" s="254"/>
      <c r="D59" s="254"/>
      <c r="E59" s="192"/>
      <c r="F59" s="255"/>
      <c r="G59" s="254"/>
      <c r="H59" s="253"/>
    </row>
    <row r="60" spans="1:8" s="186" customFormat="1" ht="81.75" customHeight="1">
      <c r="A60" s="116" t="s">
        <v>708</v>
      </c>
      <c r="B60" s="100" t="s">
        <v>0</v>
      </c>
      <c r="C60" s="73" t="s">
        <v>148</v>
      </c>
      <c r="D60" s="113" t="s">
        <v>272</v>
      </c>
      <c r="E60" s="143" t="s">
        <v>294</v>
      </c>
      <c r="F60" s="71" t="s">
        <v>155</v>
      </c>
      <c r="G60" s="140"/>
      <c r="H60" s="136">
        <f>+H61</f>
        <v>70</v>
      </c>
    </row>
    <row r="61" spans="1:245" s="106" customFormat="1" ht="77.25" customHeight="1">
      <c r="A61" s="625" t="s">
        <v>293</v>
      </c>
      <c r="B61" s="100" t="s">
        <v>0</v>
      </c>
      <c r="C61" s="73" t="s">
        <v>148</v>
      </c>
      <c r="D61" s="113" t="s">
        <v>272</v>
      </c>
      <c r="E61" s="143" t="s">
        <v>479</v>
      </c>
      <c r="F61" s="71" t="s">
        <v>155</v>
      </c>
      <c r="G61" s="140"/>
      <c r="H61" s="136">
        <f>+H62</f>
        <v>70</v>
      </c>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186"/>
      <c r="ER61" s="186"/>
      <c r="ES61" s="186"/>
      <c r="ET61" s="186"/>
      <c r="EU61" s="186"/>
      <c r="EV61" s="186"/>
      <c r="EW61" s="186"/>
      <c r="EX61" s="186"/>
      <c r="EY61" s="186"/>
      <c r="EZ61" s="186"/>
      <c r="FA61" s="186"/>
      <c r="FB61" s="186"/>
      <c r="FC61" s="186"/>
      <c r="FD61" s="186"/>
      <c r="FE61" s="186"/>
      <c r="FF61" s="186"/>
      <c r="FG61" s="186"/>
      <c r="FH61" s="186"/>
      <c r="FI61" s="186"/>
      <c r="FJ61" s="186"/>
      <c r="FK61" s="186"/>
      <c r="FL61" s="186"/>
      <c r="FM61" s="186"/>
      <c r="FN61" s="186"/>
      <c r="FO61" s="186"/>
      <c r="FP61" s="186"/>
      <c r="FQ61" s="186"/>
      <c r="FR61" s="186"/>
      <c r="FS61" s="186"/>
      <c r="FT61" s="186"/>
      <c r="FU61" s="186"/>
      <c r="FV61" s="186"/>
      <c r="FW61" s="186"/>
      <c r="FX61" s="186"/>
      <c r="FY61" s="186"/>
      <c r="FZ61" s="186"/>
      <c r="GA61" s="186"/>
      <c r="GB61" s="186"/>
      <c r="GC61" s="186"/>
      <c r="GD61" s="186"/>
      <c r="GE61" s="186"/>
      <c r="GF61" s="186"/>
      <c r="GG61" s="186"/>
      <c r="GH61" s="186"/>
      <c r="GI61" s="186"/>
      <c r="GJ61" s="186"/>
      <c r="GK61" s="186"/>
      <c r="GL61" s="186"/>
      <c r="GM61" s="186"/>
      <c r="GN61" s="186"/>
      <c r="GO61" s="186"/>
      <c r="GP61" s="186"/>
      <c r="GQ61" s="186"/>
      <c r="GR61" s="186"/>
      <c r="GS61" s="186"/>
      <c r="GT61" s="186"/>
      <c r="GU61" s="186"/>
      <c r="GV61" s="186"/>
      <c r="GW61" s="186"/>
      <c r="GX61" s="186"/>
      <c r="GY61" s="186"/>
      <c r="GZ61" s="186"/>
      <c r="HA61" s="186"/>
      <c r="HB61" s="186"/>
      <c r="HC61" s="186"/>
      <c r="HD61" s="186"/>
      <c r="HE61" s="186"/>
      <c r="HF61" s="186"/>
      <c r="HG61" s="186"/>
      <c r="HH61" s="186"/>
      <c r="HI61" s="186"/>
      <c r="HJ61" s="186"/>
      <c r="HK61" s="186"/>
      <c r="HL61" s="186"/>
      <c r="HM61" s="186"/>
      <c r="HN61" s="186"/>
      <c r="HO61" s="186"/>
      <c r="HP61" s="186"/>
      <c r="HQ61" s="186"/>
      <c r="HR61" s="186"/>
      <c r="HS61" s="186"/>
      <c r="HT61" s="186"/>
      <c r="HU61" s="186"/>
      <c r="HV61" s="186"/>
      <c r="HW61" s="186"/>
      <c r="HX61" s="186"/>
      <c r="HY61" s="186"/>
      <c r="HZ61" s="186"/>
      <c r="IA61" s="186"/>
      <c r="IB61" s="186"/>
      <c r="IC61" s="186"/>
      <c r="ID61" s="186"/>
      <c r="IE61" s="186"/>
      <c r="IF61" s="186"/>
      <c r="IG61" s="186"/>
      <c r="IH61" s="186"/>
      <c r="II61" s="186"/>
      <c r="IJ61" s="186"/>
      <c r="IK61" s="186"/>
    </row>
    <row r="62" spans="1:245" s="106" customFormat="1" ht="21" customHeight="1">
      <c r="A62" s="151" t="s">
        <v>292</v>
      </c>
      <c r="B62" s="57" t="s">
        <v>0</v>
      </c>
      <c r="C62" s="88" t="s">
        <v>148</v>
      </c>
      <c r="D62" s="148" t="s">
        <v>272</v>
      </c>
      <c r="E62" s="118" t="s">
        <v>479</v>
      </c>
      <c r="F62" s="117" t="s">
        <v>291</v>
      </c>
      <c r="G62" s="180"/>
      <c r="H62" s="652">
        <f>+H63+H64</f>
        <v>70</v>
      </c>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186"/>
      <c r="ET62" s="186"/>
      <c r="EU62" s="186"/>
      <c r="EV62" s="186"/>
      <c r="EW62" s="186"/>
      <c r="EX62" s="186"/>
      <c r="EY62" s="186"/>
      <c r="EZ62" s="186"/>
      <c r="FA62" s="186"/>
      <c r="FB62" s="186"/>
      <c r="FC62" s="186"/>
      <c r="FD62" s="186"/>
      <c r="FE62" s="186"/>
      <c r="FF62" s="186"/>
      <c r="FG62" s="186"/>
      <c r="FH62" s="186"/>
      <c r="FI62" s="186"/>
      <c r="FJ62" s="186"/>
      <c r="FK62" s="186"/>
      <c r="FL62" s="186"/>
      <c r="FM62" s="186"/>
      <c r="FN62" s="186"/>
      <c r="FO62" s="186"/>
      <c r="FP62" s="186"/>
      <c r="FQ62" s="186"/>
      <c r="FR62" s="186"/>
      <c r="FS62" s="186"/>
      <c r="FT62" s="186"/>
      <c r="FU62" s="186"/>
      <c r="FV62" s="186"/>
      <c r="FW62" s="186"/>
      <c r="FX62" s="186"/>
      <c r="FY62" s="186"/>
      <c r="FZ62" s="186"/>
      <c r="GA62" s="186"/>
      <c r="GB62" s="186"/>
      <c r="GC62" s="186"/>
      <c r="GD62" s="186"/>
      <c r="GE62" s="186"/>
      <c r="GF62" s="186"/>
      <c r="GG62" s="186"/>
      <c r="GH62" s="186"/>
      <c r="GI62" s="186"/>
      <c r="GJ62" s="186"/>
      <c r="GK62" s="186"/>
      <c r="GL62" s="186"/>
      <c r="GM62" s="186"/>
      <c r="GN62" s="186"/>
      <c r="GO62" s="186"/>
      <c r="GP62" s="186"/>
      <c r="GQ62" s="186"/>
      <c r="GR62" s="186"/>
      <c r="GS62" s="186"/>
      <c r="GT62" s="186"/>
      <c r="GU62" s="186"/>
      <c r="GV62" s="186"/>
      <c r="GW62" s="186"/>
      <c r="GX62" s="186"/>
      <c r="GY62" s="186"/>
      <c r="GZ62" s="186"/>
      <c r="HA62" s="186"/>
      <c r="HB62" s="186"/>
      <c r="HC62" s="186"/>
      <c r="HD62" s="186"/>
      <c r="HE62" s="186"/>
      <c r="HF62" s="186"/>
      <c r="HG62" s="186"/>
      <c r="HH62" s="186"/>
      <c r="HI62" s="186"/>
      <c r="HJ62" s="186"/>
      <c r="HK62" s="186"/>
      <c r="HL62" s="186"/>
      <c r="HM62" s="186"/>
      <c r="HN62" s="186"/>
      <c r="HO62" s="186"/>
      <c r="HP62" s="186"/>
      <c r="HQ62" s="186"/>
      <c r="HR62" s="186"/>
      <c r="HS62" s="186"/>
      <c r="HT62" s="186"/>
      <c r="HU62" s="186"/>
      <c r="HV62" s="186"/>
      <c r="HW62" s="186"/>
      <c r="HX62" s="186"/>
      <c r="HY62" s="186"/>
      <c r="HZ62" s="186"/>
      <c r="IA62" s="186"/>
      <c r="IB62" s="186"/>
      <c r="IC62" s="186"/>
      <c r="ID62" s="186"/>
      <c r="IE62" s="186"/>
      <c r="IF62" s="186"/>
      <c r="IG62" s="186"/>
      <c r="IH62" s="186"/>
      <c r="II62" s="186"/>
      <c r="IJ62" s="186"/>
      <c r="IK62" s="186"/>
    </row>
    <row r="63" spans="1:245" s="106" customFormat="1" ht="1.5" customHeight="1">
      <c r="A63" s="311" t="s">
        <v>183</v>
      </c>
      <c r="B63" s="57"/>
      <c r="C63" s="309" t="s">
        <v>148</v>
      </c>
      <c r="D63" s="308" t="s">
        <v>272</v>
      </c>
      <c r="E63" s="705" t="s">
        <v>480</v>
      </c>
      <c r="F63" s="706"/>
      <c r="G63" s="307" t="s">
        <v>151</v>
      </c>
      <c r="H63" s="652">
        <v>0</v>
      </c>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c r="EO63" s="186"/>
      <c r="EP63" s="186"/>
      <c r="EQ63" s="186"/>
      <c r="ER63" s="186"/>
      <c r="ES63" s="186"/>
      <c r="ET63" s="186"/>
      <c r="EU63" s="186"/>
      <c r="EV63" s="186"/>
      <c r="EW63" s="186"/>
      <c r="EX63" s="186"/>
      <c r="EY63" s="186"/>
      <c r="EZ63" s="186"/>
      <c r="FA63" s="186"/>
      <c r="FB63" s="186"/>
      <c r="FC63" s="186"/>
      <c r="FD63" s="186"/>
      <c r="FE63" s="186"/>
      <c r="FF63" s="186"/>
      <c r="FG63" s="186"/>
      <c r="FH63" s="186"/>
      <c r="FI63" s="186"/>
      <c r="FJ63" s="186"/>
      <c r="FK63" s="186"/>
      <c r="FL63" s="186"/>
      <c r="FM63" s="186"/>
      <c r="FN63" s="186"/>
      <c r="FO63" s="186"/>
      <c r="FP63" s="186"/>
      <c r="FQ63" s="186"/>
      <c r="FR63" s="186"/>
      <c r="FS63" s="186"/>
      <c r="FT63" s="186"/>
      <c r="FU63" s="186"/>
      <c r="FV63" s="186"/>
      <c r="FW63" s="186"/>
      <c r="FX63" s="186"/>
      <c r="FY63" s="186"/>
      <c r="FZ63" s="186"/>
      <c r="GA63" s="186"/>
      <c r="GB63" s="186"/>
      <c r="GC63" s="186"/>
      <c r="GD63" s="186"/>
      <c r="GE63" s="186"/>
      <c r="GF63" s="186"/>
      <c r="GG63" s="186"/>
      <c r="GH63" s="186"/>
      <c r="GI63" s="186"/>
      <c r="GJ63" s="186"/>
      <c r="GK63" s="186"/>
      <c r="GL63" s="186"/>
      <c r="GM63" s="186"/>
      <c r="GN63" s="186"/>
      <c r="GO63" s="186"/>
      <c r="GP63" s="186"/>
      <c r="GQ63" s="186"/>
      <c r="GR63" s="186"/>
      <c r="GS63" s="186"/>
      <c r="GT63" s="186"/>
      <c r="GU63" s="186"/>
      <c r="GV63" s="186"/>
      <c r="GW63" s="186"/>
      <c r="GX63" s="186"/>
      <c r="GY63" s="186"/>
      <c r="GZ63" s="186"/>
      <c r="HA63" s="186"/>
      <c r="HB63" s="186"/>
      <c r="HC63" s="186"/>
      <c r="HD63" s="186"/>
      <c r="HE63" s="186"/>
      <c r="HF63" s="186"/>
      <c r="HG63" s="186"/>
      <c r="HH63" s="186"/>
      <c r="HI63" s="186"/>
      <c r="HJ63" s="186"/>
      <c r="HK63" s="186"/>
      <c r="HL63" s="186"/>
      <c r="HM63" s="186"/>
      <c r="HN63" s="186"/>
      <c r="HO63" s="186"/>
      <c r="HP63" s="186"/>
      <c r="HQ63" s="186"/>
      <c r="HR63" s="186"/>
      <c r="HS63" s="186"/>
      <c r="HT63" s="186"/>
      <c r="HU63" s="186"/>
      <c r="HV63" s="186"/>
      <c r="HW63" s="186"/>
      <c r="HX63" s="186"/>
      <c r="HY63" s="186"/>
      <c r="HZ63" s="186"/>
      <c r="IA63" s="186"/>
      <c r="IB63" s="186"/>
      <c r="IC63" s="186"/>
      <c r="ID63" s="186"/>
      <c r="IE63" s="186"/>
      <c r="IF63" s="186"/>
      <c r="IG63" s="186"/>
      <c r="IH63" s="186"/>
      <c r="II63" s="186"/>
      <c r="IJ63" s="186"/>
      <c r="IK63" s="186"/>
    </row>
    <row r="64" spans="1:245" s="106" customFormat="1" ht="37.5" customHeight="1">
      <c r="A64" s="565" t="s">
        <v>363</v>
      </c>
      <c r="B64" s="100" t="s">
        <v>0</v>
      </c>
      <c r="C64" s="57" t="s">
        <v>148</v>
      </c>
      <c r="D64" s="57" t="s">
        <v>272</v>
      </c>
      <c r="E64" s="118" t="s">
        <v>479</v>
      </c>
      <c r="F64" s="117" t="s">
        <v>291</v>
      </c>
      <c r="G64" s="57" t="s">
        <v>145</v>
      </c>
      <c r="H64" s="653">
        <v>70</v>
      </c>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c r="BS64" s="186"/>
      <c r="BT64" s="186"/>
      <c r="BU64" s="186"/>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c r="EO64" s="186"/>
      <c r="EP64" s="186"/>
      <c r="EQ64" s="186"/>
      <c r="ER64" s="186"/>
      <c r="ES64" s="186"/>
      <c r="ET64" s="186"/>
      <c r="EU64" s="186"/>
      <c r="EV64" s="186"/>
      <c r="EW64" s="186"/>
      <c r="EX64" s="186"/>
      <c r="EY64" s="186"/>
      <c r="EZ64" s="186"/>
      <c r="FA64" s="186"/>
      <c r="FB64" s="186"/>
      <c r="FC64" s="186"/>
      <c r="FD64" s="186"/>
      <c r="FE64" s="186"/>
      <c r="FF64" s="186"/>
      <c r="FG64" s="186"/>
      <c r="FH64" s="186"/>
      <c r="FI64" s="186"/>
      <c r="FJ64" s="186"/>
      <c r="FK64" s="186"/>
      <c r="FL64" s="186"/>
      <c r="FM64" s="186"/>
      <c r="FN64" s="186"/>
      <c r="FO64" s="186"/>
      <c r="FP64" s="186"/>
      <c r="FQ64" s="186"/>
      <c r="FR64" s="186"/>
      <c r="FS64" s="186"/>
      <c r="FT64" s="186"/>
      <c r="FU64" s="186"/>
      <c r="FV64" s="186"/>
      <c r="FW64" s="186"/>
      <c r="FX64" s="186"/>
      <c r="FY64" s="186"/>
      <c r="FZ64" s="186"/>
      <c r="GA64" s="186"/>
      <c r="GB64" s="186"/>
      <c r="GC64" s="186"/>
      <c r="GD64" s="186"/>
      <c r="GE64" s="186"/>
      <c r="GF64" s="186"/>
      <c r="GG64" s="186"/>
      <c r="GH64" s="186"/>
      <c r="GI64" s="186"/>
      <c r="GJ64" s="186"/>
      <c r="GK64" s="186"/>
      <c r="GL64" s="186"/>
      <c r="GM64" s="186"/>
      <c r="GN64" s="186"/>
      <c r="GO64" s="186"/>
      <c r="GP64" s="186"/>
      <c r="GQ64" s="186"/>
      <c r="GR64" s="186"/>
      <c r="GS64" s="186"/>
      <c r="GT64" s="186"/>
      <c r="GU64" s="186"/>
      <c r="GV64" s="186"/>
      <c r="GW64" s="186"/>
      <c r="GX64" s="186"/>
      <c r="GY64" s="186"/>
      <c r="GZ64" s="186"/>
      <c r="HA64" s="186"/>
      <c r="HB64" s="186"/>
      <c r="HC64" s="186"/>
      <c r="HD64" s="186"/>
      <c r="HE64" s="186"/>
      <c r="HF64" s="186"/>
      <c r="HG64" s="186"/>
      <c r="HH64" s="186"/>
      <c r="HI64" s="186"/>
      <c r="HJ64" s="186"/>
      <c r="HK64" s="186"/>
      <c r="HL64" s="186"/>
      <c r="HM64" s="186"/>
      <c r="HN64" s="186"/>
      <c r="HO64" s="186"/>
      <c r="HP64" s="186"/>
      <c r="HQ64" s="186"/>
      <c r="HR64" s="186"/>
      <c r="HS64" s="186"/>
      <c r="HT64" s="186"/>
      <c r="HU64" s="186"/>
      <c r="HV64" s="186"/>
      <c r="HW64" s="186"/>
      <c r="HX64" s="186"/>
      <c r="HY64" s="186"/>
      <c r="HZ64" s="186"/>
      <c r="IA64" s="186"/>
      <c r="IB64" s="186"/>
      <c r="IC64" s="186"/>
      <c r="ID64" s="186"/>
      <c r="IE64" s="186"/>
      <c r="IF64" s="186"/>
      <c r="IG64" s="186"/>
      <c r="IH64" s="186"/>
      <c r="II64" s="186"/>
      <c r="IJ64" s="186"/>
      <c r="IK64" s="186"/>
    </row>
    <row r="65" spans="1:8" s="83" customFormat="1" ht="45.75" customHeight="1">
      <c r="A65" s="250" t="s">
        <v>290</v>
      </c>
      <c r="B65" s="88" t="s">
        <v>0</v>
      </c>
      <c r="C65" s="249" t="s">
        <v>148</v>
      </c>
      <c r="D65" s="248">
        <v>13</v>
      </c>
      <c r="E65" s="247" t="s">
        <v>289</v>
      </c>
      <c r="F65" s="246" t="s">
        <v>155</v>
      </c>
      <c r="G65" s="245"/>
      <c r="H65" s="218">
        <f>+H66+H83+H82</f>
        <v>2188.018</v>
      </c>
    </row>
    <row r="66" spans="1:8" s="83" customFormat="1" ht="26.25" customHeight="1">
      <c r="A66" s="109" t="s">
        <v>288</v>
      </c>
      <c r="B66" s="88" t="s">
        <v>0</v>
      </c>
      <c r="C66" s="244" t="s">
        <v>148</v>
      </c>
      <c r="D66" s="87">
        <v>13</v>
      </c>
      <c r="E66" s="243" t="s">
        <v>286</v>
      </c>
      <c r="F66" s="167" t="s">
        <v>155</v>
      </c>
      <c r="G66" s="242"/>
      <c r="H66" s="63" t="str">
        <f>H67</f>
        <v>550</v>
      </c>
    </row>
    <row r="67" spans="1:8" s="83" customFormat="1" ht="26.25" customHeight="1">
      <c r="A67" s="89" t="s">
        <v>287</v>
      </c>
      <c r="B67" s="88"/>
      <c r="C67" s="86" t="s">
        <v>148</v>
      </c>
      <c r="D67" s="87">
        <v>13</v>
      </c>
      <c r="E67" s="243" t="s">
        <v>286</v>
      </c>
      <c r="F67" s="167" t="s">
        <v>285</v>
      </c>
      <c r="G67" s="242"/>
      <c r="H67" s="63" t="str">
        <f>H68</f>
        <v>550</v>
      </c>
    </row>
    <row r="68" spans="1:9" s="83" customFormat="1" ht="38.25" customHeight="1">
      <c r="A68" s="565" t="s">
        <v>363</v>
      </c>
      <c r="B68" s="57" t="s">
        <v>0</v>
      </c>
      <c r="C68" s="241" t="s">
        <v>148</v>
      </c>
      <c r="D68" s="240">
        <v>13</v>
      </c>
      <c r="E68" s="239" t="s">
        <v>286</v>
      </c>
      <c r="F68" s="67" t="s">
        <v>285</v>
      </c>
      <c r="G68" s="238" t="s">
        <v>145</v>
      </c>
      <c r="H68" s="56" t="s">
        <v>788</v>
      </c>
      <c r="I68" s="83">
        <v>250</v>
      </c>
    </row>
    <row r="69" spans="1:8" s="83" customFormat="1" ht="18.75" customHeight="1" hidden="1">
      <c r="A69" s="231" t="s">
        <v>275</v>
      </c>
      <c r="B69" s="100" t="s">
        <v>0</v>
      </c>
      <c r="C69" s="237" t="s">
        <v>148</v>
      </c>
      <c r="D69" s="236">
        <v>13</v>
      </c>
      <c r="E69" s="728" t="s">
        <v>276</v>
      </c>
      <c r="F69" s="729"/>
      <c r="G69" s="235" t="s">
        <v>185</v>
      </c>
      <c r="H69" s="95"/>
    </row>
    <row r="70" spans="1:8" s="83" customFormat="1" ht="18.75" customHeight="1" hidden="1">
      <c r="A70" s="91" t="s">
        <v>273</v>
      </c>
      <c r="B70" s="88" t="s">
        <v>0</v>
      </c>
      <c r="C70" s="221" t="s">
        <v>148</v>
      </c>
      <c r="D70" s="221" t="s">
        <v>272</v>
      </c>
      <c r="E70" s="72" t="s">
        <v>274</v>
      </c>
      <c r="F70" s="71" t="s">
        <v>155</v>
      </c>
      <c r="G70" s="220"/>
      <c r="H70" s="119"/>
    </row>
    <row r="71" spans="1:250" s="233" customFormat="1" ht="19.5" customHeight="1" hidden="1">
      <c r="A71" s="89" t="s">
        <v>284</v>
      </c>
      <c r="B71" s="88" t="s">
        <v>0</v>
      </c>
      <c r="C71" s="120" t="s">
        <v>148</v>
      </c>
      <c r="D71" s="120" t="s">
        <v>272</v>
      </c>
      <c r="E71" s="59" t="s">
        <v>269</v>
      </c>
      <c r="F71" s="167" t="s">
        <v>155</v>
      </c>
      <c r="G71" s="219"/>
      <c r="H71" s="56"/>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c r="EO71" s="234"/>
      <c r="EP71" s="234"/>
      <c r="EQ71" s="234"/>
      <c r="ER71" s="234"/>
      <c r="ES71" s="234"/>
      <c r="ET71" s="234"/>
      <c r="EU71" s="234"/>
      <c r="EV71" s="234"/>
      <c r="EW71" s="234"/>
      <c r="EX71" s="234"/>
      <c r="EY71" s="234"/>
      <c r="EZ71" s="234"/>
      <c r="FA71" s="234"/>
      <c r="FB71" s="234"/>
      <c r="FC71" s="234"/>
      <c r="FD71" s="234"/>
      <c r="FE71" s="234"/>
      <c r="FF71" s="234"/>
      <c r="FG71" s="234"/>
      <c r="FH71" s="234"/>
      <c r="FI71" s="234"/>
      <c r="FJ71" s="234"/>
      <c r="FK71" s="234"/>
      <c r="FL71" s="234"/>
      <c r="FM71" s="234"/>
      <c r="FN71" s="234"/>
      <c r="FO71" s="234"/>
      <c r="FP71" s="234"/>
      <c r="FQ71" s="234"/>
      <c r="FR71" s="234"/>
      <c r="FS71" s="234"/>
      <c r="FT71" s="234"/>
      <c r="FU71" s="234"/>
      <c r="FV71" s="234"/>
      <c r="FW71" s="234"/>
      <c r="FX71" s="234"/>
      <c r="FY71" s="234"/>
      <c r="FZ71" s="234"/>
      <c r="GA71" s="234"/>
      <c r="GB71" s="234"/>
      <c r="GC71" s="234"/>
      <c r="GD71" s="234"/>
      <c r="GE71" s="234"/>
      <c r="GF71" s="234"/>
      <c r="GG71" s="234"/>
      <c r="GH71" s="234"/>
      <c r="GI71" s="234"/>
      <c r="GJ71" s="234"/>
      <c r="GK71" s="234"/>
      <c r="GL71" s="234"/>
      <c r="GM71" s="234"/>
      <c r="GN71" s="234"/>
      <c r="GO71" s="234"/>
      <c r="GP71" s="234"/>
      <c r="GQ71" s="234"/>
      <c r="GR71" s="234"/>
      <c r="GS71" s="234"/>
      <c r="GT71" s="234"/>
      <c r="GU71" s="234"/>
      <c r="GV71" s="234"/>
      <c r="GW71" s="234"/>
      <c r="GX71" s="234"/>
      <c r="GY71" s="234"/>
      <c r="GZ71" s="234"/>
      <c r="HA71" s="234"/>
      <c r="HB71" s="234"/>
      <c r="HC71" s="234"/>
      <c r="HD71" s="234"/>
      <c r="HE71" s="234"/>
      <c r="HF71" s="234"/>
      <c r="HG71" s="234"/>
      <c r="HH71" s="234"/>
      <c r="HI71" s="234"/>
      <c r="HJ71" s="234"/>
      <c r="HK71" s="234"/>
      <c r="HL71" s="234"/>
      <c r="HM71" s="234"/>
      <c r="HN71" s="234"/>
      <c r="HO71" s="234"/>
      <c r="HP71" s="234"/>
      <c r="HQ71" s="234"/>
      <c r="HR71" s="234"/>
      <c r="HS71" s="234"/>
      <c r="HT71" s="234"/>
      <c r="HU71" s="234"/>
      <c r="HV71" s="234"/>
      <c r="HW71" s="234"/>
      <c r="HX71" s="234"/>
      <c r="HY71" s="234"/>
      <c r="HZ71" s="234"/>
      <c r="IA71" s="234"/>
      <c r="IB71" s="234"/>
      <c r="IC71" s="234"/>
      <c r="ID71" s="234"/>
      <c r="IE71" s="234"/>
      <c r="IF71" s="234"/>
      <c r="IG71" s="234"/>
      <c r="IH71" s="234"/>
      <c r="II71" s="234"/>
      <c r="IJ71" s="234"/>
      <c r="IK71" s="234"/>
      <c r="IL71" s="234"/>
      <c r="IM71" s="234"/>
      <c r="IN71" s="234"/>
      <c r="IO71" s="234"/>
      <c r="IP71" s="234"/>
    </row>
    <row r="72" spans="1:250" s="233" customFormat="1" ht="19.5" customHeight="1" hidden="1">
      <c r="A72" s="109" t="s">
        <v>183</v>
      </c>
      <c r="B72" s="57" t="s">
        <v>0</v>
      </c>
      <c r="C72" s="60" t="s">
        <v>148</v>
      </c>
      <c r="D72" s="60">
        <v>13</v>
      </c>
      <c r="E72" s="229" t="s">
        <v>269</v>
      </c>
      <c r="F72" s="228" t="s">
        <v>268</v>
      </c>
      <c r="G72" s="60"/>
      <c r="H72" s="56"/>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234"/>
      <c r="DV72" s="234"/>
      <c r="DW72" s="234"/>
      <c r="DX72" s="234"/>
      <c r="DY72" s="234"/>
      <c r="DZ72" s="234"/>
      <c r="EA72" s="234"/>
      <c r="EB72" s="234"/>
      <c r="EC72" s="234"/>
      <c r="ED72" s="234"/>
      <c r="EE72" s="234"/>
      <c r="EF72" s="234"/>
      <c r="EG72" s="234"/>
      <c r="EH72" s="234"/>
      <c r="EI72" s="234"/>
      <c r="EJ72" s="234"/>
      <c r="EK72" s="234"/>
      <c r="EL72" s="234"/>
      <c r="EM72" s="234"/>
      <c r="EN72" s="234"/>
      <c r="EO72" s="234"/>
      <c r="EP72" s="234"/>
      <c r="EQ72" s="234"/>
      <c r="ER72" s="234"/>
      <c r="ES72" s="234"/>
      <c r="ET72" s="234"/>
      <c r="EU72" s="234"/>
      <c r="EV72" s="234"/>
      <c r="EW72" s="234"/>
      <c r="EX72" s="234"/>
      <c r="EY72" s="234"/>
      <c r="EZ72" s="234"/>
      <c r="FA72" s="234"/>
      <c r="FB72" s="234"/>
      <c r="FC72" s="234"/>
      <c r="FD72" s="234"/>
      <c r="FE72" s="234"/>
      <c r="FF72" s="234"/>
      <c r="FG72" s="234"/>
      <c r="FH72" s="234"/>
      <c r="FI72" s="234"/>
      <c r="FJ72" s="234"/>
      <c r="FK72" s="234"/>
      <c r="FL72" s="234"/>
      <c r="FM72" s="234"/>
      <c r="FN72" s="234"/>
      <c r="FO72" s="234"/>
      <c r="FP72" s="234"/>
      <c r="FQ72" s="234"/>
      <c r="FR72" s="234"/>
      <c r="FS72" s="234"/>
      <c r="FT72" s="234"/>
      <c r="FU72" s="234"/>
      <c r="FV72" s="234"/>
      <c r="FW72" s="234"/>
      <c r="FX72" s="234"/>
      <c r="FY72" s="234"/>
      <c r="FZ72" s="234"/>
      <c r="GA72" s="234"/>
      <c r="GB72" s="234"/>
      <c r="GC72" s="234"/>
      <c r="GD72" s="234"/>
      <c r="GE72" s="234"/>
      <c r="GF72" s="234"/>
      <c r="GG72" s="234"/>
      <c r="GH72" s="234"/>
      <c r="GI72" s="234"/>
      <c r="GJ72" s="234"/>
      <c r="GK72" s="234"/>
      <c r="GL72" s="234"/>
      <c r="GM72" s="234"/>
      <c r="GN72" s="234"/>
      <c r="GO72" s="234"/>
      <c r="GP72" s="234"/>
      <c r="GQ72" s="234"/>
      <c r="GR72" s="234"/>
      <c r="GS72" s="234"/>
      <c r="GT72" s="234"/>
      <c r="GU72" s="234"/>
      <c r="GV72" s="234"/>
      <c r="GW72" s="234"/>
      <c r="GX72" s="234"/>
      <c r="GY72" s="234"/>
      <c r="GZ72" s="234"/>
      <c r="HA72" s="234"/>
      <c r="HB72" s="234"/>
      <c r="HC72" s="234"/>
      <c r="HD72" s="234"/>
      <c r="HE72" s="234"/>
      <c r="HF72" s="234"/>
      <c r="HG72" s="234"/>
      <c r="HH72" s="234"/>
      <c r="HI72" s="234"/>
      <c r="HJ72" s="234"/>
      <c r="HK72" s="234"/>
      <c r="HL72" s="234"/>
      <c r="HM72" s="234"/>
      <c r="HN72" s="234"/>
      <c r="HO72" s="234"/>
      <c r="HP72" s="234"/>
      <c r="HQ72" s="234"/>
      <c r="HR72" s="234"/>
      <c r="HS72" s="234"/>
      <c r="HT72" s="234"/>
      <c r="HU72" s="234"/>
      <c r="HV72" s="234"/>
      <c r="HW72" s="234"/>
      <c r="HX72" s="234"/>
      <c r="HY72" s="234"/>
      <c r="HZ72" s="234"/>
      <c r="IA72" s="234"/>
      <c r="IB72" s="234"/>
      <c r="IC72" s="234"/>
      <c r="ID72" s="234"/>
      <c r="IE72" s="234"/>
      <c r="IF72" s="234"/>
      <c r="IG72" s="234"/>
      <c r="IH72" s="234"/>
      <c r="II72" s="234"/>
      <c r="IJ72" s="234"/>
      <c r="IK72" s="234"/>
      <c r="IL72" s="234"/>
      <c r="IM72" s="234"/>
      <c r="IN72" s="234"/>
      <c r="IO72" s="234"/>
      <c r="IP72" s="234"/>
    </row>
    <row r="73" spans="1:250" s="233" customFormat="1" ht="56.25" customHeight="1" hidden="1">
      <c r="A73" s="74" t="s">
        <v>159</v>
      </c>
      <c r="B73" s="57" t="s">
        <v>0</v>
      </c>
      <c r="C73" s="60" t="s">
        <v>148</v>
      </c>
      <c r="D73" s="60">
        <v>13</v>
      </c>
      <c r="E73" s="229" t="s">
        <v>269</v>
      </c>
      <c r="F73" s="228" t="s">
        <v>268</v>
      </c>
      <c r="G73" s="60" t="s">
        <v>145</v>
      </c>
      <c r="H73" s="56"/>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c r="BU73" s="234"/>
      <c r="BV73" s="234"/>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4"/>
      <c r="EJ73" s="234"/>
      <c r="EK73" s="234"/>
      <c r="EL73" s="234"/>
      <c r="EM73" s="234"/>
      <c r="EN73" s="234"/>
      <c r="EO73" s="234"/>
      <c r="EP73" s="234"/>
      <c r="EQ73" s="234"/>
      <c r="ER73" s="234"/>
      <c r="ES73" s="234"/>
      <c r="ET73" s="234"/>
      <c r="EU73" s="234"/>
      <c r="EV73" s="234"/>
      <c r="EW73" s="234"/>
      <c r="EX73" s="234"/>
      <c r="EY73" s="234"/>
      <c r="EZ73" s="234"/>
      <c r="FA73" s="234"/>
      <c r="FB73" s="234"/>
      <c r="FC73" s="234"/>
      <c r="FD73" s="234"/>
      <c r="FE73" s="234"/>
      <c r="FF73" s="234"/>
      <c r="FG73" s="234"/>
      <c r="FH73" s="234"/>
      <c r="FI73" s="234"/>
      <c r="FJ73" s="234"/>
      <c r="FK73" s="234"/>
      <c r="FL73" s="234"/>
      <c r="FM73" s="234"/>
      <c r="FN73" s="234"/>
      <c r="FO73" s="234"/>
      <c r="FP73" s="234"/>
      <c r="FQ73" s="234"/>
      <c r="FR73" s="234"/>
      <c r="FS73" s="234"/>
      <c r="FT73" s="234"/>
      <c r="FU73" s="234"/>
      <c r="FV73" s="234"/>
      <c r="FW73" s="234"/>
      <c r="FX73" s="234"/>
      <c r="FY73" s="234"/>
      <c r="FZ73" s="234"/>
      <c r="GA73" s="234"/>
      <c r="GB73" s="234"/>
      <c r="GC73" s="234"/>
      <c r="GD73" s="234"/>
      <c r="GE73" s="234"/>
      <c r="GF73" s="234"/>
      <c r="GG73" s="234"/>
      <c r="GH73" s="234"/>
      <c r="GI73" s="234"/>
      <c r="GJ73" s="234"/>
      <c r="GK73" s="234"/>
      <c r="GL73" s="234"/>
      <c r="GM73" s="234"/>
      <c r="GN73" s="234"/>
      <c r="GO73" s="234"/>
      <c r="GP73" s="234"/>
      <c r="GQ73" s="234"/>
      <c r="GR73" s="234"/>
      <c r="GS73" s="234"/>
      <c r="GT73" s="234"/>
      <c r="GU73" s="234"/>
      <c r="GV73" s="234"/>
      <c r="GW73" s="234"/>
      <c r="GX73" s="234"/>
      <c r="GY73" s="234"/>
      <c r="GZ73" s="234"/>
      <c r="HA73" s="234"/>
      <c r="HB73" s="234"/>
      <c r="HC73" s="234"/>
      <c r="HD73" s="234"/>
      <c r="HE73" s="234"/>
      <c r="HF73" s="234"/>
      <c r="HG73" s="234"/>
      <c r="HH73" s="234"/>
      <c r="HI73" s="234"/>
      <c r="HJ73" s="234"/>
      <c r="HK73" s="234"/>
      <c r="HL73" s="234"/>
      <c r="HM73" s="234"/>
      <c r="HN73" s="234"/>
      <c r="HO73" s="234"/>
      <c r="HP73" s="234"/>
      <c r="HQ73" s="234"/>
      <c r="HR73" s="234"/>
      <c r="HS73" s="234"/>
      <c r="HT73" s="234"/>
      <c r="HU73" s="234"/>
      <c r="HV73" s="234"/>
      <c r="HW73" s="234"/>
      <c r="HX73" s="234"/>
      <c r="HY73" s="234"/>
      <c r="HZ73" s="234"/>
      <c r="IA73" s="234"/>
      <c r="IB73" s="234"/>
      <c r="IC73" s="234"/>
      <c r="ID73" s="234"/>
      <c r="IE73" s="234"/>
      <c r="IF73" s="234"/>
      <c r="IG73" s="234"/>
      <c r="IH73" s="234"/>
      <c r="II73" s="234"/>
      <c r="IJ73" s="234"/>
      <c r="IK73" s="234"/>
      <c r="IL73" s="234"/>
      <c r="IM73" s="234"/>
      <c r="IN73" s="234"/>
      <c r="IO73" s="234"/>
      <c r="IP73" s="234"/>
    </row>
    <row r="74" spans="1:250" s="233" customFormat="1" ht="19.5" customHeight="1" hidden="1">
      <c r="A74" s="89" t="s">
        <v>186</v>
      </c>
      <c r="B74" s="57" t="s">
        <v>0</v>
      </c>
      <c r="C74" s="60" t="s">
        <v>148</v>
      </c>
      <c r="D74" s="230" t="s">
        <v>272</v>
      </c>
      <c r="E74" s="229" t="s">
        <v>281</v>
      </c>
      <c r="F74" s="228" t="s">
        <v>155</v>
      </c>
      <c r="G74" s="227"/>
      <c r="H74" s="56"/>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234"/>
      <c r="BS74" s="234"/>
      <c r="BT74" s="234"/>
      <c r="BU74" s="234"/>
      <c r="BV74" s="234"/>
      <c r="BW74" s="234"/>
      <c r="BX74" s="234"/>
      <c r="BY74" s="234"/>
      <c r="BZ74" s="234"/>
      <c r="CA74" s="234"/>
      <c r="CB74" s="234"/>
      <c r="CC74" s="234"/>
      <c r="CD74" s="234"/>
      <c r="CE74" s="234"/>
      <c r="CF74" s="234"/>
      <c r="CG74" s="234"/>
      <c r="CH74" s="234"/>
      <c r="CI74" s="234"/>
      <c r="CJ74" s="234"/>
      <c r="CK74" s="234"/>
      <c r="CL74" s="234"/>
      <c r="CM74" s="234"/>
      <c r="CN74" s="234"/>
      <c r="CO74" s="234"/>
      <c r="CP74" s="234"/>
      <c r="CQ74" s="234"/>
      <c r="CR74" s="234"/>
      <c r="CS74" s="234"/>
      <c r="CT74" s="234"/>
      <c r="CU74" s="234"/>
      <c r="CV74" s="234"/>
      <c r="CW74" s="234"/>
      <c r="CX74" s="234"/>
      <c r="CY74" s="234"/>
      <c r="CZ74" s="234"/>
      <c r="DA74" s="234"/>
      <c r="DB74" s="234"/>
      <c r="DC74" s="234"/>
      <c r="DD74" s="234"/>
      <c r="DE74" s="234"/>
      <c r="DF74" s="234"/>
      <c r="DG74" s="234"/>
      <c r="DH74" s="234"/>
      <c r="DI74" s="234"/>
      <c r="DJ74" s="234"/>
      <c r="DK74" s="234"/>
      <c r="DL74" s="234"/>
      <c r="DM74" s="234"/>
      <c r="DN74" s="234"/>
      <c r="DO74" s="234"/>
      <c r="DP74" s="234"/>
      <c r="DQ74" s="234"/>
      <c r="DR74" s="234"/>
      <c r="DS74" s="234"/>
      <c r="DT74" s="234"/>
      <c r="DU74" s="234"/>
      <c r="DV74" s="234"/>
      <c r="DW74" s="234"/>
      <c r="DX74" s="234"/>
      <c r="DY74" s="234"/>
      <c r="DZ74" s="234"/>
      <c r="EA74" s="234"/>
      <c r="EB74" s="234"/>
      <c r="EC74" s="234"/>
      <c r="ED74" s="234"/>
      <c r="EE74" s="234"/>
      <c r="EF74" s="234"/>
      <c r="EG74" s="234"/>
      <c r="EH74" s="234"/>
      <c r="EI74" s="234"/>
      <c r="EJ74" s="234"/>
      <c r="EK74" s="234"/>
      <c r="EL74" s="234"/>
      <c r="EM74" s="234"/>
      <c r="EN74" s="234"/>
      <c r="EO74" s="234"/>
      <c r="EP74" s="234"/>
      <c r="EQ74" s="234"/>
      <c r="ER74" s="234"/>
      <c r="ES74" s="234"/>
      <c r="ET74" s="234"/>
      <c r="EU74" s="234"/>
      <c r="EV74" s="234"/>
      <c r="EW74" s="234"/>
      <c r="EX74" s="234"/>
      <c r="EY74" s="234"/>
      <c r="EZ74" s="234"/>
      <c r="FA74" s="234"/>
      <c r="FB74" s="234"/>
      <c r="FC74" s="234"/>
      <c r="FD74" s="234"/>
      <c r="FE74" s="234"/>
      <c r="FF74" s="234"/>
      <c r="FG74" s="234"/>
      <c r="FH74" s="234"/>
      <c r="FI74" s="234"/>
      <c r="FJ74" s="234"/>
      <c r="FK74" s="234"/>
      <c r="FL74" s="234"/>
      <c r="FM74" s="234"/>
      <c r="FN74" s="234"/>
      <c r="FO74" s="234"/>
      <c r="FP74" s="234"/>
      <c r="FQ74" s="234"/>
      <c r="FR74" s="234"/>
      <c r="FS74" s="234"/>
      <c r="FT74" s="234"/>
      <c r="FU74" s="234"/>
      <c r="FV74" s="234"/>
      <c r="FW74" s="234"/>
      <c r="FX74" s="234"/>
      <c r="FY74" s="234"/>
      <c r="FZ74" s="234"/>
      <c r="GA74" s="234"/>
      <c r="GB74" s="234"/>
      <c r="GC74" s="234"/>
      <c r="GD74" s="234"/>
      <c r="GE74" s="234"/>
      <c r="GF74" s="234"/>
      <c r="GG74" s="234"/>
      <c r="GH74" s="234"/>
      <c r="GI74" s="234"/>
      <c r="GJ74" s="234"/>
      <c r="GK74" s="234"/>
      <c r="GL74" s="234"/>
      <c r="GM74" s="234"/>
      <c r="GN74" s="234"/>
      <c r="GO74" s="234"/>
      <c r="GP74" s="234"/>
      <c r="GQ74" s="234"/>
      <c r="GR74" s="234"/>
      <c r="GS74" s="234"/>
      <c r="GT74" s="234"/>
      <c r="GU74" s="234"/>
      <c r="GV74" s="234"/>
      <c r="GW74" s="234"/>
      <c r="GX74" s="234"/>
      <c r="GY74" s="234"/>
      <c r="GZ74" s="234"/>
      <c r="HA74" s="234"/>
      <c r="HB74" s="234"/>
      <c r="HC74" s="234"/>
      <c r="HD74" s="234"/>
      <c r="HE74" s="234"/>
      <c r="HF74" s="234"/>
      <c r="HG74" s="234"/>
      <c r="HH74" s="234"/>
      <c r="HI74" s="234"/>
      <c r="HJ74" s="234"/>
      <c r="HK74" s="234"/>
      <c r="HL74" s="234"/>
      <c r="HM74" s="234"/>
      <c r="HN74" s="234"/>
      <c r="HO74" s="234"/>
      <c r="HP74" s="234"/>
      <c r="HQ74" s="234"/>
      <c r="HR74" s="234"/>
      <c r="HS74" s="234"/>
      <c r="HT74" s="234"/>
      <c r="HU74" s="234"/>
      <c r="HV74" s="234"/>
      <c r="HW74" s="234"/>
      <c r="HX74" s="234"/>
      <c r="HY74" s="234"/>
      <c r="HZ74" s="234"/>
      <c r="IA74" s="234"/>
      <c r="IB74" s="234"/>
      <c r="IC74" s="234"/>
      <c r="ID74" s="234"/>
      <c r="IE74" s="234"/>
      <c r="IF74" s="234"/>
      <c r="IG74" s="234"/>
      <c r="IH74" s="234"/>
      <c r="II74" s="234"/>
      <c r="IJ74" s="234"/>
      <c r="IK74" s="234"/>
      <c r="IL74" s="234"/>
      <c r="IM74" s="234"/>
      <c r="IN74" s="234"/>
      <c r="IO74" s="234"/>
      <c r="IP74" s="234"/>
    </row>
    <row r="75" spans="1:8" s="83" customFormat="1" ht="24.75" customHeight="1" hidden="1">
      <c r="A75" s="162" t="s">
        <v>283</v>
      </c>
      <c r="B75" s="104" t="s">
        <v>0</v>
      </c>
      <c r="C75" s="60" t="s">
        <v>148</v>
      </c>
      <c r="D75" s="230" t="s">
        <v>272</v>
      </c>
      <c r="E75" s="229" t="s">
        <v>281</v>
      </c>
      <c r="F75" s="228" t="s">
        <v>280</v>
      </c>
      <c r="G75" s="227"/>
      <c r="H75" s="232"/>
    </row>
    <row r="76" spans="1:8" s="83" customFormat="1" ht="24.75" customHeight="1" hidden="1">
      <c r="A76" s="162" t="s">
        <v>282</v>
      </c>
      <c r="B76" s="73" t="s">
        <v>0</v>
      </c>
      <c r="C76" s="60" t="s">
        <v>148</v>
      </c>
      <c r="D76" s="230" t="s">
        <v>272</v>
      </c>
      <c r="E76" s="229" t="s">
        <v>281</v>
      </c>
      <c r="F76" s="228" t="s">
        <v>280</v>
      </c>
      <c r="G76" s="227" t="s">
        <v>151</v>
      </c>
      <c r="H76" s="101"/>
    </row>
    <row r="77" spans="1:8" s="186" customFormat="1" ht="22.5" customHeight="1" hidden="1">
      <c r="A77" s="231" t="s">
        <v>275</v>
      </c>
      <c r="B77" s="100" t="s">
        <v>0</v>
      </c>
      <c r="C77" s="60" t="s">
        <v>148</v>
      </c>
      <c r="D77" s="230" t="s">
        <v>272</v>
      </c>
      <c r="E77" s="229" t="s">
        <v>281</v>
      </c>
      <c r="F77" s="228" t="s">
        <v>280</v>
      </c>
      <c r="G77" s="227" t="s">
        <v>145</v>
      </c>
      <c r="H77" s="95"/>
    </row>
    <row r="78" spans="1:8" s="83" customFormat="1" ht="22.5" customHeight="1" hidden="1">
      <c r="A78" s="91" t="s">
        <v>273</v>
      </c>
      <c r="B78" s="88" t="s">
        <v>0</v>
      </c>
      <c r="C78" s="120" t="s">
        <v>205</v>
      </c>
      <c r="D78" s="120" t="s">
        <v>176</v>
      </c>
      <c r="E78" s="59" t="s">
        <v>278</v>
      </c>
      <c r="F78" s="167" t="s">
        <v>169</v>
      </c>
      <c r="G78" s="120"/>
      <c r="H78" s="119"/>
    </row>
    <row r="79" spans="1:8" s="83" customFormat="1" ht="24" customHeight="1" hidden="1">
      <c r="A79" s="91" t="s">
        <v>279</v>
      </c>
      <c r="B79" s="88" t="s">
        <v>0</v>
      </c>
      <c r="C79" s="226" t="s">
        <v>205</v>
      </c>
      <c r="D79" s="226" t="s">
        <v>176</v>
      </c>
      <c r="E79" s="59" t="s">
        <v>278</v>
      </c>
      <c r="F79" s="167" t="s">
        <v>277</v>
      </c>
      <c r="G79" s="226"/>
      <c r="H79" s="225"/>
    </row>
    <row r="80" spans="1:8" s="83" customFormat="1" ht="24" customHeight="1" hidden="1">
      <c r="A80" s="109" t="s">
        <v>183</v>
      </c>
      <c r="B80" s="57" t="s">
        <v>0</v>
      </c>
      <c r="C80" s="57" t="s">
        <v>205</v>
      </c>
      <c r="D80" s="57" t="s">
        <v>176</v>
      </c>
      <c r="E80" s="59" t="s">
        <v>278</v>
      </c>
      <c r="F80" s="167" t="s">
        <v>277</v>
      </c>
      <c r="G80" s="57" t="s">
        <v>151</v>
      </c>
      <c r="H80" s="56"/>
    </row>
    <row r="81" spans="1:8" s="83" customFormat="1" ht="22.5" customHeight="1" hidden="1">
      <c r="A81" s="89" t="s">
        <v>159</v>
      </c>
      <c r="B81" s="57" t="s">
        <v>0</v>
      </c>
      <c r="C81" s="57" t="s">
        <v>205</v>
      </c>
      <c r="D81" s="57" t="s">
        <v>176</v>
      </c>
      <c r="E81" s="59" t="s">
        <v>278</v>
      </c>
      <c r="F81" s="167" t="s">
        <v>277</v>
      </c>
      <c r="G81" s="57" t="s">
        <v>145</v>
      </c>
      <c r="H81" s="56"/>
    </row>
    <row r="82" spans="1:9" s="83" customFormat="1" ht="23.25" customHeight="1">
      <c r="A82" s="89" t="s">
        <v>167</v>
      </c>
      <c r="B82" s="57" t="s">
        <v>0</v>
      </c>
      <c r="C82" s="241" t="s">
        <v>148</v>
      </c>
      <c r="D82" s="240">
        <v>13</v>
      </c>
      <c r="E82" s="239" t="s">
        <v>286</v>
      </c>
      <c r="F82" s="67" t="s">
        <v>285</v>
      </c>
      <c r="G82" s="238" t="s">
        <v>164</v>
      </c>
      <c r="H82" s="298">
        <v>0</v>
      </c>
      <c r="I82" s="83">
        <v>-22</v>
      </c>
    </row>
    <row r="83" spans="1:9" s="215" customFormat="1" ht="24" customHeight="1">
      <c r="A83" s="89" t="s">
        <v>186</v>
      </c>
      <c r="B83" s="104" t="s">
        <v>0</v>
      </c>
      <c r="C83" s="224" t="s">
        <v>148</v>
      </c>
      <c r="D83" s="223">
        <v>13</v>
      </c>
      <c r="E83" s="717" t="s">
        <v>589</v>
      </c>
      <c r="F83" s="718"/>
      <c r="G83" s="222" t="s">
        <v>185</v>
      </c>
      <c r="H83" s="298">
        <v>1638.018</v>
      </c>
      <c r="I83" s="215">
        <v>-867.194</v>
      </c>
    </row>
    <row r="84" spans="1:8" s="215" customFormat="1" ht="23.25" customHeight="1">
      <c r="A84" s="114" t="s">
        <v>275</v>
      </c>
      <c r="B84" s="73" t="s">
        <v>0</v>
      </c>
      <c r="C84" s="221" t="s">
        <v>148</v>
      </c>
      <c r="D84" s="221" t="s">
        <v>272</v>
      </c>
      <c r="E84" s="72" t="s">
        <v>274</v>
      </c>
      <c r="F84" s="71" t="s">
        <v>155</v>
      </c>
      <c r="G84" s="220"/>
      <c r="H84" s="218">
        <f>+H85</f>
        <v>4859.2699999999995</v>
      </c>
    </row>
    <row r="85" spans="1:8" s="217" customFormat="1" ht="21" customHeight="1">
      <c r="A85" s="109" t="s">
        <v>273</v>
      </c>
      <c r="B85" s="100" t="s">
        <v>0</v>
      </c>
      <c r="C85" s="120" t="s">
        <v>148</v>
      </c>
      <c r="D85" s="120" t="s">
        <v>272</v>
      </c>
      <c r="E85" s="59" t="s">
        <v>269</v>
      </c>
      <c r="F85" s="167" t="s">
        <v>155</v>
      </c>
      <c r="G85" s="219"/>
      <c r="H85" s="508">
        <f>+H86+H90</f>
        <v>4859.2699999999995</v>
      </c>
    </row>
    <row r="86" spans="1:8" s="215" customFormat="1" ht="44.25" customHeight="1">
      <c r="A86" s="116" t="s">
        <v>284</v>
      </c>
      <c r="B86" s="88" t="s">
        <v>0</v>
      </c>
      <c r="C86" s="73" t="s">
        <v>148</v>
      </c>
      <c r="D86" s="73">
        <v>13</v>
      </c>
      <c r="E86" s="143" t="s">
        <v>269</v>
      </c>
      <c r="F86" s="274" t="s">
        <v>271</v>
      </c>
      <c r="G86" s="216"/>
      <c r="H86" s="460">
        <f>H87+H88+H89</f>
        <v>4789.2699999999995</v>
      </c>
    </row>
    <row r="87" spans="1:9" s="83" customFormat="1" ht="56.25">
      <c r="A87" s="109" t="s">
        <v>183</v>
      </c>
      <c r="B87" s="88" t="s">
        <v>0</v>
      </c>
      <c r="C87" s="57" t="s">
        <v>148</v>
      </c>
      <c r="D87" s="57">
        <v>13</v>
      </c>
      <c r="E87" s="192" t="s">
        <v>269</v>
      </c>
      <c r="F87" s="135" t="s">
        <v>271</v>
      </c>
      <c r="G87" s="57" t="s">
        <v>151</v>
      </c>
      <c r="H87" s="56" t="s">
        <v>789</v>
      </c>
      <c r="I87" s="83">
        <v>23.313</v>
      </c>
    </row>
    <row r="88" spans="1:9" s="83" customFormat="1" ht="37.5">
      <c r="A88" s="565" t="s">
        <v>363</v>
      </c>
      <c r="B88" s="57" t="s">
        <v>0</v>
      </c>
      <c r="C88" s="57" t="s">
        <v>148</v>
      </c>
      <c r="D88" s="57">
        <v>13</v>
      </c>
      <c r="E88" s="192" t="s">
        <v>269</v>
      </c>
      <c r="F88" s="135" t="s">
        <v>271</v>
      </c>
      <c r="G88" s="57" t="s">
        <v>145</v>
      </c>
      <c r="H88" s="56" t="s">
        <v>790</v>
      </c>
      <c r="I88" s="83">
        <v>-23.313</v>
      </c>
    </row>
    <row r="89" spans="1:8" s="83" customFormat="1" ht="24.75" customHeight="1">
      <c r="A89" s="74" t="s">
        <v>186</v>
      </c>
      <c r="B89" s="88" t="s">
        <v>0</v>
      </c>
      <c r="C89" s="57" t="s">
        <v>148</v>
      </c>
      <c r="D89" s="57">
        <v>13</v>
      </c>
      <c r="E89" s="192" t="s">
        <v>269</v>
      </c>
      <c r="F89" s="135" t="s">
        <v>271</v>
      </c>
      <c r="G89" s="57" t="s">
        <v>185</v>
      </c>
      <c r="H89" s="298">
        <v>6</v>
      </c>
    </row>
    <row r="90" spans="1:8" s="83" customFormat="1" ht="20.25" customHeight="1">
      <c r="A90" s="137" t="s">
        <v>270</v>
      </c>
      <c r="B90" s="88" t="s">
        <v>0</v>
      </c>
      <c r="C90" s="73" t="s">
        <v>148</v>
      </c>
      <c r="D90" s="73">
        <v>13</v>
      </c>
      <c r="E90" s="214" t="s">
        <v>269</v>
      </c>
      <c r="F90" s="213" t="s">
        <v>268</v>
      </c>
      <c r="G90" s="73"/>
      <c r="H90" s="460">
        <f>H91</f>
        <v>70</v>
      </c>
    </row>
    <row r="91" spans="1:8" s="83" customFormat="1" ht="39" customHeight="1">
      <c r="A91" s="565" t="s">
        <v>363</v>
      </c>
      <c r="B91" s="88" t="s">
        <v>0</v>
      </c>
      <c r="C91" s="57" t="s">
        <v>148</v>
      </c>
      <c r="D91" s="57">
        <v>13</v>
      </c>
      <c r="E91" s="192" t="s">
        <v>269</v>
      </c>
      <c r="F91" s="135" t="s">
        <v>268</v>
      </c>
      <c r="G91" s="57" t="s">
        <v>145</v>
      </c>
      <c r="H91" s="298">
        <v>70</v>
      </c>
    </row>
    <row r="92" spans="1:8" s="83" customFormat="1" ht="38.25" customHeight="1">
      <c r="A92" s="557" t="s">
        <v>326</v>
      </c>
      <c r="B92" s="88"/>
      <c r="C92" s="319" t="s">
        <v>148</v>
      </c>
      <c r="D92" s="434" t="s">
        <v>272</v>
      </c>
      <c r="E92" s="552" t="s">
        <v>281</v>
      </c>
      <c r="F92" s="553" t="s">
        <v>155</v>
      </c>
      <c r="G92" s="73"/>
      <c r="H92" s="460">
        <f>H94+H96</f>
        <v>120.468</v>
      </c>
    </row>
    <row r="93" spans="1:8" s="83" customFormat="1" ht="57.75" customHeight="1">
      <c r="A93" s="481" t="s">
        <v>659</v>
      </c>
      <c r="B93" s="88"/>
      <c r="C93" s="559" t="s">
        <v>148</v>
      </c>
      <c r="D93" s="560" t="s">
        <v>272</v>
      </c>
      <c r="E93" s="558" t="s">
        <v>281</v>
      </c>
      <c r="F93" s="475" t="s">
        <v>598</v>
      </c>
      <c r="G93" s="559"/>
      <c r="H93" s="298" t="str">
        <f>H94</f>
        <v>12,000</v>
      </c>
    </row>
    <row r="94" spans="1:8" s="83" customFormat="1" ht="24.75" customHeight="1">
      <c r="A94" s="502" t="s">
        <v>312</v>
      </c>
      <c r="B94" s="88"/>
      <c r="C94" s="559" t="s">
        <v>148</v>
      </c>
      <c r="D94" s="560" t="s">
        <v>272</v>
      </c>
      <c r="E94" s="558" t="s">
        <v>281</v>
      </c>
      <c r="F94" s="475" t="s">
        <v>598</v>
      </c>
      <c r="G94" s="559" t="s">
        <v>308</v>
      </c>
      <c r="H94" s="56" t="s">
        <v>762</v>
      </c>
    </row>
    <row r="95" spans="1:8" s="83" customFormat="1" ht="39" customHeight="1">
      <c r="A95" s="481" t="s">
        <v>514</v>
      </c>
      <c r="B95" s="88"/>
      <c r="C95" s="559" t="s">
        <v>148</v>
      </c>
      <c r="D95" s="560" t="s">
        <v>272</v>
      </c>
      <c r="E95" s="558" t="s">
        <v>281</v>
      </c>
      <c r="F95" s="475" t="s">
        <v>513</v>
      </c>
      <c r="G95" s="559"/>
      <c r="H95" s="298" t="str">
        <f>H96</f>
        <v>108,468</v>
      </c>
    </row>
    <row r="96" spans="1:9" s="83" customFormat="1" ht="20.25" customHeight="1">
      <c r="A96" s="502" t="s">
        <v>312</v>
      </c>
      <c r="B96" s="88"/>
      <c r="C96" s="559" t="s">
        <v>148</v>
      </c>
      <c r="D96" s="560" t="s">
        <v>272</v>
      </c>
      <c r="E96" s="558" t="s">
        <v>281</v>
      </c>
      <c r="F96" s="475" t="s">
        <v>513</v>
      </c>
      <c r="G96" s="559" t="s">
        <v>308</v>
      </c>
      <c r="H96" s="56" t="s">
        <v>791</v>
      </c>
      <c r="I96" s="83">
        <v>14.979</v>
      </c>
    </row>
    <row r="97" spans="1:8" s="186" customFormat="1" ht="42" customHeight="1">
      <c r="A97" s="158" t="s">
        <v>267</v>
      </c>
      <c r="B97" s="73" t="s">
        <v>0</v>
      </c>
      <c r="C97" s="210" t="s">
        <v>176</v>
      </c>
      <c r="D97" s="210"/>
      <c r="E97" s="212"/>
      <c r="F97" s="211"/>
      <c r="G97" s="210"/>
      <c r="H97" s="650">
        <f>H100+H105+H108</f>
        <v>260</v>
      </c>
    </row>
    <row r="98" spans="1:8" s="186" customFormat="1" ht="27" customHeight="1">
      <c r="A98" s="158" t="s">
        <v>728</v>
      </c>
      <c r="B98" s="73"/>
      <c r="C98" s="210" t="s">
        <v>176</v>
      </c>
      <c r="D98" s="210" t="s">
        <v>237</v>
      </c>
      <c r="E98" s="212"/>
      <c r="F98" s="211"/>
      <c r="G98" s="210"/>
      <c r="H98" s="650">
        <f>H99</f>
        <v>150</v>
      </c>
    </row>
    <row r="99" spans="1:8" s="186" customFormat="1" ht="93.75" customHeight="1">
      <c r="A99" s="116" t="s">
        <v>707</v>
      </c>
      <c r="B99" s="88" t="s">
        <v>0</v>
      </c>
      <c r="C99" s="73" t="s">
        <v>176</v>
      </c>
      <c r="D99" s="73" t="s">
        <v>237</v>
      </c>
      <c r="E99" s="72" t="s">
        <v>266</v>
      </c>
      <c r="F99" s="71" t="s">
        <v>155</v>
      </c>
      <c r="G99" s="210"/>
      <c r="H99" s="650">
        <f>H100</f>
        <v>150</v>
      </c>
    </row>
    <row r="100" spans="1:8" s="186" customFormat="1" ht="63" customHeight="1">
      <c r="A100" s="201" t="s">
        <v>264</v>
      </c>
      <c r="B100" s="161" t="s">
        <v>0</v>
      </c>
      <c r="C100" s="507" t="s">
        <v>176</v>
      </c>
      <c r="D100" s="73" t="s">
        <v>237</v>
      </c>
      <c r="E100" s="156" t="s">
        <v>481</v>
      </c>
      <c r="F100" s="155" t="s">
        <v>155</v>
      </c>
      <c r="G100" s="73"/>
      <c r="H100" s="650">
        <f>H101</f>
        <v>150</v>
      </c>
    </row>
    <row r="101" spans="1:8" s="186" customFormat="1" ht="57" customHeight="1">
      <c r="A101" s="163" t="s">
        <v>263</v>
      </c>
      <c r="B101" s="161" t="s">
        <v>0</v>
      </c>
      <c r="C101" s="209" t="s">
        <v>176</v>
      </c>
      <c r="D101" s="57" t="s">
        <v>237</v>
      </c>
      <c r="E101" s="719" t="s">
        <v>482</v>
      </c>
      <c r="F101" s="720"/>
      <c r="G101" s="57"/>
      <c r="H101" s="649">
        <f>H102</f>
        <v>150</v>
      </c>
    </row>
    <row r="102" spans="1:8" s="186" customFormat="1" ht="36.75" customHeight="1">
      <c r="A102" s="565" t="s">
        <v>363</v>
      </c>
      <c r="B102" s="161" t="s">
        <v>0</v>
      </c>
      <c r="C102" s="209" t="s">
        <v>176</v>
      </c>
      <c r="D102" s="57" t="s">
        <v>237</v>
      </c>
      <c r="E102" s="709" t="s">
        <v>482</v>
      </c>
      <c r="F102" s="710"/>
      <c r="G102" s="57" t="s">
        <v>145</v>
      </c>
      <c r="H102" s="649">
        <v>150</v>
      </c>
    </row>
    <row r="103" spans="1:8" s="186" customFormat="1" ht="36.75" customHeight="1">
      <c r="A103" s="543" t="s">
        <v>740</v>
      </c>
      <c r="B103" s="100" t="s">
        <v>0</v>
      </c>
      <c r="C103" s="210" t="s">
        <v>176</v>
      </c>
      <c r="D103" s="210" t="s">
        <v>177</v>
      </c>
      <c r="E103" s="207"/>
      <c r="F103" s="206"/>
      <c r="G103" s="70"/>
      <c r="H103" s="136" t="str">
        <f>H104</f>
        <v>110,000</v>
      </c>
    </row>
    <row r="104" spans="1:8" s="83" customFormat="1" ht="101.25" customHeight="1">
      <c r="A104" s="116" t="s">
        <v>454</v>
      </c>
      <c r="B104" s="88" t="s">
        <v>0</v>
      </c>
      <c r="C104" s="57" t="s">
        <v>176</v>
      </c>
      <c r="D104" s="57" t="s">
        <v>177</v>
      </c>
      <c r="E104" s="59" t="s">
        <v>266</v>
      </c>
      <c r="F104" s="167" t="s">
        <v>155</v>
      </c>
      <c r="G104" s="57"/>
      <c r="H104" s="193" t="str">
        <f>H105</f>
        <v>110,000</v>
      </c>
    </row>
    <row r="105" spans="1:8" s="83" customFormat="1" ht="39" customHeight="1">
      <c r="A105" s="596" t="s">
        <v>362</v>
      </c>
      <c r="B105" s="57"/>
      <c r="C105" s="73" t="s">
        <v>176</v>
      </c>
      <c r="D105" s="73" t="s">
        <v>177</v>
      </c>
      <c r="E105" s="72" t="s">
        <v>483</v>
      </c>
      <c r="F105" s="71" t="s">
        <v>155</v>
      </c>
      <c r="G105" s="73"/>
      <c r="H105" s="193" t="str">
        <f>H106</f>
        <v>110,000</v>
      </c>
    </row>
    <row r="106" spans="1:8" s="83" customFormat="1" ht="36" customHeight="1">
      <c r="A106" s="597" t="s">
        <v>450</v>
      </c>
      <c r="B106" s="180" t="s">
        <v>0</v>
      </c>
      <c r="C106" s="209" t="s">
        <v>176</v>
      </c>
      <c r="D106" s="209" t="s">
        <v>177</v>
      </c>
      <c r="E106" s="59" t="s">
        <v>483</v>
      </c>
      <c r="F106" s="167" t="s">
        <v>265</v>
      </c>
      <c r="G106" s="57"/>
      <c r="H106" s="124" t="str">
        <f>H107</f>
        <v>110,000</v>
      </c>
    </row>
    <row r="107" spans="1:8" s="83" customFormat="1" ht="36.75" customHeight="1">
      <c r="A107" s="565" t="s">
        <v>363</v>
      </c>
      <c r="B107" s="190" t="s">
        <v>0</v>
      </c>
      <c r="C107" s="209" t="s">
        <v>176</v>
      </c>
      <c r="D107" s="209" t="s">
        <v>177</v>
      </c>
      <c r="E107" s="59" t="s">
        <v>483</v>
      </c>
      <c r="F107" s="167" t="s">
        <v>265</v>
      </c>
      <c r="G107" s="57" t="s">
        <v>145</v>
      </c>
      <c r="H107" s="56" t="s">
        <v>613</v>
      </c>
    </row>
    <row r="108" spans="1:8" s="83" customFormat="1" ht="33" customHeight="1" hidden="1">
      <c r="A108" s="66" t="s">
        <v>262</v>
      </c>
      <c r="B108" s="161" t="s">
        <v>0</v>
      </c>
      <c r="C108" s="70" t="s">
        <v>176</v>
      </c>
      <c r="D108" s="70">
        <v>14</v>
      </c>
      <c r="E108" s="207"/>
      <c r="F108" s="206"/>
      <c r="G108" s="102"/>
      <c r="H108" s="506" t="str">
        <f>+H109</f>
        <v>0</v>
      </c>
    </row>
    <row r="109" spans="1:8" s="83" customFormat="1" ht="79.5" customHeight="1" hidden="1">
      <c r="A109" s="62" t="s">
        <v>455</v>
      </c>
      <c r="B109" s="161" t="s">
        <v>0</v>
      </c>
      <c r="C109" s="70" t="s">
        <v>176</v>
      </c>
      <c r="D109" s="70">
        <v>14</v>
      </c>
      <c r="E109" s="72" t="s">
        <v>261</v>
      </c>
      <c r="F109" s="71" t="s">
        <v>155</v>
      </c>
      <c r="G109" s="102"/>
      <c r="H109" s="506" t="str">
        <f>H112</f>
        <v>0</v>
      </c>
    </row>
    <row r="110" spans="1:8" s="83" customFormat="1" ht="37.5" hidden="1">
      <c r="A110" s="621" t="s">
        <v>260</v>
      </c>
      <c r="B110" s="190" t="s">
        <v>0</v>
      </c>
      <c r="C110" s="70" t="s">
        <v>176</v>
      </c>
      <c r="D110" s="70" t="s">
        <v>259</v>
      </c>
      <c r="E110" s="72" t="s">
        <v>496</v>
      </c>
      <c r="F110" s="71" t="s">
        <v>155</v>
      </c>
      <c r="G110" s="102"/>
      <c r="H110" s="69">
        <v>0</v>
      </c>
    </row>
    <row r="111" spans="1:8" s="83" customFormat="1" ht="37.5" hidden="1">
      <c r="A111" s="109" t="s">
        <v>258</v>
      </c>
      <c r="B111" s="161" t="s">
        <v>0</v>
      </c>
      <c r="C111" s="57" t="s">
        <v>176</v>
      </c>
      <c r="D111" s="57">
        <v>14</v>
      </c>
      <c r="E111" s="59" t="s">
        <v>496</v>
      </c>
      <c r="F111" s="167" t="s">
        <v>257</v>
      </c>
      <c r="G111" s="57"/>
      <c r="H111" s="63">
        <v>0</v>
      </c>
    </row>
    <row r="112" spans="1:8" s="83" customFormat="1" ht="18.75" hidden="1">
      <c r="A112" s="89" t="s">
        <v>159</v>
      </c>
      <c r="B112" s="73" t="s">
        <v>0</v>
      </c>
      <c r="C112" s="57" t="s">
        <v>176</v>
      </c>
      <c r="D112" s="57">
        <v>14</v>
      </c>
      <c r="E112" s="68" t="s">
        <v>496</v>
      </c>
      <c r="F112" s="67" t="s">
        <v>257</v>
      </c>
      <c r="G112" s="57" t="s">
        <v>145</v>
      </c>
      <c r="H112" s="56" t="s">
        <v>324</v>
      </c>
    </row>
    <row r="113" spans="1:8" s="83" customFormat="1" ht="26.25" customHeight="1">
      <c r="A113" s="66" t="s">
        <v>256</v>
      </c>
      <c r="B113" s="73" t="s">
        <v>0</v>
      </c>
      <c r="C113" s="70" t="s">
        <v>217</v>
      </c>
      <c r="D113" s="76"/>
      <c r="E113" s="76"/>
      <c r="F113" s="75"/>
      <c r="G113" s="155"/>
      <c r="H113" s="136">
        <f>H114+H141</f>
        <v>60897.466</v>
      </c>
    </row>
    <row r="114" spans="1:8" s="83" customFormat="1" ht="18.75">
      <c r="A114" s="201" t="s">
        <v>255</v>
      </c>
      <c r="B114" s="57" t="s">
        <v>0</v>
      </c>
      <c r="C114" s="70" t="s">
        <v>217</v>
      </c>
      <c r="D114" s="156" t="s">
        <v>237</v>
      </c>
      <c r="E114" s="156"/>
      <c r="F114" s="155"/>
      <c r="G114" s="155"/>
      <c r="H114" s="136">
        <f>H115</f>
        <v>60158.617</v>
      </c>
    </row>
    <row r="115" spans="1:8" s="83" customFormat="1" ht="75" customHeight="1">
      <c r="A115" s="62" t="s">
        <v>524</v>
      </c>
      <c r="B115" s="300" t="s">
        <v>0</v>
      </c>
      <c r="C115" s="70" t="s">
        <v>217</v>
      </c>
      <c r="D115" s="156" t="s">
        <v>237</v>
      </c>
      <c r="E115" s="156" t="s">
        <v>407</v>
      </c>
      <c r="F115" s="155" t="s">
        <v>155</v>
      </c>
      <c r="G115" s="155"/>
      <c r="H115" s="136">
        <f>H116+H120+H128</f>
        <v>60158.617</v>
      </c>
    </row>
    <row r="116" spans="1:8" s="83" customFormat="1" ht="38.25" customHeight="1" hidden="1">
      <c r="A116" s="201" t="s">
        <v>254</v>
      </c>
      <c r="B116" s="300" t="s">
        <v>0</v>
      </c>
      <c r="C116" s="70" t="s">
        <v>217</v>
      </c>
      <c r="D116" s="156" t="s">
        <v>237</v>
      </c>
      <c r="E116" s="156" t="s">
        <v>557</v>
      </c>
      <c r="F116" s="155" t="s">
        <v>155</v>
      </c>
      <c r="G116" s="155"/>
      <c r="H116" s="297">
        <v>0</v>
      </c>
    </row>
    <row r="117" spans="1:8" s="83" customFormat="1" ht="43.5" customHeight="1" hidden="1">
      <c r="A117" s="170" t="s">
        <v>253</v>
      </c>
      <c r="B117" s="299" t="s">
        <v>0</v>
      </c>
      <c r="C117" s="120" t="s">
        <v>217</v>
      </c>
      <c r="D117" s="208" t="s">
        <v>237</v>
      </c>
      <c r="E117" s="208" t="s">
        <v>557</v>
      </c>
      <c r="F117" s="166" t="s">
        <v>249</v>
      </c>
      <c r="G117" s="166"/>
      <c r="H117" s="200">
        <f>H119</f>
        <v>0</v>
      </c>
    </row>
    <row r="118" spans="1:8" s="83" customFormat="1" ht="25.5" customHeight="1" hidden="1">
      <c r="A118" s="89" t="s">
        <v>252</v>
      </c>
      <c r="B118" s="299" t="s">
        <v>0</v>
      </c>
      <c r="C118" s="120" t="s">
        <v>217</v>
      </c>
      <c r="D118" s="208" t="s">
        <v>237</v>
      </c>
      <c r="E118" s="208" t="s">
        <v>557</v>
      </c>
      <c r="F118" s="166" t="s">
        <v>249</v>
      </c>
      <c r="G118" s="166" t="s">
        <v>209</v>
      </c>
      <c r="H118" s="200">
        <v>0</v>
      </c>
    </row>
    <row r="119" spans="1:8" s="83" customFormat="1" ht="39.75" customHeight="1" hidden="1">
      <c r="A119" s="203" t="s">
        <v>251</v>
      </c>
      <c r="B119" s="299" t="s">
        <v>0</v>
      </c>
      <c r="C119" s="120" t="s">
        <v>217</v>
      </c>
      <c r="D119" s="208" t="s">
        <v>237</v>
      </c>
      <c r="E119" s="208" t="s">
        <v>557</v>
      </c>
      <c r="F119" s="166" t="s">
        <v>249</v>
      </c>
      <c r="G119" s="166" t="s">
        <v>209</v>
      </c>
      <c r="H119" s="200">
        <v>0</v>
      </c>
    </row>
    <row r="120" spans="1:8" s="83" customFormat="1" ht="37.5">
      <c r="A120" s="201" t="s">
        <v>247</v>
      </c>
      <c r="B120" s="300" t="s">
        <v>0</v>
      </c>
      <c r="C120" s="70" t="s">
        <v>217</v>
      </c>
      <c r="D120" s="156" t="s">
        <v>237</v>
      </c>
      <c r="E120" s="715" t="s">
        <v>672</v>
      </c>
      <c r="F120" s="716"/>
      <c r="G120" s="155"/>
      <c r="H120" s="542">
        <f>H121+H125+H127</f>
        <v>58658.617</v>
      </c>
    </row>
    <row r="121" spans="1:8" s="83" customFormat="1" ht="37.5">
      <c r="A121" s="163" t="s">
        <v>246</v>
      </c>
      <c r="B121" s="300" t="s">
        <v>0</v>
      </c>
      <c r="C121" s="120" t="s">
        <v>217</v>
      </c>
      <c r="D121" s="208" t="s">
        <v>237</v>
      </c>
      <c r="E121" s="709" t="s">
        <v>631</v>
      </c>
      <c r="F121" s="710"/>
      <c r="G121" s="166"/>
      <c r="H121" s="200">
        <f>H122+H123</f>
        <v>651.393</v>
      </c>
    </row>
    <row r="122" spans="1:9" s="83" customFormat="1" ht="21" customHeight="1">
      <c r="A122" s="565" t="s">
        <v>363</v>
      </c>
      <c r="B122" s="300" t="s">
        <v>0</v>
      </c>
      <c r="C122" s="120" t="s">
        <v>217</v>
      </c>
      <c r="D122" s="208" t="s">
        <v>237</v>
      </c>
      <c r="E122" s="709" t="s">
        <v>631</v>
      </c>
      <c r="F122" s="710"/>
      <c r="G122" s="166" t="s">
        <v>145</v>
      </c>
      <c r="H122" s="197">
        <v>650</v>
      </c>
      <c r="I122" s="83">
        <v>50</v>
      </c>
    </row>
    <row r="123" spans="1:9" s="83" customFormat="1" ht="21" customHeight="1">
      <c r="A123" s="74" t="s">
        <v>186</v>
      </c>
      <c r="B123" s="300"/>
      <c r="C123" s="120" t="s">
        <v>217</v>
      </c>
      <c r="D123" s="208" t="s">
        <v>237</v>
      </c>
      <c r="E123" s="709" t="s">
        <v>631</v>
      </c>
      <c r="F123" s="710"/>
      <c r="G123" s="166" t="s">
        <v>185</v>
      </c>
      <c r="H123" s="197">
        <v>1.393</v>
      </c>
      <c r="I123" s="83">
        <v>1.39333</v>
      </c>
    </row>
    <row r="124" spans="1:8" s="83" customFormat="1" ht="36.75" customHeight="1">
      <c r="A124" s="163" t="s">
        <v>246</v>
      </c>
      <c r="B124" s="300"/>
      <c r="C124" s="120" t="s">
        <v>217</v>
      </c>
      <c r="D124" s="208" t="s">
        <v>237</v>
      </c>
      <c r="E124" s="709" t="s">
        <v>599</v>
      </c>
      <c r="F124" s="710"/>
      <c r="G124" s="166"/>
      <c r="H124" s="197">
        <f>H125</f>
        <v>600</v>
      </c>
    </row>
    <row r="125" spans="1:8" s="83" customFormat="1" ht="21" customHeight="1">
      <c r="A125" s="89" t="s">
        <v>159</v>
      </c>
      <c r="B125" s="300"/>
      <c r="C125" s="120" t="s">
        <v>217</v>
      </c>
      <c r="D125" s="208" t="s">
        <v>237</v>
      </c>
      <c r="E125" s="709" t="s">
        <v>599</v>
      </c>
      <c r="F125" s="710"/>
      <c r="G125" s="166" t="s">
        <v>145</v>
      </c>
      <c r="H125" s="197">
        <v>600</v>
      </c>
    </row>
    <row r="126" spans="1:8" s="83" customFormat="1" ht="35.25" customHeight="1">
      <c r="A126" s="163" t="s">
        <v>743</v>
      </c>
      <c r="B126" s="300"/>
      <c r="C126" s="120" t="s">
        <v>217</v>
      </c>
      <c r="D126" s="208" t="s">
        <v>237</v>
      </c>
      <c r="E126" s="709" t="s">
        <v>744</v>
      </c>
      <c r="F126" s="710"/>
      <c r="G126" s="166"/>
      <c r="H126" s="197">
        <f>H127</f>
        <v>57407.224</v>
      </c>
    </row>
    <row r="127" spans="1:8" s="83" customFormat="1" ht="21" customHeight="1">
      <c r="A127" s="89" t="s">
        <v>159</v>
      </c>
      <c r="B127" s="300"/>
      <c r="C127" s="120" t="s">
        <v>217</v>
      </c>
      <c r="D127" s="208" t="s">
        <v>237</v>
      </c>
      <c r="E127" s="709" t="s">
        <v>744</v>
      </c>
      <c r="F127" s="710"/>
      <c r="G127" s="166" t="s">
        <v>145</v>
      </c>
      <c r="H127" s="197">
        <v>57407.224</v>
      </c>
    </row>
    <row r="128" spans="1:8" s="83" customFormat="1" ht="55.5" customHeight="1">
      <c r="A128" s="543" t="s">
        <v>240</v>
      </c>
      <c r="B128" s="300" t="s">
        <v>0</v>
      </c>
      <c r="C128" s="70" t="s">
        <v>217</v>
      </c>
      <c r="D128" s="156" t="s">
        <v>237</v>
      </c>
      <c r="E128" s="715" t="s">
        <v>673</v>
      </c>
      <c r="F128" s="716"/>
      <c r="G128" s="155"/>
      <c r="H128" s="136">
        <f>H129</f>
        <v>1500</v>
      </c>
    </row>
    <row r="129" spans="1:8" s="83" customFormat="1" ht="37.5" customHeight="1">
      <c r="A129" s="194" t="s">
        <v>238</v>
      </c>
      <c r="B129" s="300" t="s">
        <v>0</v>
      </c>
      <c r="C129" s="120" t="s">
        <v>217</v>
      </c>
      <c r="D129" s="208" t="s">
        <v>237</v>
      </c>
      <c r="E129" s="709" t="s">
        <v>410</v>
      </c>
      <c r="F129" s="710"/>
      <c r="G129" s="155"/>
      <c r="H129" s="124">
        <f>H130</f>
        <v>1500</v>
      </c>
    </row>
    <row r="130" spans="1:9" s="83" customFormat="1" ht="22.5" customHeight="1">
      <c r="A130" s="565" t="s">
        <v>363</v>
      </c>
      <c r="B130" s="300" t="s">
        <v>0</v>
      </c>
      <c r="C130" s="120" t="s">
        <v>217</v>
      </c>
      <c r="D130" s="208" t="s">
        <v>237</v>
      </c>
      <c r="E130" s="709" t="s">
        <v>410</v>
      </c>
      <c r="F130" s="710"/>
      <c r="G130" s="166" t="s">
        <v>145</v>
      </c>
      <c r="H130" s="124">
        <v>1500</v>
      </c>
      <c r="I130" s="83">
        <v>350</v>
      </c>
    </row>
    <row r="131" spans="1:34" s="105" customFormat="1" ht="56.25" customHeight="1" hidden="1">
      <c r="A131" s="201" t="s">
        <v>254</v>
      </c>
      <c r="B131" s="100" t="s">
        <v>0</v>
      </c>
      <c r="C131" s="70" t="s">
        <v>217</v>
      </c>
      <c r="D131" s="156" t="s">
        <v>237</v>
      </c>
      <c r="E131" s="156" t="s">
        <v>250</v>
      </c>
      <c r="F131" s="155" t="s">
        <v>155</v>
      </c>
      <c r="G131" s="155"/>
      <c r="H131" s="124">
        <v>4897.431</v>
      </c>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row>
    <row r="132" spans="1:244" s="106" customFormat="1" ht="37.5" customHeight="1" hidden="1">
      <c r="A132" s="170" t="s">
        <v>253</v>
      </c>
      <c r="B132" s="88" t="s">
        <v>0</v>
      </c>
      <c r="C132" s="70" t="s">
        <v>217</v>
      </c>
      <c r="D132" s="156" t="s">
        <v>237</v>
      </c>
      <c r="E132" s="156" t="s">
        <v>250</v>
      </c>
      <c r="F132" s="155" t="s">
        <v>249</v>
      </c>
      <c r="G132" s="155"/>
      <c r="H132" s="63" t="str">
        <f>H134</f>
        <v>4897,431</v>
      </c>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c r="BH132" s="186"/>
      <c r="BI132" s="186"/>
      <c r="BJ132" s="186"/>
      <c r="BK132" s="186"/>
      <c r="BL132" s="186"/>
      <c r="BM132" s="186"/>
      <c r="BN132" s="186"/>
      <c r="BO132" s="186"/>
      <c r="BP132" s="186"/>
      <c r="BQ132" s="186"/>
      <c r="BR132" s="186"/>
      <c r="BS132" s="186"/>
      <c r="BT132" s="186"/>
      <c r="BU132" s="186"/>
      <c r="BV132" s="186"/>
      <c r="BW132" s="186"/>
      <c r="BX132" s="186"/>
      <c r="BY132" s="186"/>
      <c r="BZ132" s="186"/>
      <c r="CA132" s="186"/>
      <c r="CB132" s="186"/>
      <c r="CC132" s="186"/>
      <c r="CD132" s="186"/>
      <c r="CE132" s="186"/>
      <c r="CF132" s="186"/>
      <c r="CG132" s="186"/>
      <c r="CH132" s="186"/>
      <c r="CI132" s="186"/>
      <c r="CJ132" s="186"/>
      <c r="CK132" s="186"/>
      <c r="CL132" s="186"/>
      <c r="CM132" s="186"/>
      <c r="CN132" s="186"/>
      <c r="CO132" s="186"/>
      <c r="CP132" s="186"/>
      <c r="CQ132" s="186"/>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86"/>
      <c r="DP132" s="186"/>
      <c r="DQ132" s="186"/>
      <c r="DR132" s="186"/>
      <c r="DS132" s="186"/>
      <c r="DT132" s="186"/>
      <c r="DU132" s="186"/>
      <c r="DV132" s="186"/>
      <c r="DW132" s="186"/>
      <c r="DX132" s="186"/>
      <c r="DY132" s="186"/>
      <c r="DZ132" s="186"/>
      <c r="EA132" s="186"/>
      <c r="EB132" s="186"/>
      <c r="EC132" s="186"/>
      <c r="ED132" s="186"/>
      <c r="EE132" s="186"/>
      <c r="EF132" s="186"/>
      <c r="EG132" s="186"/>
      <c r="EH132" s="186"/>
      <c r="EI132" s="186"/>
      <c r="EJ132" s="186"/>
      <c r="EK132" s="186"/>
      <c r="EL132" s="186"/>
      <c r="EM132" s="186"/>
      <c r="EN132" s="186"/>
      <c r="EO132" s="186"/>
      <c r="EP132" s="186"/>
      <c r="EQ132" s="186"/>
      <c r="ER132" s="186"/>
      <c r="ES132" s="186"/>
      <c r="ET132" s="186"/>
      <c r="EU132" s="186"/>
      <c r="EV132" s="186"/>
      <c r="EW132" s="186"/>
      <c r="EX132" s="186"/>
      <c r="EY132" s="186"/>
      <c r="EZ132" s="186"/>
      <c r="FA132" s="186"/>
      <c r="FB132" s="186"/>
      <c r="FC132" s="186"/>
      <c r="FD132" s="186"/>
      <c r="FE132" s="186"/>
      <c r="FF132" s="186"/>
      <c r="FG132" s="186"/>
      <c r="FH132" s="186"/>
      <c r="FI132" s="186"/>
      <c r="FJ132" s="186"/>
      <c r="FK132" s="186"/>
      <c r="FL132" s="186"/>
      <c r="FM132" s="186"/>
      <c r="FN132" s="186"/>
      <c r="FO132" s="186"/>
      <c r="FP132" s="186"/>
      <c r="FQ132" s="186"/>
      <c r="FR132" s="186"/>
      <c r="FS132" s="186"/>
      <c r="FT132" s="186"/>
      <c r="FU132" s="186"/>
      <c r="FV132" s="186"/>
      <c r="FW132" s="186"/>
      <c r="FX132" s="186"/>
      <c r="FY132" s="186"/>
      <c r="FZ132" s="186"/>
      <c r="GA132" s="186"/>
      <c r="GB132" s="186"/>
      <c r="GC132" s="186"/>
      <c r="GD132" s="186"/>
      <c r="GE132" s="186"/>
      <c r="GF132" s="186"/>
      <c r="GG132" s="186"/>
      <c r="GH132" s="186"/>
      <c r="GI132" s="186"/>
      <c r="GJ132" s="186"/>
      <c r="GK132" s="186"/>
      <c r="GL132" s="186"/>
      <c r="GM132" s="186"/>
      <c r="GN132" s="186"/>
      <c r="GO132" s="186"/>
      <c r="GP132" s="186"/>
      <c r="GQ132" s="186"/>
      <c r="GR132" s="186"/>
      <c r="GS132" s="186"/>
      <c r="GT132" s="186"/>
      <c r="GU132" s="186"/>
      <c r="GV132" s="186"/>
      <c r="GW132" s="186"/>
      <c r="GX132" s="186"/>
      <c r="GY132" s="186"/>
      <c r="GZ132" s="186"/>
      <c r="HA132" s="186"/>
      <c r="HB132" s="186"/>
      <c r="HC132" s="186"/>
      <c r="HD132" s="186"/>
      <c r="HE132" s="186"/>
      <c r="HF132" s="186"/>
      <c r="HG132" s="186"/>
      <c r="HH132" s="186"/>
      <c r="HI132" s="186"/>
      <c r="HJ132" s="186"/>
      <c r="HK132" s="186"/>
      <c r="HL132" s="186"/>
      <c r="HM132" s="186"/>
      <c r="HN132" s="186"/>
      <c r="HO132" s="186"/>
      <c r="HP132" s="186"/>
      <c r="HQ132" s="186"/>
      <c r="HR132" s="186"/>
      <c r="HS132" s="186"/>
      <c r="HT132" s="186"/>
      <c r="HU132" s="186"/>
      <c r="HV132" s="186"/>
      <c r="HW132" s="186"/>
      <c r="HX132" s="186"/>
      <c r="HY132" s="186"/>
      <c r="HZ132" s="186"/>
      <c r="IA132" s="186"/>
      <c r="IB132" s="186"/>
      <c r="IC132" s="186"/>
      <c r="ID132" s="186"/>
      <c r="IE132" s="186"/>
      <c r="IF132" s="186"/>
      <c r="IG132" s="186"/>
      <c r="IH132" s="186"/>
      <c r="II132" s="186"/>
      <c r="IJ132" s="186"/>
    </row>
    <row r="133" spans="1:244" s="106" customFormat="1" ht="19.5" customHeight="1" hidden="1">
      <c r="A133" s="89" t="s">
        <v>252</v>
      </c>
      <c r="B133" s="88" t="s">
        <v>0</v>
      </c>
      <c r="C133" s="70" t="s">
        <v>217</v>
      </c>
      <c r="D133" s="156" t="s">
        <v>237</v>
      </c>
      <c r="E133" s="156" t="s">
        <v>250</v>
      </c>
      <c r="F133" s="155" t="s">
        <v>249</v>
      </c>
      <c r="G133" s="155" t="s">
        <v>209</v>
      </c>
      <c r="H133" s="204">
        <v>4897.431</v>
      </c>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c r="BC133" s="186"/>
      <c r="BD133" s="186"/>
      <c r="BE133" s="186"/>
      <c r="BF133" s="186"/>
      <c r="BG133" s="186"/>
      <c r="BH133" s="186"/>
      <c r="BI133" s="186"/>
      <c r="BJ133" s="186"/>
      <c r="BK133" s="186"/>
      <c r="BL133" s="186"/>
      <c r="BM133" s="186"/>
      <c r="BN133" s="186"/>
      <c r="BO133" s="186"/>
      <c r="BP133" s="186"/>
      <c r="BQ133" s="186"/>
      <c r="BR133" s="186"/>
      <c r="BS133" s="186"/>
      <c r="BT133" s="186"/>
      <c r="BU133" s="186"/>
      <c r="BV133" s="186"/>
      <c r="BW133" s="186"/>
      <c r="BX133" s="186"/>
      <c r="BY133" s="186"/>
      <c r="BZ133" s="186"/>
      <c r="CA133" s="186"/>
      <c r="CB133" s="186"/>
      <c r="CC133" s="186"/>
      <c r="CD133" s="186"/>
      <c r="CE133" s="186"/>
      <c r="CF133" s="186"/>
      <c r="CG133" s="186"/>
      <c r="CH133" s="186"/>
      <c r="CI133" s="186"/>
      <c r="CJ133" s="186"/>
      <c r="CK133" s="186"/>
      <c r="CL133" s="186"/>
      <c r="CM133" s="186"/>
      <c r="CN133" s="186"/>
      <c r="CO133" s="186"/>
      <c r="CP133" s="186"/>
      <c r="CQ133" s="186"/>
      <c r="CR133" s="186"/>
      <c r="CS133" s="186"/>
      <c r="CT133" s="186"/>
      <c r="CU133" s="186"/>
      <c r="CV133" s="186"/>
      <c r="CW133" s="186"/>
      <c r="CX133" s="186"/>
      <c r="CY133" s="186"/>
      <c r="CZ133" s="186"/>
      <c r="DA133" s="186"/>
      <c r="DB133" s="186"/>
      <c r="DC133" s="186"/>
      <c r="DD133" s="186"/>
      <c r="DE133" s="186"/>
      <c r="DF133" s="186"/>
      <c r="DG133" s="186"/>
      <c r="DH133" s="186"/>
      <c r="DI133" s="186"/>
      <c r="DJ133" s="186"/>
      <c r="DK133" s="186"/>
      <c r="DL133" s="186"/>
      <c r="DM133" s="186"/>
      <c r="DN133" s="186"/>
      <c r="DO133" s="186"/>
      <c r="DP133" s="186"/>
      <c r="DQ133" s="186"/>
      <c r="DR133" s="186"/>
      <c r="DS133" s="186"/>
      <c r="DT133" s="186"/>
      <c r="DU133" s="186"/>
      <c r="DV133" s="186"/>
      <c r="DW133" s="186"/>
      <c r="DX133" s="186"/>
      <c r="DY133" s="186"/>
      <c r="DZ133" s="186"/>
      <c r="EA133" s="186"/>
      <c r="EB133" s="186"/>
      <c r="EC133" s="186"/>
      <c r="ED133" s="186"/>
      <c r="EE133" s="186"/>
      <c r="EF133" s="186"/>
      <c r="EG133" s="186"/>
      <c r="EH133" s="186"/>
      <c r="EI133" s="186"/>
      <c r="EJ133" s="186"/>
      <c r="EK133" s="186"/>
      <c r="EL133" s="186"/>
      <c r="EM133" s="186"/>
      <c r="EN133" s="186"/>
      <c r="EO133" s="186"/>
      <c r="EP133" s="186"/>
      <c r="EQ133" s="186"/>
      <c r="ER133" s="186"/>
      <c r="ES133" s="186"/>
      <c r="ET133" s="186"/>
      <c r="EU133" s="186"/>
      <c r="EV133" s="186"/>
      <c r="EW133" s="186"/>
      <c r="EX133" s="186"/>
      <c r="EY133" s="186"/>
      <c r="EZ133" s="186"/>
      <c r="FA133" s="186"/>
      <c r="FB133" s="186"/>
      <c r="FC133" s="186"/>
      <c r="FD133" s="186"/>
      <c r="FE133" s="186"/>
      <c r="FF133" s="186"/>
      <c r="FG133" s="186"/>
      <c r="FH133" s="186"/>
      <c r="FI133" s="186"/>
      <c r="FJ133" s="186"/>
      <c r="FK133" s="186"/>
      <c r="FL133" s="186"/>
      <c r="FM133" s="186"/>
      <c r="FN133" s="186"/>
      <c r="FO133" s="186"/>
      <c r="FP133" s="186"/>
      <c r="FQ133" s="186"/>
      <c r="FR133" s="186"/>
      <c r="FS133" s="186"/>
      <c r="FT133" s="186"/>
      <c r="FU133" s="186"/>
      <c r="FV133" s="186"/>
      <c r="FW133" s="186"/>
      <c r="FX133" s="186"/>
      <c r="FY133" s="186"/>
      <c r="FZ133" s="186"/>
      <c r="GA133" s="186"/>
      <c r="GB133" s="186"/>
      <c r="GC133" s="186"/>
      <c r="GD133" s="186"/>
      <c r="GE133" s="186"/>
      <c r="GF133" s="186"/>
      <c r="GG133" s="186"/>
      <c r="GH133" s="186"/>
      <c r="GI133" s="186"/>
      <c r="GJ133" s="186"/>
      <c r="GK133" s="186"/>
      <c r="GL133" s="186"/>
      <c r="GM133" s="186"/>
      <c r="GN133" s="186"/>
      <c r="GO133" s="186"/>
      <c r="GP133" s="186"/>
      <c r="GQ133" s="186"/>
      <c r="GR133" s="186"/>
      <c r="GS133" s="186"/>
      <c r="GT133" s="186"/>
      <c r="GU133" s="186"/>
      <c r="GV133" s="186"/>
      <c r="GW133" s="186"/>
      <c r="GX133" s="186"/>
      <c r="GY133" s="186"/>
      <c r="GZ133" s="186"/>
      <c r="HA133" s="186"/>
      <c r="HB133" s="186"/>
      <c r="HC133" s="186"/>
      <c r="HD133" s="186"/>
      <c r="HE133" s="186"/>
      <c r="HF133" s="186"/>
      <c r="HG133" s="186"/>
      <c r="HH133" s="186"/>
      <c r="HI133" s="186"/>
      <c r="HJ133" s="186"/>
      <c r="HK133" s="186"/>
      <c r="HL133" s="186"/>
      <c r="HM133" s="186"/>
      <c r="HN133" s="186"/>
      <c r="HO133" s="186"/>
      <c r="HP133" s="186"/>
      <c r="HQ133" s="186"/>
      <c r="HR133" s="186"/>
      <c r="HS133" s="186"/>
      <c r="HT133" s="186"/>
      <c r="HU133" s="186"/>
      <c r="HV133" s="186"/>
      <c r="HW133" s="186"/>
      <c r="HX133" s="186"/>
      <c r="HY133" s="186"/>
      <c r="HZ133" s="186"/>
      <c r="IA133" s="186"/>
      <c r="IB133" s="186"/>
      <c r="IC133" s="186"/>
      <c r="ID133" s="186"/>
      <c r="IE133" s="186"/>
      <c r="IF133" s="186"/>
      <c r="IG133" s="186"/>
      <c r="IH133" s="186"/>
      <c r="II133" s="186"/>
      <c r="IJ133" s="186"/>
    </row>
    <row r="134" spans="1:244" s="106" customFormat="1" ht="19.5" customHeight="1" hidden="1">
      <c r="A134" s="203" t="s">
        <v>251</v>
      </c>
      <c r="B134" s="57" t="s">
        <v>0</v>
      </c>
      <c r="C134" s="70" t="s">
        <v>217</v>
      </c>
      <c r="D134" s="156" t="s">
        <v>237</v>
      </c>
      <c r="E134" s="156" t="s">
        <v>250</v>
      </c>
      <c r="F134" s="155" t="s">
        <v>249</v>
      </c>
      <c r="G134" s="155" t="s">
        <v>209</v>
      </c>
      <c r="H134" s="202" t="s">
        <v>248</v>
      </c>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c r="BC134" s="186"/>
      <c r="BD134" s="186"/>
      <c r="BE134" s="186"/>
      <c r="BF134" s="186"/>
      <c r="BG134" s="186"/>
      <c r="BH134" s="186"/>
      <c r="BI134" s="186"/>
      <c r="BJ134" s="186"/>
      <c r="BK134" s="186"/>
      <c r="BL134" s="186"/>
      <c r="BM134" s="186"/>
      <c r="BN134" s="186"/>
      <c r="BO134" s="186"/>
      <c r="BP134" s="186"/>
      <c r="BQ134" s="186"/>
      <c r="BR134" s="186"/>
      <c r="BS134" s="186"/>
      <c r="BT134" s="186"/>
      <c r="BU134" s="186"/>
      <c r="BV134" s="186"/>
      <c r="BW134" s="186"/>
      <c r="BX134" s="186"/>
      <c r="BY134" s="186"/>
      <c r="BZ134" s="186"/>
      <c r="CA134" s="186"/>
      <c r="CB134" s="186"/>
      <c r="CC134" s="186"/>
      <c r="CD134" s="186"/>
      <c r="CE134" s="186"/>
      <c r="CF134" s="186"/>
      <c r="CG134" s="186"/>
      <c r="CH134" s="186"/>
      <c r="CI134" s="186"/>
      <c r="CJ134" s="186"/>
      <c r="CK134" s="186"/>
      <c r="CL134" s="186"/>
      <c r="CM134" s="186"/>
      <c r="CN134" s="186"/>
      <c r="CO134" s="186"/>
      <c r="CP134" s="186"/>
      <c r="CQ134" s="186"/>
      <c r="CR134" s="186"/>
      <c r="CS134" s="186"/>
      <c r="CT134" s="186"/>
      <c r="CU134" s="186"/>
      <c r="CV134" s="186"/>
      <c r="CW134" s="186"/>
      <c r="CX134" s="186"/>
      <c r="CY134" s="186"/>
      <c r="CZ134" s="186"/>
      <c r="DA134" s="186"/>
      <c r="DB134" s="186"/>
      <c r="DC134" s="186"/>
      <c r="DD134" s="186"/>
      <c r="DE134" s="186"/>
      <c r="DF134" s="186"/>
      <c r="DG134" s="186"/>
      <c r="DH134" s="186"/>
      <c r="DI134" s="186"/>
      <c r="DJ134" s="186"/>
      <c r="DK134" s="186"/>
      <c r="DL134" s="186"/>
      <c r="DM134" s="186"/>
      <c r="DN134" s="186"/>
      <c r="DO134" s="186"/>
      <c r="DP134" s="186"/>
      <c r="DQ134" s="186"/>
      <c r="DR134" s="186"/>
      <c r="DS134" s="186"/>
      <c r="DT134" s="186"/>
      <c r="DU134" s="186"/>
      <c r="DV134" s="186"/>
      <c r="DW134" s="186"/>
      <c r="DX134" s="186"/>
      <c r="DY134" s="186"/>
      <c r="DZ134" s="186"/>
      <c r="EA134" s="186"/>
      <c r="EB134" s="186"/>
      <c r="EC134" s="186"/>
      <c r="ED134" s="186"/>
      <c r="EE134" s="186"/>
      <c r="EF134" s="186"/>
      <c r="EG134" s="186"/>
      <c r="EH134" s="186"/>
      <c r="EI134" s="186"/>
      <c r="EJ134" s="186"/>
      <c r="EK134" s="186"/>
      <c r="EL134" s="186"/>
      <c r="EM134" s="186"/>
      <c r="EN134" s="186"/>
      <c r="EO134" s="186"/>
      <c r="EP134" s="186"/>
      <c r="EQ134" s="186"/>
      <c r="ER134" s="186"/>
      <c r="ES134" s="186"/>
      <c r="ET134" s="186"/>
      <c r="EU134" s="186"/>
      <c r="EV134" s="186"/>
      <c r="EW134" s="186"/>
      <c r="EX134" s="186"/>
      <c r="EY134" s="186"/>
      <c r="EZ134" s="186"/>
      <c r="FA134" s="186"/>
      <c r="FB134" s="186"/>
      <c r="FC134" s="186"/>
      <c r="FD134" s="186"/>
      <c r="FE134" s="186"/>
      <c r="FF134" s="186"/>
      <c r="FG134" s="186"/>
      <c r="FH134" s="186"/>
      <c r="FI134" s="186"/>
      <c r="FJ134" s="186"/>
      <c r="FK134" s="186"/>
      <c r="FL134" s="186"/>
      <c r="FM134" s="186"/>
      <c r="FN134" s="186"/>
      <c r="FO134" s="186"/>
      <c r="FP134" s="186"/>
      <c r="FQ134" s="186"/>
      <c r="FR134" s="186"/>
      <c r="FS134" s="186"/>
      <c r="FT134" s="186"/>
      <c r="FU134" s="186"/>
      <c r="FV134" s="186"/>
      <c r="FW134" s="186"/>
      <c r="FX134" s="186"/>
      <c r="FY134" s="186"/>
      <c r="FZ134" s="186"/>
      <c r="GA134" s="186"/>
      <c r="GB134" s="186"/>
      <c r="GC134" s="186"/>
      <c r="GD134" s="186"/>
      <c r="GE134" s="186"/>
      <c r="GF134" s="186"/>
      <c r="GG134" s="186"/>
      <c r="GH134" s="186"/>
      <c r="GI134" s="186"/>
      <c r="GJ134" s="186"/>
      <c r="GK134" s="186"/>
      <c r="GL134" s="186"/>
      <c r="GM134" s="186"/>
      <c r="GN134" s="186"/>
      <c r="GO134" s="186"/>
      <c r="GP134" s="186"/>
      <c r="GQ134" s="186"/>
      <c r="GR134" s="186"/>
      <c r="GS134" s="186"/>
      <c r="GT134" s="186"/>
      <c r="GU134" s="186"/>
      <c r="GV134" s="186"/>
      <c r="GW134" s="186"/>
      <c r="GX134" s="186"/>
      <c r="GY134" s="186"/>
      <c r="GZ134" s="186"/>
      <c r="HA134" s="186"/>
      <c r="HB134" s="186"/>
      <c r="HC134" s="186"/>
      <c r="HD134" s="186"/>
      <c r="HE134" s="186"/>
      <c r="HF134" s="186"/>
      <c r="HG134" s="186"/>
      <c r="HH134" s="186"/>
      <c r="HI134" s="186"/>
      <c r="HJ134" s="186"/>
      <c r="HK134" s="186"/>
      <c r="HL134" s="186"/>
      <c r="HM134" s="186"/>
      <c r="HN134" s="186"/>
      <c r="HO134" s="186"/>
      <c r="HP134" s="186"/>
      <c r="HQ134" s="186"/>
      <c r="HR134" s="186"/>
      <c r="HS134" s="186"/>
      <c r="HT134" s="186"/>
      <c r="HU134" s="186"/>
      <c r="HV134" s="186"/>
      <c r="HW134" s="186"/>
      <c r="HX134" s="186"/>
      <c r="HY134" s="186"/>
      <c r="HZ134" s="186"/>
      <c r="IA134" s="186"/>
      <c r="IB134" s="186"/>
      <c r="IC134" s="186"/>
      <c r="ID134" s="186"/>
      <c r="IE134" s="186"/>
      <c r="IF134" s="186"/>
      <c r="IG134" s="186"/>
      <c r="IH134" s="186"/>
      <c r="II134" s="186"/>
      <c r="IJ134" s="186"/>
    </row>
    <row r="135" spans="1:244" s="106" customFormat="1" ht="37.5" customHeight="1" hidden="1">
      <c r="A135" s="201" t="s">
        <v>247</v>
      </c>
      <c r="B135" s="88" t="s">
        <v>0</v>
      </c>
      <c r="C135" s="70" t="s">
        <v>217</v>
      </c>
      <c r="D135" s="156" t="s">
        <v>237</v>
      </c>
      <c r="E135" s="156" t="s">
        <v>245</v>
      </c>
      <c r="F135" s="155" t="s">
        <v>155</v>
      </c>
      <c r="G135" s="155"/>
      <c r="H135" s="197" t="s">
        <v>243</v>
      </c>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6"/>
      <c r="BM135" s="186"/>
      <c r="BN135" s="186"/>
      <c r="BO135" s="186"/>
      <c r="BP135" s="186"/>
      <c r="BQ135" s="186"/>
      <c r="BR135" s="186"/>
      <c r="BS135" s="186"/>
      <c r="BT135" s="186"/>
      <c r="BU135" s="186"/>
      <c r="BV135" s="186"/>
      <c r="BW135" s="186"/>
      <c r="BX135" s="186"/>
      <c r="BY135" s="186"/>
      <c r="BZ135" s="186"/>
      <c r="CA135" s="186"/>
      <c r="CB135" s="186"/>
      <c r="CC135" s="186"/>
      <c r="CD135" s="186"/>
      <c r="CE135" s="186"/>
      <c r="CF135" s="186"/>
      <c r="CG135" s="186"/>
      <c r="CH135" s="186"/>
      <c r="CI135" s="186"/>
      <c r="CJ135" s="186"/>
      <c r="CK135" s="186"/>
      <c r="CL135" s="186"/>
      <c r="CM135" s="186"/>
      <c r="CN135" s="186"/>
      <c r="CO135" s="186"/>
      <c r="CP135" s="186"/>
      <c r="CQ135" s="186"/>
      <c r="CR135" s="186"/>
      <c r="CS135" s="186"/>
      <c r="CT135" s="186"/>
      <c r="CU135" s="186"/>
      <c r="CV135" s="186"/>
      <c r="CW135" s="186"/>
      <c r="CX135" s="186"/>
      <c r="CY135" s="186"/>
      <c r="CZ135" s="186"/>
      <c r="DA135" s="186"/>
      <c r="DB135" s="186"/>
      <c r="DC135" s="186"/>
      <c r="DD135" s="186"/>
      <c r="DE135" s="186"/>
      <c r="DF135" s="186"/>
      <c r="DG135" s="186"/>
      <c r="DH135" s="186"/>
      <c r="DI135" s="186"/>
      <c r="DJ135" s="186"/>
      <c r="DK135" s="186"/>
      <c r="DL135" s="186"/>
      <c r="DM135" s="186"/>
      <c r="DN135" s="186"/>
      <c r="DO135" s="186"/>
      <c r="DP135" s="186"/>
      <c r="DQ135" s="186"/>
      <c r="DR135" s="186"/>
      <c r="DS135" s="186"/>
      <c r="DT135" s="186"/>
      <c r="DU135" s="186"/>
      <c r="DV135" s="186"/>
      <c r="DW135" s="186"/>
      <c r="DX135" s="186"/>
      <c r="DY135" s="186"/>
      <c r="DZ135" s="186"/>
      <c r="EA135" s="186"/>
      <c r="EB135" s="186"/>
      <c r="EC135" s="186"/>
      <c r="ED135" s="186"/>
      <c r="EE135" s="186"/>
      <c r="EF135" s="186"/>
      <c r="EG135" s="186"/>
      <c r="EH135" s="186"/>
      <c r="EI135" s="186"/>
      <c r="EJ135" s="186"/>
      <c r="EK135" s="186"/>
      <c r="EL135" s="186"/>
      <c r="EM135" s="186"/>
      <c r="EN135" s="186"/>
      <c r="EO135" s="186"/>
      <c r="EP135" s="186"/>
      <c r="EQ135" s="186"/>
      <c r="ER135" s="186"/>
      <c r="ES135" s="186"/>
      <c r="ET135" s="186"/>
      <c r="EU135" s="186"/>
      <c r="EV135" s="186"/>
      <c r="EW135" s="186"/>
      <c r="EX135" s="186"/>
      <c r="EY135" s="186"/>
      <c r="EZ135" s="186"/>
      <c r="FA135" s="186"/>
      <c r="FB135" s="186"/>
      <c r="FC135" s="186"/>
      <c r="FD135" s="186"/>
      <c r="FE135" s="186"/>
      <c r="FF135" s="186"/>
      <c r="FG135" s="186"/>
      <c r="FH135" s="186"/>
      <c r="FI135" s="186"/>
      <c r="FJ135" s="186"/>
      <c r="FK135" s="186"/>
      <c r="FL135" s="186"/>
      <c r="FM135" s="186"/>
      <c r="FN135" s="186"/>
      <c r="FO135" s="186"/>
      <c r="FP135" s="186"/>
      <c r="FQ135" s="186"/>
      <c r="FR135" s="186"/>
      <c r="FS135" s="186"/>
      <c r="FT135" s="186"/>
      <c r="FU135" s="186"/>
      <c r="FV135" s="186"/>
      <c r="FW135" s="186"/>
      <c r="FX135" s="186"/>
      <c r="FY135" s="186"/>
      <c r="FZ135" s="186"/>
      <c r="GA135" s="186"/>
      <c r="GB135" s="186"/>
      <c r="GC135" s="186"/>
      <c r="GD135" s="186"/>
      <c r="GE135" s="186"/>
      <c r="GF135" s="186"/>
      <c r="GG135" s="186"/>
      <c r="GH135" s="186"/>
      <c r="GI135" s="186"/>
      <c r="GJ135" s="186"/>
      <c r="GK135" s="186"/>
      <c r="GL135" s="186"/>
      <c r="GM135" s="186"/>
      <c r="GN135" s="186"/>
      <c r="GO135" s="186"/>
      <c r="GP135" s="186"/>
      <c r="GQ135" s="186"/>
      <c r="GR135" s="186"/>
      <c r="GS135" s="186"/>
      <c r="GT135" s="186"/>
      <c r="GU135" s="186"/>
      <c r="GV135" s="186"/>
      <c r="GW135" s="186"/>
      <c r="GX135" s="186"/>
      <c r="GY135" s="186"/>
      <c r="GZ135" s="186"/>
      <c r="HA135" s="186"/>
      <c r="HB135" s="186"/>
      <c r="HC135" s="186"/>
      <c r="HD135" s="186"/>
      <c r="HE135" s="186"/>
      <c r="HF135" s="186"/>
      <c r="HG135" s="186"/>
      <c r="HH135" s="186"/>
      <c r="HI135" s="186"/>
      <c r="HJ135" s="186"/>
      <c r="HK135" s="186"/>
      <c r="HL135" s="186"/>
      <c r="HM135" s="186"/>
      <c r="HN135" s="186"/>
      <c r="HO135" s="186"/>
      <c r="HP135" s="186"/>
      <c r="HQ135" s="186"/>
      <c r="HR135" s="186"/>
      <c r="HS135" s="186"/>
      <c r="HT135" s="186"/>
      <c r="HU135" s="186"/>
      <c r="HV135" s="186"/>
      <c r="HW135" s="186"/>
      <c r="HX135" s="186"/>
      <c r="HY135" s="186"/>
      <c r="HZ135" s="186"/>
      <c r="IA135" s="186"/>
      <c r="IB135" s="186"/>
      <c r="IC135" s="186"/>
      <c r="ID135" s="186"/>
      <c r="IE135" s="186"/>
      <c r="IF135" s="186"/>
      <c r="IG135" s="186"/>
      <c r="IH135" s="186"/>
      <c r="II135" s="186"/>
      <c r="IJ135" s="186"/>
    </row>
    <row r="136" spans="1:244" s="198" customFormat="1" ht="37.5" customHeight="1" hidden="1">
      <c r="A136" s="163" t="s">
        <v>246</v>
      </c>
      <c r="B136" s="88" t="s">
        <v>0</v>
      </c>
      <c r="C136" s="70" t="s">
        <v>217</v>
      </c>
      <c r="D136" s="156" t="s">
        <v>237</v>
      </c>
      <c r="E136" s="156" t="s">
        <v>245</v>
      </c>
      <c r="F136" s="155" t="s">
        <v>244</v>
      </c>
      <c r="G136" s="155"/>
      <c r="H136" s="200" t="str">
        <f>H137</f>
        <v>1160</v>
      </c>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c r="GI136" s="199"/>
      <c r="GJ136" s="199"/>
      <c r="GK136" s="199"/>
      <c r="GL136" s="199"/>
      <c r="GM136" s="199"/>
      <c r="GN136" s="199"/>
      <c r="GO136" s="199"/>
      <c r="GP136" s="199"/>
      <c r="GQ136" s="199"/>
      <c r="GR136" s="199"/>
      <c r="GS136" s="199"/>
      <c r="GT136" s="199"/>
      <c r="GU136" s="199"/>
      <c r="GV136" s="199"/>
      <c r="GW136" s="199"/>
      <c r="GX136" s="199"/>
      <c r="GY136" s="199"/>
      <c r="GZ136" s="199"/>
      <c r="HA136" s="199"/>
      <c r="HB136" s="199"/>
      <c r="HC136" s="199"/>
      <c r="HD136" s="199"/>
      <c r="HE136" s="199"/>
      <c r="HF136" s="199"/>
      <c r="HG136" s="199"/>
      <c r="HH136" s="199"/>
      <c r="HI136" s="199"/>
      <c r="HJ136" s="199"/>
      <c r="HK136" s="199"/>
      <c r="HL136" s="199"/>
      <c r="HM136" s="199"/>
      <c r="HN136" s="199"/>
      <c r="HO136" s="199"/>
      <c r="HP136" s="199"/>
      <c r="HQ136" s="199"/>
      <c r="HR136" s="199"/>
      <c r="HS136" s="199"/>
      <c r="HT136" s="199"/>
      <c r="HU136" s="199"/>
      <c r="HV136" s="199"/>
      <c r="HW136" s="199"/>
      <c r="HX136" s="199"/>
      <c r="HY136" s="199"/>
      <c r="HZ136" s="199"/>
      <c r="IA136" s="199"/>
      <c r="IB136" s="199"/>
      <c r="IC136" s="199"/>
      <c r="ID136" s="199"/>
      <c r="IE136" s="199"/>
      <c r="IF136" s="199"/>
      <c r="IG136" s="199"/>
      <c r="IH136" s="199"/>
      <c r="II136" s="199"/>
      <c r="IJ136" s="199"/>
    </row>
    <row r="137" spans="1:245" s="196" customFormat="1" ht="37.5" customHeight="1" hidden="1">
      <c r="A137" s="89" t="s">
        <v>159</v>
      </c>
      <c r="B137" s="57" t="s">
        <v>0</v>
      </c>
      <c r="C137" s="70" t="s">
        <v>217</v>
      </c>
      <c r="D137" s="156" t="s">
        <v>237</v>
      </c>
      <c r="E137" s="156" t="s">
        <v>245</v>
      </c>
      <c r="F137" s="155" t="s">
        <v>244</v>
      </c>
      <c r="G137" s="155" t="s">
        <v>145</v>
      </c>
      <c r="H137" s="197" t="s">
        <v>243</v>
      </c>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c r="BD137" s="186"/>
      <c r="BE137" s="186"/>
      <c r="BF137" s="186"/>
      <c r="BG137" s="186"/>
      <c r="BH137" s="186"/>
      <c r="BI137" s="186"/>
      <c r="BJ137" s="186"/>
      <c r="BK137" s="186"/>
      <c r="BL137" s="186"/>
      <c r="BM137" s="186"/>
      <c r="BN137" s="186"/>
      <c r="BO137" s="186"/>
      <c r="BP137" s="186"/>
      <c r="BQ137" s="186"/>
      <c r="BR137" s="186"/>
      <c r="BS137" s="186"/>
      <c r="BT137" s="186"/>
      <c r="BU137" s="186"/>
      <c r="BV137" s="186"/>
      <c r="BW137" s="186"/>
      <c r="BX137" s="186"/>
      <c r="BY137" s="186"/>
      <c r="BZ137" s="186"/>
      <c r="CA137" s="186"/>
      <c r="CB137" s="186"/>
      <c r="CC137" s="186"/>
      <c r="CD137" s="186"/>
      <c r="CE137" s="186"/>
      <c r="CF137" s="186"/>
      <c r="CG137" s="186"/>
      <c r="CH137" s="186"/>
      <c r="CI137" s="186"/>
      <c r="CJ137" s="186"/>
      <c r="CK137" s="186"/>
      <c r="CL137" s="186"/>
      <c r="CM137" s="186"/>
      <c r="CN137" s="186"/>
      <c r="CO137" s="186"/>
      <c r="CP137" s="186"/>
      <c r="CQ137" s="186"/>
      <c r="CR137" s="186"/>
      <c r="CS137" s="186"/>
      <c r="CT137" s="186"/>
      <c r="CU137" s="186"/>
      <c r="CV137" s="186"/>
      <c r="CW137" s="186"/>
      <c r="CX137" s="186"/>
      <c r="CY137" s="186"/>
      <c r="CZ137" s="186"/>
      <c r="DA137" s="186"/>
      <c r="DB137" s="186"/>
      <c r="DC137" s="186"/>
      <c r="DD137" s="186"/>
      <c r="DE137" s="186"/>
      <c r="DF137" s="186"/>
      <c r="DG137" s="186"/>
      <c r="DH137" s="186"/>
      <c r="DI137" s="186"/>
      <c r="DJ137" s="186"/>
      <c r="DK137" s="186"/>
      <c r="DL137" s="186"/>
      <c r="DM137" s="186"/>
      <c r="DN137" s="186"/>
      <c r="DO137" s="186"/>
      <c r="DP137" s="186"/>
      <c r="DQ137" s="186"/>
      <c r="DR137" s="186"/>
      <c r="DS137" s="186"/>
      <c r="DT137" s="186"/>
      <c r="DU137" s="186"/>
      <c r="DV137" s="186"/>
      <c r="DW137" s="186"/>
      <c r="DX137" s="186"/>
      <c r="DY137" s="186"/>
      <c r="DZ137" s="186"/>
      <c r="EA137" s="186"/>
      <c r="EB137" s="186"/>
      <c r="EC137" s="186"/>
      <c r="ED137" s="186"/>
      <c r="EE137" s="186"/>
      <c r="EF137" s="186"/>
      <c r="EG137" s="186"/>
      <c r="EH137" s="186"/>
      <c r="EI137" s="186"/>
      <c r="EJ137" s="186"/>
      <c r="EK137" s="186"/>
      <c r="EL137" s="186"/>
      <c r="EM137" s="186"/>
      <c r="EN137" s="186"/>
      <c r="EO137" s="186"/>
      <c r="EP137" s="186"/>
      <c r="EQ137" s="186"/>
      <c r="ER137" s="186"/>
      <c r="ES137" s="186"/>
      <c r="ET137" s="186"/>
      <c r="EU137" s="186"/>
      <c r="EV137" s="186"/>
      <c r="EW137" s="186"/>
      <c r="EX137" s="186"/>
      <c r="EY137" s="186"/>
      <c r="EZ137" s="186"/>
      <c r="FA137" s="186"/>
      <c r="FB137" s="186"/>
      <c r="FC137" s="186"/>
      <c r="FD137" s="186"/>
      <c r="FE137" s="186"/>
      <c r="FF137" s="186"/>
      <c r="FG137" s="186"/>
      <c r="FH137" s="186"/>
      <c r="FI137" s="186"/>
      <c r="FJ137" s="186"/>
      <c r="FK137" s="186"/>
      <c r="FL137" s="186"/>
      <c r="FM137" s="186"/>
      <c r="FN137" s="186"/>
      <c r="FO137" s="186"/>
      <c r="FP137" s="186"/>
      <c r="FQ137" s="186"/>
      <c r="FR137" s="186"/>
      <c r="FS137" s="186"/>
      <c r="FT137" s="186"/>
      <c r="FU137" s="186"/>
      <c r="FV137" s="186"/>
      <c r="FW137" s="186"/>
      <c r="FX137" s="186"/>
      <c r="FY137" s="186"/>
      <c r="FZ137" s="186"/>
      <c r="GA137" s="186"/>
      <c r="GB137" s="186"/>
      <c r="GC137" s="186"/>
      <c r="GD137" s="186"/>
      <c r="GE137" s="186"/>
      <c r="GF137" s="186"/>
      <c r="GG137" s="186"/>
      <c r="GH137" s="186"/>
      <c r="GI137" s="186"/>
      <c r="GJ137" s="186"/>
      <c r="GK137" s="186"/>
      <c r="GL137" s="186"/>
      <c r="GM137" s="186"/>
      <c r="GN137" s="186"/>
      <c r="GO137" s="186"/>
      <c r="GP137" s="186"/>
      <c r="GQ137" s="186"/>
      <c r="GR137" s="186"/>
      <c r="GS137" s="186"/>
      <c r="GT137" s="186"/>
      <c r="GU137" s="186"/>
      <c r="GV137" s="186"/>
      <c r="GW137" s="186"/>
      <c r="GX137" s="186"/>
      <c r="GY137" s="186"/>
      <c r="GZ137" s="186"/>
      <c r="HA137" s="186"/>
      <c r="HB137" s="186"/>
      <c r="HC137" s="186"/>
      <c r="HD137" s="186"/>
      <c r="HE137" s="186"/>
      <c r="HF137" s="186"/>
      <c r="HG137" s="186"/>
      <c r="HH137" s="186"/>
      <c r="HI137" s="186"/>
      <c r="HJ137" s="186"/>
      <c r="HK137" s="186"/>
      <c r="HL137" s="186"/>
      <c r="HM137" s="186"/>
      <c r="HN137" s="186"/>
      <c r="HO137" s="186"/>
      <c r="HP137" s="186"/>
      <c r="HQ137" s="186"/>
      <c r="HR137" s="186"/>
      <c r="HS137" s="186"/>
      <c r="HT137" s="186"/>
      <c r="HU137" s="186"/>
      <c r="HV137" s="186"/>
      <c r="HW137" s="186"/>
      <c r="HX137" s="186"/>
      <c r="HY137" s="186"/>
      <c r="HZ137" s="186"/>
      <c r="IA137" s="186"/>
      <c r="IB137" s="186"/>
      <c r="IC137" s="186"/>
      <c r="ID137" s="186"/>
      <c r="IE137" s="186"/>
      <c r="IF137" s="186"/>
      <c r="IG137" s="186"/>
      <c r="IH137" s="186"/>
      <c r="II137" s="186"/>
      <c r="IJ137" s="186"/>
      <c r="IK137" s="186"/>
    </row>
    <row r="138" spans="1:34" s="195" customFormat="1" ht="18.75" customHeight="1" hidden="1">
      <c r="A138" s="170" t="s">
        <v>242</v>
      </c>
      <c r="B138" s="88" t="s">
        <v>0</v>
      </c>
      <c r="C138" s="70" t="s">
        <v>217</v>
      </c>
      <c r="D138" s="156" t="s">
        <v>237</v>
      </c>
      <c r="E138" s="715" t="s">
        <v>241</v>
      </c>
      <c r="F138" s="716"/>
      <c r="G138" s="155"/>
      <c r="H138" s="63" t="e">
        <f>#REF!</f>
        <v>#REF!</v>
      </c>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row>
    <row r="139" spans="1:34" s="51" customFormat="1" ht="56.25" customHeight="1" hidden="1">
      <c r="A139" s="169" t="s">
        <v>240</v>
      </c>
      <c r="B139" s="57" t="s">
        <v>0</v>
      </c>
      <c r="C139" s="70" t="s">
        <v>217</v>
      </c>
      <c r="D139" s="156" t="s">
        <v>237</v>
      </c>
      <c r="E139" s="156" t="s">
        <v>239</v>
      </c>
      <c r="F139" s="71" t="s">
        <v>155</v>
      </c>
      <c r="G139" s="155"/>
      <c r="H139" s="63">
        <v>560</v>
      </c>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row>
    <row r="140" spans="1:34" s="51" customFormat="1" ht="2.25" customHeight="1" hidden="1">
      <c r="A140" s="169"/>
      <c r="B140" s="57"/>
      <c r="C140" s="70"/>
      <c r="D140" s="156"/>
      <c r="E140" s="156"/>
      <c r="F140" s="71"/>
      <c r="G140" s="155"/>
      <c r="H140" s="63"/>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row>
    <row r="141" spans="1:34" s="51" customFormat="1" ht="28.5" customHeight="1">
      <c r="A141" s="643" t="s">
        <v>236</v>
      </c>
      <c r="B141" s="161" t="s">
        <v>0</v>
      </c>
      <c r="C141" s="73" t="s">
        <v>217</v>
      </c>
      <c r="D141" s="113">
        <v>12</v>
      </c>
      <c r="E141" s="59"/>
      <c r="F141" s="167"/>
      <c r="G141" s="140"/>
      <c r="H141" s="193">
        <f>H142+H155+H163</f>
        <v>738.8489999999999</v>
      </c>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row>
    <row r="142" spans="1:8" s="186" customFormat="1" ht="78" customHeight="1">
      <c r="A142" s="116" t="s">
        <v>709</v>
      </c>
      <c r="B142" s="104" t="s">
        <v>0</v>
      </c>
      <c r="C142" s="73" t="s">
        <v>217</v>
      </c>
      <c r="D142" s="113" t="s">
        <v>216</v>
      </c>
      <c r="E142" s="143" t="s">
        <v>235</v>
      </c>
      <c r="F142" s="274" t="s">
        <v>155</v>
      </c>
      <c r="G142" s="140"/>
      <c r="H142" s="110" t="str">
        <f>H143</f>
        <v>248,849</v>
      </c>
    </row>
    <row r="143" spans="1:8" s="186" customFormat="1" ht="38.25" customHeight="1">
      <c r="A143" s="302" t="s">
        <v>499</v>
      </c>
      <c r="B143" s="104"/>
      <c r="C143" s="319" t="s">
        <v>217</v>
      </c>
      <c r="D143" s="434" t="s">
        <v>216</v>
      </c>
      <c r="E143" s="626" t="s">
        <v>484</v>
      </c>
      <c r="F143" s="627" t="s">
        <v>155</v>
      </c>
      <c r="G143" s="140"/>
      <c r="H143" s="110" t="str">
        <f>H144</f>
        <v>248,849</v>
      </c>
    </row>
    <row r="144" spans="1:8" s="186" customFormat="1" ht="18.75">
      <c r="A144" s="191" t="s">
        <v>234</v>
      </c>
      <c r="B144" s="190" t="s">
        <v>0</v>
      </c>
      <c r="C144" s="57" t="s">
        <v>217</v>
      </c>
      <c r="D144" s="65" t="s">
        <v>216</v>
      </c>
      <c r="E144" s="188" t="s">
        <v>484</v>
      </c>
      <c r="F144" s="187" t="s">
        <v>233</v>
      </c>
      <c r="G144" s="140"/>
      <c r="H144" s="107" t="str">
        <f>H145</f>
        <v>248,849</v>
      </c>
    </row>
    <row r="145" spans="1:8" s="186" customFormat="1" ht="39.75" customHeight="1">
      <c r="A145" s="565" t="s">
        <v>363</v>
      </c>
      <c r="B145" s="161" t="s">
        <v>0</v>
      </c>
      <c r="C145" s="57" t="s">
        <v>217</v>
      </c>
      <c r="D145" s="65" t="s">
        <v>216</v>
      </c>
      <c r="E145" s="188" t="s">
        <v>484</v>
      </c>
      <c r="F145" s="187" t="s">
        <v>233</v>
      </c>
      <c r="G145" s="64" t="s">
        <v>145</v>
      </c>
      <c r="H145" s="80" t="s">
        <v>770</v>
      </c>
    </row>
    <row r="146" spans="1:8" s="106" customFormat="1" ht="19.5" customHeight="1" hidden="1">
      <c r="A146" s="185" t="s">
        <v>232</v>
      </c>
      <c r="B146" s="57" t="s">
        <v>0</v>
      </c>
      <c r="C146" s="128" t="s">
        <v>217</v>
      </c>
      <c r="D146" s="184" t="s">
        <v>216</v>
      </c>
      <c r="E146" s="183" t="s">
        <v>231</v>
      </c>
      <c r="F146" s="142" t="s">
        <v>169</v>
      </c>
      <c r="G146" s="182"/>
      <c r="H146" s="181"/>
    </row>
    <row r="147" spans="1:8" s="83" customFormat="1" ht="56.25" customHeight="1" hidden="1">
      <c r="A147" s="178" t="s">
        <v>230</v>
      </c>
      <c r="B147" s="104" t="s">
        <v>0</v>
      </c>
      <c r="C147" s="175" t="s">
        <v>217</v>
      </c>
      <c r="D147" s="174" t="s">
        <v>216</v>
      </c>
      <c r="E147" s="173" t="s">
        <v>228</v>
      </c>
      <c r="F147" s="172" t="s">
        <v>169</v>
      </c>
      <c r="G147" s="180"/>
      <c r="H147" s="179"/>
    </row>
    <row r="148" spans="1:8" s="83" customFormat="1" ht="37.5" customHeight="1" hidden="1">
      <c r="A148" s="178" t="s">
        <v>229</v>
      </c>
      <c r="B148" s="73" t="s">
        <v>0</v>
      </c>
      <c r="C148" s="175" t="s">
        <v>217</v>
      </c>
      <c r="D148" s="174" t="s">
        <v>216</v>
      </c>
      <c r="E148" s="173" t="s">
        <v>228</v>
      </c>
      <c r="F148" s="172" t="s">
        <v>227</v>
      </c>
      <c r="G148" s="180"/>
      <c r="H148" s="179"/>
    </row>
    <row r="149" spans="1:8" s="83" customFormat="1" ht="73.5" customHeight="1" hidden="1">
      <c r="A149" s="89" t="s">
        <v>159</v>
      </c>
      <c r="B149" s="100" t="s">
        <v>0</v>
      </c>
      <c r="C149" s="175" t="s">
        <v>217</v>
      </c>
      <c r="D149" s="174" t="s">
        <v>216</v>
      </c>
      <c r="E149" s="173" t="s">
        <v>228</v>
      </c>
      <c r="F149" s="172" t="s">
        <v>227</v>
      </c>
      <c r="G149" s="168" t="s">
        <v>145</v>
      </c>
      <c r="H149" s="171"/>
    </row>
    <row r="150" spans="1:8" s="83" customFormat="1" ht="54" customHeight="1" hidden="1">
      <c r="A150" s="178" t="s">
        <v>226</v>
      </c>
      <c r="B150" s="88" t="s">
        <v>0</v>
      </c>
      <c r="C150" s="175" t="s">
        <v>217</v>
      </c>
      <c r="D150" s="174" t="s">
        <v>216</v>
      </c>
      <c r="E150" s="173" t="s">
        <v>222</v>
      </c>
      <c r="F150" s="172" t="s">
        <v>169</v>
      </c>
      <c r="G150" s="180"/>
      <c r="H150" s="179"/>
    </row>
    <row r="151" spans="1:8" s="83" customFormat="1" ht="22.5" customHeight="1" hidden="1">
      <c r="A151" s="178" t="s">
        <v>225</v>
      </c>
      <c r="B151" s="88" t="s">
        <v>0</v>
      </c>
      <c r="C151" s="175" t="s">
        <v>217</v>
      </c>
      <c r="D151" s="174" t="s">
        <v>216</v>
      </c>
      <c r="E151" s="173" t="s">
        <v>222</v>
      </c>
      <c r="F151" s="172" t="s">
        <v>224</v>
      </c>
      <c r="G151" s="180"/>
      <c r="H151" s="179"/>
    </row>
    <row r="152" spans="1:8" s="83" customFormat="1" ht="19.5" customHeight="1" hidden="1">
      <c r="A152" s="89" t="s">
        <v>159</v>
      </c>
      <c r="B152" s="88" t="s">
        <v>0</v>
      </c>
      <c r="C152" s="175" t="s">
        <v>217</v>
      </c>
      <c r="D152" s="174" t="s">
        <v>216</v>
      </c>
      <c r="E152" s="173" t="s">
        <v>222</v>
      </c>
      <c r="F152" s="172" t="s">
        <v>224</v>
      </c>
      <c r="G152" s="168" t="s">
        <v>145</v>
      </c>
      <c r="H152" s="171"/>
    </row>
    <row r="153" spans="1:8" s="83" customFormat="1" ht="21" customHeight="1" hidden="1">
      <c r="A153" s="178" t="s">
        <v>223</v>
      </c>
      <c r="B153" s="88" t="s">
        <v>0</v>
      </c>
      <c r="C153" s="175" t="s">
        <v>217</v>
      </c>
      <c r="D153" s="174" t="s">
        <v>216</v>
      </c>
      <c r="E153" s="173" t="s">
        <v>222</v>
      </c>
      <c r="F153" s="172" t="s">
        <v>221</v>
      </c>
      <c r="G153" s="177"/>
      <c r="H153" s="176"/>
    </row>
    <row r="154" spans="1:8" s="83" customFormat="1" ht="21" customHeight="1" hidden="1">
      <c r="A154" s="89" t="s">
        <v>159</v>
      </c>
      <c r="B154" s="88"/>
      <c r="C154" s="175" t="s">
        <v>217</v>
      </c>
      <c r="D154" s="174" t="s">
        <v>216</v>
      </c>
      <c r="E154" s="173" t="s">
        <v>222</v>
      </c>
      <c r="F154" s="172" t="s">
        <v>221</v>
      </c>
      <c r="G154" s="168" t="s">
        <v>145</v>
      </c>
      <c r="H154" s="171"/>
    </row>
    <row r="155" spans="1:8" s="83" customFormat="1" ht="74.25" customHeight="1">
      <c r="A155" s="116" t="s">
        <v>710</v>
      </c>
      <c r="B155" s="88"/>
      <c r="C155" s="70" t="s">
        <v>217</v>
      </c>
      <c r="D155" s="70" t="s">
        <v>216</v>
      </c>
      <c r="E155" s="72" t="s">
        <v>486</v>
      </c>
      <c r="F155" s="71" t="s">
        <v>155</v>
      </c>
      <c r="G155" s="155"/>
      <c r="H155" s="297">
        <f>H156</f>
        <v>480</v>
      </c>
    </row>
    <row r="156" spans="1:8" s="83" customFormat="1" ht="38.25" customHeight="1">
      <c r="A156" s="609" t="s">
        <v>426</v>
      </c>
      <c r="B156" s="100"/>
      <c r="C156" s="70" t="s">
        <v>217</v>
      </c>
      <c r="D156" s="70" t="s">
        <v>216</v>
      </c>
      <c r="E156" s="72" t="s">
        <v>486</v>
      </c>
      <c r="F156" s="71" t="s">
        <v>155</v>
      </c>
      <c r="G156" s="155"/>
      <c r="H156" s="651">
        <f>H158+H160+H162</f>
        <v>480</v>
      </c>
    </row>
    <row r="157" spans="1:8" s="83" customFormat="1" ht="39" customHeight="1">
      <c r="A157" s="109" t="s">
        <v>220</v>
      </c>
      <c r="B157" s="88"/>
      <c r="C157" s="120" t="s">
        <v>217</v>
      </c>
      <c r="D157" s="120" t="s">
        <v>216</v>
      </c>
      <c r="E157" s="709" t="s">
        <v>663</v>
      </c>
      <c r="F157" s="710"/>
      <c r="G157" s="166"/>
      <c r="H157" s="464" t="str">
        <f>H158</f>
        <v>50,000</v>
      </c>
    </row>
    <row r="158" spans="1:8" s="83" customFormat="1" ht="36.75" customHeight="1">
      <c r="A158" s="565" t="s">
        <v>363</v>
      </c>
      <c r="B158" s="88"/>
      <c r="C158" s="120" t="s">
        <v>217</v>
      </c>
      <c r="D158" s="120" t="s">
        <v>216</v>
      </c>
      <c r="E158" s="709" t="s">
        <v>663</v>
      </c>
      <c r="F158" s="710"/>
      <c r="G158" s="166" t="s">
        <v>145</v>
      </c>
      <c r="H158" s="464" t="s">
        <v>601</v>
      </c>
    </row>
    <row r="159" spans="1:8" s="83" customFormat="1" ht="21.75" customHeight="1">
      <c r="A159" s="439" t="s">
        <v>427</v>
      </c>
      <c r="B159" s="88"/>
      <c r="C159" s="312" t="s">
        <v>217</v>
      </c>
      <c r="D159" s="497" t="s">
        <v>216</v>
      </c>
      <c r="E159" s="705" t="s">
        <v>664</v>
      </c>
      <c r="F159" s="706"/>
      <c r="G159" s="498"/>
      <c r="H159" s="464">
        <f>H160</f>
        <v>230</v>
      </c>
    </row>
    <row r="160" spans="1:8" s="83" customFormat="1" ht="36" customHeight="1">
      <c r="A160" s="493" t="s">
        <v>363</v>
      </c>
      <c r="B160" s="88"/>
      <c r="C160" s="312" t="s">
        <v>217</v>
      </c>
      <c r="D160" s="497" t="s">
        <v>216</v>
      </c>
      <c r="E160" s="711" t="s">
        <v>665</v>
      </c>
      <c r="F160" s="712"/>
      <c r="G160" s="498" t="s">
        <v>145</v>
      </c>
      <c r="H160" s="464">
        <v>230</v>
      </c>
    </row>
    <row r="161" spans="1:8" s="83" customFormat="1" ht="36.75" customHeight="1">
      <c r="A161" s="89" t="s">
        <v>218</v>
      </c>
      <c r="B161" s="88"/>
      <c r="C161" s="120" t="s">
        <v>217</v>
      </c>
      <c r="D161" s="120" t="s">
        <v>216</v>
      </c>
      <c r="E161" s="709" t="s">
        <v>666</v>
      </c>
      <c r="F161" s="710"/>
      <c r="G161" s="166"/>
      <c r="H161" s="464" t="str">
        <f>H162</f>
        <v>200,000</v>
      </c>
    </row>
    <row r="162" spans="1:9" s="83" customFormat="1" ht="39.75" customHeight="1">
      <c r="A162" s="565" t="s">
        <v>363</v>
      </c>
      <c r="B162" s="88"/>
      <c r="C162" s="120" t="s">
        <v>217</v>
      </c>
      <c r="D162" s="120" t="s">
        <v>216</v>
      </c>
      <c r="E162" s="709" t="s">
        <v>666</v>
      </c>
      <c r="F162" s="710"/>
      <c r="G162" s="166" t="s">
        <v>145</v>
      </c>
      <c r="H162" s="165" t="s">
        <v>600</v>
      </c>
      <c r="I162" s="83">
        <v>50</v>
      </c>
    </row>
    <row r="163" spans="1:8" s="83" customFormat="1" ht="74.25" customHeight="1">
      <c r="A163" s="114" t="s">
        <v>723</v>
      </c>
      <c r="B163" s="104"/>
      <c r="C163" s="57" t="s">
        <v>217</v>
      </c>
      <c r="D163" s="65" t="s">
        <v>216</v>
      </c>
      <c r="E163" s="112">
        <v>21001</v>
      </c>
      <c r="F163" s="111" t="s">
        <v>155</v>
      </c>
      <c r="G163" s="64"/>
      <c r="H163" s="641">
        <f>H164</f>
        <v>10</v>
      </c>
    </row>
    <row r="164" spans="1:8" s="83" customFormat="1" ht="60" customHeight="1">
      <c r="A164" s="89" t="s">
        <v>572</v>
      </c>
      <c r="B164" s="104"/>
      <c r="C164" s="57" t="s">
        <v>217</v>
      </c>
      <c r="D164" s="65" t="s">
        <v>216</v>
      </c>
      <c r="E164" s="711" t="s">
        <v>574</v>
      </c>
      <c r="F164" s="712"/>
      <c r="G164" s="64"/>
      <c r="H164" s="544">
        <v>10</v>
      </c>
    </row>
    <row r="165" spans="1:8" s="83" customFormat="1" ht="21" customHeight="1">
      <c r="A165" s="89" t="s">
        <v>167</v>
      </c>
      <c r="B165" s="104"/>
      <c r="C165" s="57" t="s">
        <v>217</v>
      </c>
      <c r="D165" s="65" t="s">
        <v>216</v>
      </c>
      <c r="E165" s="711" t="s">
        <v>575</v>
      </c>
      <c r="F165" s="712"/>
      <c r="G165" s="64" t="s">
        <v>164</v>
      </c>
      <c r="H165" s="544">
        <v>10</v>
      </c>
    </row>
    <row r="166" spans="1:8" s="83" customFormat="1" ht="28.5" customHeight="1">
      <c r="A166" s="158" t="s">
        <v>214</v>
      </c>
      <c r="B166" s="88"/>
      <c r="C166" s="70" t="s">
        <v>192</v>
      </c>
      <c r="D166" s="70"/>
      <c r="E166" s="79"/>
      <c r="F166" s="78"/>
      <c r="G166" s="70"/>
      <c r="H166" s="136">
        <f>H167+H189+H172</f>
        <v>14531.994999999999</v>
      </c>
    </row>
    <row r="167" spans="1:8" s="83" customFormat="1" ht="24" customHeight="1">
      <c r="A167" s="158" t="s">
        <v>213</v>
      </c>
      <c r="B167" s="88"/>
      <c r="C167" s="70" t="s">
        <v>192</v>
      </c>
      <c r="D167" s="70" t="s">
        <v>148</v>
      </c>
      <c r="E167" s="76"/>
      <c r="F167" s="75"/>
      <c r="G167" s="70"/>
      <c r="H167" s="136">
        <f>H168</f>
        <v>45</v>
      </c>
    </row>
    <row r="168" spans="1:8" s="83" customFormat="1" ht="80.25" customHeight="1">
      <c r="A168" s="157" t="s">
        <v>711</v>
      </c>
      <c r="B168" s="88"/>
      <c r="C168" s="70" t="s">
        <v>192</v>
      </c>
      <c r="D168" s="70" t="s">
        <v>148</v>
      </c>
      <c r="E168" s="131" t="s">
        <v>181</v>
      </c>
      <c r="F168" s="130" t="s">
        <v>155</v>
      </c>
      <c r="G168" s="70"/>
      <c r="H168" s="136">
        <f>H169</f>
        <v>45</v>
      </c>
    </row>
    <row r="169" spans="1:8" s="83" customFormat="1" ht="120" customHeight="1">
      <c r="A169" s="615" t="s">
        <v>712</v>
      </c>
      <c r="B169" s="100"/>
      <c r="C169" s="70" t="s">
        <v>192</v>
      </c>
      <c r="D169" s="70" t="s">
        <v>148</v>
      </c>
      <c r="E169" s="131" t="s">
        <v>193</v>
      </c>
      <c r="F169" s="130" t="s">
        <v>155</v>
      </c>
      <c r="G169" s="70"/>
      <c r="H169" s="69">
        <f>H171</f>
        <v>45</v>
      </c>
    </row>
    <row r="170" spans="1:8" s="83" customFormat="1" ht="39.75" customHeight="1">
      <c r="A170" s="137" t="s">
        <v>212</v>
      </c>
      <c r="B170" s="100"/>
      <c r="C170" s="70" t="s">
        <v>192</v>
      </c>
      <c r="D170" s="70" t="s">
        <v>148</v>
      </c>
      <c r="E170" s="131" t="s">
        <v>211</v>
      </c>
      <c r="F170" s="130" t="s">
        <v>155</v>
      </c>
      <c r="G170" s="70"/>
      <c r="H170" s="622">
        <f>H171</f>
        <v>45</v>
      </c>
    </row>
    <row r="171" spans="1:8" s="83" customFormat="1" ht="21" customHeight="1">
      <c r="A171" s="164" t="s">
        <v>360</v>
      </c>
      <c r="B171" s="88"/>
      <c r="C171" s="120" t="s">
        <v>192</v>
      </c>
      <c r="D171" s="120" t="s">
        <v>148</v>
      </c>
      <c r="E171" s="147" t="s">
        <v>211</v>
      </c>
      <c r="F171" s="146" t="s">
        <v>210</v>
      </c>
      <c r="G171" s="120" t="s">
        <v>145</v>
      </c>
      <c r="H171" s="505">
        <v>45</v>
      </c>
    </row>
    <row r="172" spans="1:8" s="83" customFormat="1" ht="21" customHeight="1">
      <c r="A172" s="158" t="s">
        <v>208</v>
      </c>
      <c r="B172" s="88"/>
      <c r="C172" s="70" t="s">
        <v>192</v>
      </c>
      <c r="D172" s="70" t="s">
        <v>205</v>
      </c>
      <c r="E172" s="76"/>
      <c r="F172" s="75"/>
      <c r="G172" s="70"/>
      <c r="H172" s="69">
        <f>H173+H184+H181</f>
        <v>50</v>
      </c>
    </row>
    <row r="173" spans="1:8" s="83" customFormat="1" ht="78.75" customHeight="1" hidden="1">
      <c r="A173" s="162" t="s">
        <v>494</v>
      </c>
      <c r="B173" s="190" t="s">
        <v>0</v>
      </c>
      <c r="C173" s="102" t="s">
        <v>192</v>
      </c>
      <c r="D173" s="102" t="s">
        <v>205</v>
      </c>
      <c r="E173" s="131" t="s">
        <v>440</v>
      </c>
      <c r="F173" s="130" t="s">
        <v>155</v>
      </c>
      <c r="G173" s="73"/>
      <c r="H173" s="460">
        <f>H176</f>
        <v>0</v>
      </c>
    </row>
    <row r="174" spans="1:8" s="83" customFormat="1" ht="38.25" customHeight="1" hidden="1">
      <c r="A174" s="610" t="s">
        <v>428</v>
      </c>
      <c r="B174" s="190" t="s">
        <v>0</v>
      </c>
      <c r="C174" s="611" t="s">
        <v>192</v>
      </c>
      <c r="D174" s="612" t="s">
        <v>205</v>
      </c>
      <c r="E174" s="318" t="s">
        <v>411</v>
      </c>
      <c r="F174" s="317" t="s">
        <v>155</v>
      </c>
      <c r="G174" s="613"/>
      <c r="H174" s="460">
        <f>H175</f>
        <v>0</v>
      </c>
    </row>
    <row r="175" spans="1:8" s="83" customFormat="1" ht="38.25" customHeight="1" hidden="1">
      <c r="A175" s="470" t="s">
        <v>429</v>
      </c>
      <c r="B175" s="161" t="s">
        <v>0</v>
      </c>
      <c r="C175" s="441" t="s">
        <v>192</v>
      </c>
      <c r="D175" s="466" t="s">
        <v>205</v>
      </c>
      <c r="E175" s="467" t="s">
        <v>411</v>
      </c>
      <c r="F175" s="468" t="s">
        <v>203</v>
      </c>
      <c r="G175" s="469"/>
      <c r="H175" s="298">
        <f>H176</f>
        <v>0</v>
      </c>
    </row>
    <row r="176" spans="1:8" s="83" customFormat="1" ht="33" customHeight="1" hidden="1">
      <c r="A176" s="471" t="s">
        <v>430</v>
      </c>
      <c r="B176" s="161" t="s">
        <v>0</v>
      </c>
      <c r="C176" s="441" t="s">
        <v>192</v>
      </c>
      <c r="D176" s="466" t="s">
        <v>205</v>
      </c>
      <c r="E176" s="467" t="s">
        <v>411</v>
      </c>
      <c r="F176" s="468" t="s">
        <v>203</v>
      </c>
      <c r="G176" s="469" t="s">
        <v>209</v>
      </c>
      <c r="H176" s="298">
        <v>0</v>
      </c>
    </row>
    <row r="177" spans="1:8" s="83" customFormat="1" ht="81" customHeight="1">
      <c r="A177" s="162" t="s">
        <v>558</v>
      </c>
      <c r="B177" s="161"/>
      <c r="C177" s="102" t="s">
        <v>192</v>
      </c>
      <c r="D177" s="102" t="s">
        <v>176</v>
      </c>
      <c r="E177" s="707" t="s">
        <v>769</v>
      </c>
      <c r="F177" s="708"/>
      <c r="G177" s="73"/>
      <c r="H177" s="297" t="str">
        <f>H178</f>
        <v>88,000</v>
      </c>
    </row>
    <row r="178" spans="1:8" s="83" customFormat="1" ht="37.5" customHeight="1">
      <c r="A178" s="614" t="s">
        <v>674</v>
      </c>
      <c r="B178" s="190"/>
      <c r="C178" s="102" t="s">
        <v>192</v>
      </c>
      <c r="D178" s="102" t="s">
        <v>176</v>
      </c>
      <c r="E178" s="707" t="s">
        <v>768</v>
      </c>
      <c r="F178" s="708"/>
      <c r="G178" s="73"/>
      <c r="H178" s="460" t="str">
        <f>H179</f>
        <v>88,000</v>
      </c>
    </row>
    <row r="179" spans="1:8" s="83" customFormat="1" ht="18" customHeight="1">
      <c r="A179" s="474" t="s">
        <v>433</v>
      </c>
      <c r="B179" s="161"/>
      <c r="C179" s="159" t="s">
        <v>192</v>
      </c>
      <c r="D179" s="159" t="s">
        <v>176</v>
      </c>
      <c r="E179" s="705" t="s">
        <v>767</v>
      </c>
      <c r="F179" s="706"/>
      <c r="G179" s="57"/>
      <c r="H179" s="298" t="str">
        <f>H180</f>
        <v>88,000</v>
      </c>
    </row>
    <row r="180" spans="1:8" s="83" customFormat="1" ht="36" customHeight="1">
      <c r="A180" s="565" t="s">
        <v>363</v>
      </c>
      <c r="B180" s="161" t="s">
        <v>0</v>
      </c>
      <c r="C180" s="159" t="s">
        <v>192</v>
      </c>
      <c r="D180" s="159" t="s">
        <v>176</v>
      </c>
      <c r="E180" s="705" t="s">
        <v>767</v>
      </c>
      <c r="F180" s="706"/>
      <c r="G180" s="57" t="s">
        <v>145</v>
      </c>
      <c r="H180" s="56" t="s">
        <v>763</v>
      </c>
    </row>
    <row r="181" spans="1:8" s="83" customFormat="1" ht="55.5" customHeight="1">
      <c r="A181" s="687" t="s">
        <v>764</v>
      </c>
      <c r="B181" s="161"/>
      <c r="C181" s="159" t="s">
        <v>192</v>
      </c>
      <c r="D181" s="159" t="s">
        <v>205</v>
      </c>
      <c r="E181" s="705" t="s">
        <v>765</v>
      </c>
      <c r="F181" s="706"/>
      <c r="G181" s="57"/>
      <c r="H181" s="298" t="str">
        <f>H182</f>
        <v>0</v>
      </c>
    </row>
    <row r="182" spans="1:8" s="83" customFormat="1" ht="36" customHeight="1">
      <c r="A182" s="474" t="s">
        <v>429</v>
      </c>
      <c r="B182" s="161"/>
      <c r="C182" s="159" t="s">
        <v>192</v>
      </c>
      <c r="D182" s="159" t="s">
        <v>205</v>
      </c>
      <c r="E182" s="705" t="s">
        <v>766</v>
      </c>
      <c r="F182" s="706"/>
      <c r="G182" s="57"/>
      <c r="H182" s="298" t="str">
        <f>H183</f>
        <v>0</v>
      </c>
    </row>
    <row r="183" spans="1:9" s="83" customFormat="1" ht="36" customHeight="1">
      <c r="A183" s="565" t="s">
        <v>363</v>
      </c>
      <c r="B183" s="161"/>
      <c r="C183" s="159" t="s">
        <v>192</v>
      </c>
      <c r="D183" s="159" t="s">
        <v>205</v>
      </c>
      <c r="E183" s="705" t="s">
        <v>766</v>
      </c>
      <c r="F183" s="706"/>
      <c r="G183" s="57" t="s">
        <v>145</v>
      </c>
      <c r="H183" s="56" t="s">
        <v>324</v>
      </c>
      <c r="I183" s="83">
        <v>-300</v>
      </c>
    </row>
    <row r="184" spans="1:8" s="83" customFormat="1" ht="78" customHeight="1">
      <c r="A184" s="157" t="s">
        <v>711</v>
      </c>
      <c r="B184" s="88"/>
      <c r="C184" s="102" t="s">
        <v>192</v>
      </c>
      <c r="D184" s="102" t="s">
        <v>205</v>
      </c>
      <c r="E184" s="131" t="s">
        <v>181</v>
      </c>
      <c r="F184" s="130" t="s">
        <v>155</v>
      </c>
      <c r="G184" s="57"/>
      <c r="H184" s="460">
        <f>H185</f>
        <v>50</v>
      </c>
    </row>
    <row r="185" spans="1:8" s="83" customFormat="1" ht="93" customHeight="1">
      <c r="A185" s="185" t="s">
        <v>713</v>
      </c>
      <c r="B185" s="100"/>
      <c r="C185" s="102" t="s">
        <v>192</v>
      </c>
      <c r="D185" s="102" t="s">
        <v>205</v>
      </c>
      <c r="E185" s="131" t="s">
        <v>193</v>
      </c>
      <c r="F185" s="130" t="s">
        <v>155</v>
      </c>
      <c r="G185" s="73"/>
      <c r="H185" s="460">
        <f>H186</f>
        <v>50</v>
      </c>
    </row>
    <row r="186" spans="1:8" s="83" customFormat="1" ht="37.5" customHeight="1">
      <c r="A186" s="137" t="s">
        <v>448</v>
      </c>
      <c r="B186" s="100"/>
      <c r="C186" s="102" t="s">
        <v>192</v>
      </c>
      <c r="D186" s="102" t="s">
        <v>205</v>
      </c>
      <c r="E186" s="131" t="s">
        <v>447</v>
      </c>
      <c r="F186" s="130" t="s">
        <v>155</v>
      </c>
      <c r="G186" s="73"/>
      <c r="H186" s="460">
        <f>H187</f>
        <v>50</v>
      </c>
    </row>
    <row r="187" spans="1:8" s="83" customFormat="1" ht="21" customHeight="1">
      <c r="A187" s="89" t="s">
        <v>431</v>
      </c>
      <c r="B187" s="161" t="s">
        <v>0</v>
      </c>
      <c r="C187" s="159" t="s">
        <v>192</v>
      </c>
      <c r="D187" s="159" t="s">
        <v>205</v>
      </c>
      <c r="E187" s="147" t="s">
        <v>447</v>
      </c>
      <c r="F187" s="67" t="s">
        <v>207</v>
      </c>
      <c r="G187" s="57"/>
      <c r="H187" s="298">
        <f>H188</f>
        <v>50</v>
      </c>
    </row>
    <row r="188" spans="1:8" s="83" customFormat="1" ht="36" customHeight="1">
      <c r="A188" s="565" t="s">
        <v>363</v>
      </c>
      <c r="B188" s="161" t="s">
        <v>0</v>
      </c>
      <c r="C188" s="159" t="s">
        <v>192</v>
      </c>
      <c r="D188" s="159" t="s">
        <v>205</v>
      </c>
      <c r="E188" s="147" t="s">
        <v>447</v>
      </c>
      <c r="F188" s="67" t="s">
        <v>207</v>
      </c>
      <c r="G188" s="57" t="s">
        <v>145</v>
      </c>
      <c r="H188" s="298">
        <v>50</v>
      </c>
    </row>
    <row r="189" spans="1:8" s="83" customFormat="1" ht="21" customHeight="1">
      <c r="A189" s="162" t="s">
        <v>202</v>
      </c>
      <c r="B189" s="88"/>
      <c r="C189" s="70" t="s">
        <v>192</v>
      </c>
      <c r="D189" s="70" t="s">
        <v>176</v>
      </c>
      <c r="E189" s="79"/>
      <c r="F189" s="78"/>
      <c r="G189" s="70"/>
      <c r="H189" s="136">
        <f>+H190+H209+H177</f>
        <v>14436.994999999999</v>
      </c>
    </row>
    <row r="190" spans="1:8" s="83" customFormat="1" ht="78.75" customHeight="1">
      <c r="A190" s="157" t="s">
        <v>711</v>
      </c>
      <c r="B190" s="88"/>
      <c r="C190" s="70" t="s">
        <v>192</v>
      </c>
      <c r="D190" s="156" t="s">
        <v>176</v>
      </c>
      <c r="E190" s="131" t="s">
        <v>181</v>
      </c>
      <c r="F190" s="130" t="s">
        <v>155</v>
      </c>
      <c r="G190" s="155"/>
      <c r="H190" s="136">
        <f>H191</f>
        <v>6403.182</v>
      </c>
    </row>
    <row r="191" spans="1:8" s="83" customFormat="1" ht="93.75" customHeight="1">
      <c r="A191" s="185" t="s">
        <v>713</v>
      </c>
      <c r="B191" s="100"/>
      <c r="C191" s="100" t="s">
        <v>192</v>
      </c>
      <c r="D191" s="150" t="s">
        <v>176</v>
      </c>
      <c r="E191" s="131" t="s">
        <v>193</v>
      </c>
      <c r="F191" s="130" t="s">
        <v>155</v>
      </c>
      <c r="G191" s="275"/>
      <c r="H191" s="323">
        <f>H192+H198+H201+H204+H206+H195</f>
        <v>6403.182</v>
      </c>
    </row>
    <row r="192" spans="1:8" s="83" customFormat="1" ht="24" customHeight="1">
      <c r="A192" s="476" t="s">
        <v>435</v>
      </c>
      <c r="B192" s="100"/>
      <c r="C192" s="100" t="s">
        <v>192</v>
      </c>
      <c r="D192" s="150" t="s">
        <v>176</v>
      </c>
      <c r="E192" s="707" t="s">
        <v>609</v>
      </c>
      <c r="F192" s="708"/>
      <c r="G192" s="275"/>
      <c r="H192" s="323">
        <f>H193</f>
        <v>1620</v>
      </c>
    </row>
    <row r="193" spans="1:8" s="83" customFormat="1" ht="21" customHeight="1">
      <c r="A193" s="624" t="s">
        <v>201</v>
      </c>
      <c r="B193" s="88"/>
      <c r="C193" s="88" t="s">
        <v>192</v>
      </c>
      <c r="D193" s="148" t="s">
        <v>176</v>
      </c>
      <c r="E193" s="705" t="s">
        <v>604</v>
      </c>
      <c r="F193" s="706"/>
      <c r="G193" s="145"/>
      <c r="H193" s="154">
        <f>H194</f>
        <v>1620</v>
      </c>
    </row>
    <row r="194" spans="1:8" s="83" customFormat="1" ht="39" customHeight="1">
      <c r="A194" s="565" t="s">
        <v>363</v>
      </c>
      <c r="B194" s="88"/>
      <c r="C194" s="88" t="s">
        <v>192</v>
      </c>
      <c r="D194" s="148" t="s">
        <v>176</v>
      </c>
      <c r="E194" s="705" t="s">
        <v>604</v>
      </c>
      <c r="F194" s="706"/>
      <c r="G194" s="145" t="s">
        <v>145</v>
      </c>
      <c r="H194" s="640">
        <v>1620</v>
      </c>
    </row>
    <row r="195" spans="1:8" s="83" customFormat="1" ht="21" customHeight="1">
      <c r="A195" s="624" t="s">
        <v>201</v>
      </c>
      <c r="B195" s="88"/>
      <c r="C195" s="88" t="s">
        <v>192</v>
      </c>
      <c r="D195" s="148" t="s">
        <v>176</v>
      </c>
      <c r="E195" s="705" t="s">
        <v>603</v>
      </c>
      <c r="F195" s="706"/>
      <c r="G195" s="145"/>
      <c r="H195" s="640">
        <f>H196</f>
        <v>4338.735</v>
      </c>
    </row>
    <row r="196" spans="1:9" s="83" customFormat="1" ht="37.5" customHeight="1">
      <c r="A196" s="565" t="s">
        <v>363</v>
      </c>
      <c r="B196" s="88"/>
      <c r="C196" s="88" t="s">
        <v>192</v>
      </c>
      <c r="D196" s="148" t="s">
        <v>176</v>
      </c>
      <c r="E196" s="705" t="s">
        <v>603</v>
      </c>
      <c r="F196" s="706"/>
      <c r="G196" s="145" t="s">
        <v>145</v>
      </c>
      <c r="H196" s="640">
        <v>4338.735</v>
      </c>
      <c r="I196" s="83">
        <v>250</v>
      </c>
    </row>
    <row r="197" spans="1:8" s="83" customFormat="1" ht="21" customHeight="1">
      <c r="A197" s="438" t="s">
        <v>437</v>
      </c>
      <c r="B197" s="309" t="s">
        <v>0</v>
      </c>
      <c r="C197" s="309" t="s">
        <v>192</v>
      </c>
      <c r="D197" s="308" t="s">
        <v>176</v>
      </c>
      <c r="E197" s="703" t="s">
        <v>605</v>
      </c>
      <c r="F197" s="704"/>
      <c r="G197" s="145"/>
      <c r="H197" s="514" t="str">
        <f>H198</f>
        <v>199,447</v>
      </c>
    </row>
    <row r="198" spans="1:9" s="83" customFormat="1" ht="21" customHeight="1">
      <c r="A198" s="478" t="s">
        <v>201</v>
      </c>
      <c r="B198" s="88" t="s">
        <v>0</v>
      </c>
      <c r="C198" s="88" t="s">
        <v>192</v>
      </c>
      <c r="D198" s="148" t="s">
        <v>176</v>
      </c>
      <c r="E198" s="705" t="s">
        <v>606</v>
      </c>
      <c r="F198" s="706"/>
      <c r="G198" s="145"/>
      <c r="H198" s="566" t="str">
        <f>H199</f>
        <v>199,447</v>
      </c>
      <c r="I198" s="83">
        <v>-0.5534</v>
      </c>
    </row>
    <row r="199" spans="1:8" s="83" customFormat="1" ht="42" customHeight="1">
      <c r="A199" s="479" t="s">
        <v>363</v>
      </c>
      <c r="B199" s="88" t="s">
        <v>0</v>
      </c>
      <c r="C199" s="88" t="s">
        <v>192</v>
      </c>
      <c r="D199" s="148" t="s">
        <v>176</v>
      </c>
      <c r="E199" s="705" t="s">
        <v>606</v>
      </c>
      <c r="F199" s="706"/>
      <c r="G199" s="145" t="s">
        <v>145</v>
      </c>
      <c r="H199" s="144" t="s">
        <v>792</v>
      </c>
    </row>
    <row r="200" spans="1:8" s="83" customFormat="1" ht="37.5" customHeight="1">
      <c r="A200" s="438" t="s">
        <v>438</v>
      </c>
      <c r="B200" s="309" t="s">
        <v>0</v>
      </c>
      <c r="C200" s="309" t="s">
        <v>192</v>
      </c>
      <c r="D200" s="308" t="s">
        <v>176</v>
      </c>
      <c r="E200" s="703" t="s">
        <v>607</v>
      </c>
      <c r="F200" s="704"/>
      <c r="G200" s="145"/>
      <c r="H200" s="320">
        <f>H201</f>
        <v>45</v>
      </c>
    </row>
    <row r="201" spans="1:8" s="83" customFormat="1" ht="21" customHeight="1">
      <c r="A201" s="480" t="s">
        <v>198</v>
      </c>
      <c r="B201" s="88" t="s">
        <v>0</v>
      </c>
      <c r="C201" s="88" t="s">
        <v>192</v>
      </c>
      <c r="D201" s="148" t="s">
        <v>176</v>
      </c>
      <c r="E201" s="705" t="s">
        <v>608</v>
      </c>
      <c r="F201" s="706"/>
      <c r="G201" s="145"/>
      <c r="H201" s="321">
        <f>H202</f>
        <v>45</v>
      </c>
    </row>
    <row r="202" spans="1:9" s="83" customFormat="1" ht="37.5" customHeight="1">
      <c r="A202" s="481" t="s">
        <v>363</v>
      </c>
      <c r="B202" s="88" t="s">
        <v>0</v>
      </c>
      <c r="C202" s="88" t="s">
        <v>192</v>
      </c>
      <c r="D202" s="148" t="s">
        <v>176</v>
      </c>
      <c r="E202" s="705" t="s">
        <v>608</v>
      </c>
      <c r="F202" s="706"/>
      <c r="G202" s="145" t="s">
        <v>145</v>
      </c>
      <c r="H202" s="320">
        <v>45</v>
      </c>
      <c r="I202" s="83">
        <v>-10</v>
      </c>
    </row>
    <row r="203" spans="1:8" s="83" customFormat="1" ht="39" customHeight="1">
      <c r="A203" s="302" t="s">
        <v>434</v>
      </c>
      <c r="B203" s="309" t="s">
        <v>0</v>
      </c>
      <c r="C203" s="309" t="s">
        <v>192</v>
      </c>
      <c r="D203" s="308" t="s">
        <v>176</v>
      </c>
      <c r="E203" s="703" t="s">
        <v>670</v>
      </c>
      <c r="F203" s="704"/>
      <c r="G203" s="315"/>
      <c r="H203" s="495" t="str">
        <f>H204</f>
        <v>200,000</v>
      </c>
    </row>
    <row r="204" spans="1:8" s="83" customFormat="1" ht="21" customHeight="1">
      <c r="A204" s="474" t="s">
        <v>433</v>
      </c>
      <c r="B204" s="88" t="s">
        <v>0</v>
      </c>
      <c r="C204" s="88" t="s">
        <v>192</v>
      </c>
      <c r="D204" s="148" t="s">
        <v>176</v>
      </c>
      <c r="E204" s="705" t="s">
        <v>669</v>
      </c>
      <c r="F204" s="706"/>
      <c r="G204" s="145"/>
      <c r="H204" s="566" t="str">
        <f>H205</f>
        <v>200,000</v>
      </c>
    </row>
    <row r="205" spans="1:8" s="83" customFormat="1" ht="41.25" customHeight="1">
      <c r="A205" s="488" t="s">
        <v>363</v>
      </c>
      <c r="B205" s="88" t="s">
        <v>0</v>
      </c>
      <c r="C205" s="88" t="s">
        <v>192</v>
      </c>
      <c r="D205" s="148" t="s">
        <v>176</v>
      </c>
      <c r="E205" s="705" t="s">
        <v>669</v>
      </c>
      <c r="F205" s="706"/>
      <c r="G205" s="145" t="s">
        <v>145</v>
      </c>
      <c r="H205" s="144" t="s">
        <v>600</v>
      </c>
    </row>
    <row r="206" spans="1:8" s="83" customFormat="1" ht="0.75" customHeight="1">
      <c r="A206" s="476" t="s">
        <v>435</v>
      </c>
      <c r="B206" s="309" t="s">
        <v>0</v>
      </c>
      <c r="C206" s="484" t="s">
        <v>192</v>
      </c>
      <c r="D206" s="485" t="s">
        <v>176</v>
      </c>
      <c r="E206" s="703" t="s">
        <v>667</v>
      </c>
      <c r="F206" s="704"/>
      <c r="G206" s="275"/>
      <c r="H206" s="492" t="str">
        <f>H208</f>
        <v>0</v>
      </c>
    </row>
    <row r="207" spans="1:8" s="83" customFormat="1" ht="21" customHeight="1" hidden="1">
      <c r="A207" s="316" t="s">
        <v>201</v>
      </c>
      <c r="B207" s="88" t="s">
        <v>0</v>
      </c>
      <c r="C207" s="88" t="s">
        <v>192</v>
      </c>
      <c r="D207" s="148" t="s">
        <v>176</v>
      </c>
      <c r="E207" s="705" t="s">
        <v>668</v>
      </c>
      <c r="F207" s="706"/>
      <c r="G207" s="145"/>
      <c r="H207" s="149" t="str">
        <f>H208</f>
        <v>0</v>
      </c>
    </row>
    <row r="208" spans="1:8" s="83" customFormat="1" ht="38.25" customHeight="1" hidden="1">
      <c r="A208" s="477" t="s">
        <v>363</v>
      </c>
      <c r="B208" s="88" t="s">
        <v>0</v>
      </c>
      <c r="C208" s="88" t="s">
        <v>192</v>
      </c>
      <c r="D208" s="148" t="s">
        <v>176</v>
      </c>
      <c r="E208" s="705" t="s">
        <v>668</v>
      </c>
      <c r="F208" s="706"/>
      <c r="G208" s="145" t="s">
        <v>145</v>
      </c>
      <c r="H208" s="144" t="s">
        <v>324</v>
      </c>
    </row>
    <row r="209" spans="1:8" s="83" customFormat="1" ht="75.75" customHeight="1">
      <c r="A209" s="483" t="s">
        <v>559</v>
      </c>
      <c r="B209" s="275" t="s">
        <v>0</v>
      </c>
      <c r="C209" s="100" t="s">
        <v>192</v>
      </c>
      <c r="D209" s="150" t="s">
        <v>176</v>
      </c>
      <c r="E209" s="131" t="s">
        <v>488</v>
      </c>
      <c r="F209" s="130" t="s">
        <v>155</v>
      </c>
      <c r="G209" s="145"/>
      <c r="H209" s="323">
        <f>+H210+H215+H213</f>
        <v>7945.813</v>
      </c>
    </row>
    <row r="210" spans="1:8" s="83" customFormat="1" ht="21" customHeight="1">
      <c r="A210" s="302" t="s">
        <v>515</v>
      </c>
      <c r="B210" s="100"/>
      <c r="C210" s="484" t="s">
        <v>192</v>
      </c>
      <c r="D210" s="485" t="s">
        <v>176</v>
      </c>
      <c r="E210" s="486" t="s">
        <v>516</v>
      </c>
      <c r="F210" s="487" t="s">
        <v>155</v>
      </c>
      <c r="G210" s="491"/>
      <c r="H210" s="492">
        <f>H211</f>
        <v>1528.108</v>
      </c>
    </row>
    <row r="211" spans="1:8" s="83" customFormat="1" ht="25.5" customHeight="1">
      <c r="A211" s="489" t="s">
        <v>439</v>
      </c>
      <c r="B211" s="100"/>
      <c r="C211" s="309" t="s">
        <v>192</v>
      </c>
      <c r="D211" s="308" t="s">
        <v>176</v>
      </c>
      <c r="E211" s="314" t="s">
        <v>516</v>
      </c>
      <c r="F211" s="313" t="s">
        <v>517</v>
      </c>
      <c r="G211" s="315"/>
      <c r="H211" s="153">
        <f>H212</f>
        <v>1528.108</v>
      </c>
    </row>
    <row r="212" spans="1:8" s="83" customFormat="1" ht="36.75" customHeight="1">
      <c r="A212" s="490" t="s">
        <v>363</v>
      </c>
      <c r="B212" s="100"/>
      <c r="C212" s="309" t="s">
        <v>192</v>
      </c>
      <c r="D212" s="308" t="s">
        <v>176</v>
      </c>
      <c r="E212" s="314" t="s">
        <v>516</v>
      </c>
      <c r="F212" s="313" t="s">
        <v>517</v>
      </c>
      <c r="G212" s="315" t="s">
        <v>145</v>
      </c>
      <c r="H212" s="672">
        <v>1528.108</v>
      </c>
    </row>
    <row r="213" spans="1:8" s="83" customFormat="1" ht="56.25" customHeight="1">
      <c r="A213" s="490" t="s">
        <v>801</v>
      </c>
      <c r="B213" s="100"/>
      <c r="C213" s="309" t="s">
        <v>192</v>
      </c>
      <c r="D213" s="631" t="s">
        <v>176</v>
      </c>
      <c r="E213" s="705" t="s">
        <v>794</v>
      </c>
      <c r="F213" s="706"/>
      <c r="G213" s="315"/>
      <c r="H213" s="672">
        <f>H214</f>
        <v>5802.78</v>
      </c>
    </row>
    <row r="214" spans="1:9" s="83" customFormat="1" ht="36.75" customHeight="1">
      <c r="A214" s="490" t="s">
        <v>363</v>
      </c>
      <c r="B214" s="100"/>
      <c r="C214" s="309" t="s">
        <v>192</v>
      </c>
      <c r="D214" s="631" t="s">
        <v>176</v>
      </c>
      <c r="E214" s="705" t="s">
        <v>794</v>
      </c>
      <c r="F214" s="706"/>
      <c r="G214" s="315" t="s">
        <v>145</v>
      </c>
      <c r="H214" s="672">
        <v>5802.78</v>
      </c>
      <c r="I214" s="83">
        <v>5802.78</v>
      </c>
    </row>
    <row r="215" spans="1:8" s="83" customFormat="1" ht="33" customHeight="1">
      <c r="A215" s="657" t="s">
        <v>660</v>
      </c>
      <c r="B215" s="100"/>
      <c r="C215" s="309" t="s">
        <v>192</v>
      </c>
      <c r="D215" s="631" t="s">
        <v>176</v>
      </c>
      <c r="E215" s="724" t="s">
        <v>662</v>
      </c>
      <c r="F215" s="725"/>
      <c r="G215" s="491"/>
      <c r="H215" s="492">
        <f>H216</f>
        <v>614.925</v>
      </c>
    </row>
    <row r="216" spans="1:8" s="83" customFormat="1" ht="36.75" customHeight="1">
      <c r="A216" s="489" t="s">
        <v>661</v>
      </c>
      <c r="B216" s="100"/>
      <c r="C216" s="309" t="s">
        <v>192</v>
      </c>
      <c r="D216" s="631" t="s">
        <v>176</v>
      </c>
      <c r="E216" s="713" t="s">
        <v>610</v>
      </c>
      <c r="F216" s="714"/>
      <c r="G216" s="315"/>
      <c r="H216" s="153">
        <f>H217</f>
        <v>614.925</v>
      </c>
    </row>
    <row r="217" spans="1:8" s="83" customFormat="1" ht="36" customHeight="1">
      <c r="A217" s="565" t="s">
        <v>363</v>
      </c>
      <c r="B217" s="100"/>
      <c r="C217" s="309" t="s">
        <v>192</v>
      </c>
      <c r="D217" s="631" t="s">
        <v>176</v>
      </c>
      <c r="E217" s="713" t="s">
        <v>610</v>
      </c>
      <c r="F217" s="714"/>
      <c r="G217" s="315" t="s">
        <v>145</v>
      </c>
      <c r="H217" s="672">
        <v>614.925</v>
      </c>
    </row>
    <row r="218" spans="1:8" s="83" customFormat="1" ht="24.75" customHeight="1">
      <c r="A218" s="634" t="s">
        <v>562</v>
      </c>
      <c r="B218" s="100"/>
      <c r="C218" s="484" t="s">
        <v>311</v>
      </c>
      <c r="D218" s="632"/>
      <c r="E218" s="435"/>
      <c r="F218" s="436"/>
      <c r="G218" s="491"/>
      <c r="H218" s="482" t="str">
        <f>H219</f>
        <v>450,000</v>
      </c>
    </row>
    <row r="219" spans="1:8" s="83" customFormat="1" ht="23.25" customHeight="1">
      <c r="A219" s="633" t="s">
        <v>561</v>
      </c>
      <c r="B219" s="100"/>
      <c r="C219" s="309" t="s">
        <v>311</v>
      </c>
      <c r="D219" s="631" t="s">
        <v>192</v>
      </c>
      <c r="E219" s="59"/>
      <c r="F219" s="167"/>
      <c r="G219" s="315"/>
      <c r="H219" s="320" t="str">
        <f>H220</f>
        <v>450,000</v>
      </c>
    </row>
    <row r="220" spans="1:8" s="83" customFormat="1" ht="19.5" customHeight="1">
      <c r="A220" s="635" t="s">
        <v>275</v>
      </c>
      <c r="B220" s="57" t="s">
        <v>0</v>
      </c>
      <c r="C220" s="636" t="s">
        <v>311</v>
      </c>
      <c r="D220" s="636" t="s">
        <v>192</v>
      </c>
      <c r="E220" s="59" t="s">
        <v>274</v>
      </c>
      <c r="F220" s="167" t="s">
        <v>155</v>
      </c>
      <c r="G220" s="315"/>
      <c r="H220" s="320" t="str">
        <f>H221</f>
        <v>450,000</v>
      </c>
    </row>
    <row r="221" spans="1:8" s="83" customFormat="1" ht="23.25" customHeight="1">
      <c r="A221" s="109" t="s">
        <v>273</v>
      </c>
      <c r="B221" s="100" t="s">
        <v>0</v>
      </c>
      <c r="C221" s="120" t="s">
        <v>311</v>
      </c>
      <c r="D221" s="120" t="s">
        <v>192</v>
      </c>
      <c r="E221" s="59" t="s">
        <v>269</v>
      </c>
      <c r="F221" s="167" t="s">
        <v>155</v>
      </c>
      <c r="G221" s="315"/>
      <c r="H221" s="320" t="str">
        <f>H222</f>
        <v>450,000</v>
      </c>
    </row>
    <row r="222" spans="1:8" s="83" customFormat="1" ht="23.25" customHeight="1">
      <c r="A222" s="439" t="s">
        <v>500</v>
      </c>
      <c r="B222" s="100"/>
      <c r="C222" s="120" t="s">
        <v>311</v>
      </c>
      <c r="D222" s="120" t="s">
        <v>192</v>
      </c>
      <c r="E222" s="59" t="s">
        <v>269</v>
      </c>
      <c r="F222" s="167" t="s">
        <v>501</v>
      </c>
      <c r="G222" s="315"/>
      <c r="H222" s="320" t="str">
        <f>H223</f>
        <v>450,000</v>
      </c>
    </row>
    <row r="223" spans="1:9" s="83" customFormat="1" ht="35.25" customHeight="1">
      <c r="A223" s="490" t="s">
        <v>363</v>
      </c>
      <c r="B223" s="310"/>
      <c r="C223" s="120" t="s">
        <v>311</v>
      </c>
      <c r="D223" s="120" t="s">
        <v>192</v>
      </c>
      <c r="E223" s="59" t="s">
        <v>269</v>
      </c>
      <c r="F223" s="167" t="s">
        <v>501</v>
      </c>
      <c r="G223" s="315" t="s">
        <v>145</v>
      </c>
      <c r="H223" s="144" t="s">
        <v>838</v>
      </c>
      <c r="I223" s="83">
        <v>-250</v>
      </c>
    </row>
    <row r="224" spans="1:8" s="83" customFormat="1" ht="21" customHeight="1">
      <c r="A224" s="114" t="s">
        <v>189</v>
      </c>
      <c r="B224" s="88"/>
      <c r="C224" s="73" t="s">
        <v>163</v>
      </c>
      <c r="D224" s="113"/>
      <c r="E224" s="143"/>
      <c r="F224" s="142"/>
      <c r="G224" s="64"/>
      <c r="H224" s="110" t="str">
        <f>+H225</f>
        <v>10,000</v>
      </c>
    </row>
    <row r="225" spans="1:8" s="83" customFormat="1" ht="21" customHeight="1">
      <c r="A225" s="114" t="s">
        <v>188</v>
      </c>
      <c r="B225" s="88"/>
      <c r="C225" s="73" t="s">
        <v>163</v>
      </c>
      <c r="D225" s="113" t="s">
        <v>163</v>
      </c>
      <c r="E225" s="143"/>
      <c r="F225" s="142"/>
      <c r="G225" s="64"/>
      <c r="H225" s="110" t="str">
        <f>+H226</f>
        <v>10,000</v>
      </c>
    </row>
    <row r="226" spans="1:8" s="83" customFormat="1" ht="79.5" customHeight="1">
      <c r="A226" s="114" t="s">
        <v>714</v>
      </c>
      <c r="B226" s="88"/>
      <c r="C226" s="73" t="s">
        <v>163</v>
      </c>
      <c r="D226" s="113" t="s">
        <v>163</v>
      </c>
      <c r="E226" s="141" t="s">
        <v>174</v>
      </c>
      <c r="F226" s="111" t="s">
        <v>155</v>
      </c>
      <c r="G226" s="140"/>
      <c r="H226" s="110" t="str">
        <f>+H227</f>
        <v>10,000</v>
      </c>
    </row>
    <row r="227" spans="1:8" s="83" customFormat="1" ht="36.75" customHeight="1">
      <c r="A227" s="615" t="s">
        <v>474</v>
      </c>
      <c r="B227" s="100"/>
      <c r="C227" s="73" t="s">
        <v>163</v>
      </c>
      <c r="D227" s="113" t="s">
        <v>163</v>
      </c>
      <c r="E227" s="112" t="s">
        <v>489</v>
      </c>
      <c r="F227" s="111" t="s">
        <v>161</v>
      </c>
      <c r="G227" s="140"/>
      <c r="H227" s="110" t="str">
        <f>+H228</f>
        <v>10,000</v>
      </c>
    </row>
    <row r="228" spans="1:8" s="83" customFormat="1" ht="36.75" customHeight="1">
      <c r="A228" s="565" t="s">
        <v>363</v>
      </c>
      <c r="B228" s="88"/>
      <c r="C228" s="57" t="s">
        <v>163</v>
      </c>
      <c r="D228" s="65" t="s">
        <v>163</v>
      </c>
      <c r="E228" s="82" t="s">
        <v>489</v>
      </c>
      <c r="F228" s="81" t="s">
        <v>161</v>
      </c>
      <c r="G228" s="64" t="s">
        <v>145</v>
      </c>
      <c r="H228" s="80" t="s">
        <v>611</v>
      </c>
    </row>
    <row r="229" spans="1:8" s="83" customFormat="1" ht="24.75" customHeight="1">
      <c r="A229" s="66" t="s">
        <v>157</v>
      </c>
      <c r="B229" s="88" t="s">
        <v>0</v>
      </c>
      <c r="C229" s="134">
        <v>10</v>
      </c>
      <c r="D229" s="134"/>
      <c r="E229" s="79"/>
      <c r="F229" s="78"/>
      <c r="G229" s="70"/>
      <c r="H229" s="297">
        <f>H239+H236</f>
        <v>947.2</v>
      </c>
    </row>
    <row r="230" spans="1:34" s="105" customFormat="1" ht="19.5" customHeight="1" hidden="1">
      <c r="A230" s="66" t="s">
        <v>154</v>
      </c>
      <c r="B230" s="88" t="s">
        <v>0</v>
      </c>
      <c r="C230" s="103">
        <v>10</v>
      </c>
      <c r="D230" s="102" t="s">
        <v>148</v>
      </c>
      <c r="E230" s="76"/>
      <c r="F230" s="75"/>
      <c r="G230" s="102"/>
      <c r="H230" s="457"/>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row>
    <row r="231" spans="1:34" s="105" customFormat="1" ht="19.5" customHeight="1" hidden="1">
      <c r="A231" s="62" t="s">
        <v>152</v>
      </c>
      <c r="B231" s="88" t="s">
        <v>0</v>
      </c>
      <c r="C231" s="99">
        <v>10</v>
      </c>
      <c r="D231" s="98" t="s">
        <v>148</v>
      </c>
      <c r="E231" s="72" t="s">
        <v>170</v>
      </c>
      <c r="F231" s="71" t="s">
        <v>169</v>
      </c>
      <c r="G231" s="97"/>
      <c r="H231" s="297"/>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row>
    <row r="232" spans="1:34" s="105" customFormat="1" ht="19.5" customHeight="1" hidden="1">
      <c r="A232" s="61" t="s">
        <v>150</v>
      </c>
      <c r="B232" s="88" t="s">
        <v>0</v>
      </c>
      <c r="C232" s="87">
        <v>10</v>
      </c>
      <c r="D232" s="86" t="s">
        <v>148</v>
      </c>
      <c r="E232" s="68" t="s">
        <v>166</v>
      </c>
      <c r="F232" s="67" t="s">
        <v>169</v>
      </c>
      <c r="G232" s="94"/>
      <c r="H232" s="460"/>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row>
    <row r="233" spans="1:34" s="105" customFormat="1" ht="56.25" customHeight="1" hidden="1">
      <c r="A233" s="91" t="s">
        <v>168</v>
      </c>
      <c r="B233" s="133" t="s">
        <v>0</v>
      </c>
      <c r="C233" s="90">
        <v>10</v>
      </c>
      <c r="D233" s="86" t="s">
        <v>148</v>
      </c>
      <c r="E233" s="68" t="s">
        <v>166</v>
      </c>
      <c r="F233" s="67" t="s">
        <v>165</v>
      </c>
      <c r="G233" s="85"/>
      <c r="H233" s="298"/>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row>
    <row r="234" spans="1:34" s="105" customFormat="1" ht="56.25" customHeight="1" hidden="1">
      <c r="A234" s="89" t="s">
        <v>167</v>
      </c>
      <c r="B234" s="108"/>
      <c r="C234" s="603">
        <v>10</v>
      </c>
      <c r="D234" s="86" t="s">
        <v>148</v>
      </c>
      <c r="E234" s="68" t="s">
        <v>166</v>
      </c>
      <c r="F234" s="67" t="s">
        <v>165</v>
      </c>
      <c r="G234" s="504" t="s">
        <v>164</v>
      </c>
      <c r="H234" s="298"/>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row>
    <row r="235" spans="1:34" s="105" customFormat="1" ht="24" customHeight="1">
      <c r="A235" s="604" t="s">
        <v>154</v>
      </c>
      <c r="B235" s="605" t="s">
        <v>0</v>
      </c>
      <c r="C235" s="606">
        <v>10</v>
      </c>
      <c r="D235" s="443" t="s">
        <v>148</v>
      </c>
      <c r="E235" s="68"/>
      <c r="F235" s="67"/>
      <c r="G235" s="84"/>
      <c r="H235" s="460" t="str">
        <f>H236</f>
        <v>40,000</v>
      </c>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row>
    <row r="236" spans="1:34" s="105" customFormat="1" ht="27.75" customHeight="1">
      <c r="A236" s="116" t="s">
        <v>273</v>
      </c>
      <c r="B236" s="108"/>
      <c r="C236" s="503" t="s">
        <v>177</v>
      </c>
      <c r="D236" s="503" t="s">
        <v>148</v>
      </c>
      <c r="E236" s="715" t="s">
        <v>446</v>
      </c>
      <c r="F236" s="716"/>
      <c r="G236" s="70"/>
      <c r="H236" s="297" t="str">
        <f>H237</f>
        <v>40,000</v>
      </c>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row>
    <row r="237" spans="1:34" s="105" customFormat="1" ht="30" customHeight="1">
      <c r="A237" s="502" t="s">
        <v>168</v>
      </c>
      <c r="B237" s="108"/>
      <c r="C237" s="501" t="s">
        <v>177</v>
      </c>
      <c r="D237" s="501" t="s">
        <v>148</v>
      </c>
      <c r="E237" s="709" t="s">
        <v>445</v>
      </c>
      <c r="F237" s="710"/>
      <c r="G237" s="120"/>
      <c r="H237" s="200" t="str">
        <f>H238</f>
        <v>40,000</v>
      </c>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row>
    <row r="238" spans="1:34" s="105" customFormat="1" ht="27.75" customHeight="1">
      <c r="A238" s="437" t="s">
        <v>167</v>
      </c>
      <c r="B238" s="108"/>
      <c r="C238" s="501" t="s">
        <v>177</v>
      </c>
      <c r="D238" s="501" t="s">
        <v>148</v>
      </c>
      <c r="E238" s="709" t="s">
        <v>445</v>
      </c>
      <c r="F238" s="710"/>
      <c r="G238" s="120" t="s">
        <v>164</v>
      </c>
      <c r="H238" s="200" t="s">
        <v>612</v>
      </c>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row>
    <row r="239" spans="1:34" s="105" customFormat="1" ht="21" customHeight="1">
      <c r="A239" s="132" t="s">
        <v>182</v>
      </c>
      <c r="B239" s="108"/>
      <c r="C239" s="99">
        <v>10</v>
      </c>
      <c r="D239" s="98" t="s">
        <v>217</v>
      </c>
      <c r="E239" s="131"/>
      <c r="F239" s="130"/>
      <c r="G239" s="128"/>
      <c r="H239" s="297" t="str">
        <f>H240</f>
        <v>907,200</v>
      </c>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row>
    <row r="240" spans="1:34" s="105" customFormat="1" ht="81" customHeight="1">
      <c r="A240" s="157" t="s">
        <v>711</v>
      </c>
      <c r="B240" s="108"/>
      <c r="C240" s="129">
        <v>10</v>
      </c>
      <c r="D240" s="129" t="s">
        <v>217</v>
      </c>
      <c r="E240" s="72" t="s">
        <v>181</v>
      </c>
      <c r="F240" s="71" t="s">
        <v>155</v>
      </c>
      <c r="G240" s="128"/>
      <c r="H240" s="297" t="str">
        <f>H241</f>
        <v>907,200</v>
      </c>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row>
    <row r="241" spans="1:34" s="105" customFormat="1" ht="112.5" customHeight="1">
      <c r="A241" s="616" t="s">
        <v>715</v>
      </c>
      <c r="B241" s="617"/>
      <c r="C241" s="618" t="s">
        <v>177</v>
      </c>
      <c r="D241" s="619" t="s">
        <v>217</v>
      </c>
      <c r="E241" s="270" t="s">
        <v>179</v>
      </c>
      <c r="F241" s="269" t="s">
        <v>155</v>
      </c>
      <c r="G241" s="70"/>
      <c r="H241" s="69" t="str">
        <f>H242</f>
        <v>907,200</v>
      </c>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row>
    <row r="242" spans="1:34" s="105" customFormat="1" ht="20.25" customHeight="1">
      <c r="A242" s="580" t="s">
        <v>552</v>
      </c>
      <c r="B242" s="108"/>
      <c r="C242" s="122" t="s">
        <v>177</v>
      </c>
      <c r="D242" s="121" t="s">
        <v>217</v>
      </c>
      <c r="E242" s="68" t="s">
        <v>490</v>
      </c>
      <c r="F242" s="67" t="s">
        <v>497</v>
      </c>
      <c r="G242" s="70"/>
      <c r="H242" s="63" t="str">
        <f>H243</f>
        <v>907,200</v>
      </c>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row>
    <row r="243" spans="1:34" s="105" customFormat="1" ht="21" customHeight="1">
      <c r="A243" s="89" t="s">
        <v>167</v>
      </c>
      <c r="B243" s="108"/>
      <c r="C243" s="500" t="s">
        <v>177</v>
      </c>
      <c r="D243" s="499" t="s">
        <v>217</v>
      </c>
      <c r="E243" s="68" t="s">
        <v>490</v>
      </c>
      <c r="F243" s="67" t="s">
        <v>497</v>
      </c>
      <c r="G243" s="120" t="s">
        <v>164</v>
      </c>
      <c r="H243" s="119" t="s">
        <v>793</v>
      </c>
      <c r="I243" s="106">
        <v>-151.2</v>
      </c>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row>
    <row r="244" spans="1:34" s="105" customFormat="1" ht="20.25" customHeight="1">
      <c r="A244" s="116" t="s">
        <v>175</v>
      </c>
      <c r="B244" s="108"/>
      <c r="C244" s="115">
        <v>11</v>
      </c>
      <c r="D244" s="113"/>
      <c r="E244" s="118"/>
      <c r="F244" s="117"/>
      <c r="G244" s="110"/>
      <c r="H244" s="460">
        <f>+H245</f>
        <v>150</v>
      </c>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row>
    <row r="245" spans="1:34" s="105" customFormat="1" ht="21" customHeight="1">
      <c r="A245" s="607" t="s">
        <v>551</v>
      </c>
      <c r="B245" s="108"/>
      <c r="C245" s="115">
        <v>11</v>
      </c>
      <c r="D245" s="113" t="s">
        <v>148</v>
      </c>
      <c r="E245" s="112"/>
      <c r="F245" s="111"/>
      <c r="G245" s="110"/>
      <c r="H245" s="460">
        <f>+H246</f>
        <v>150</v>
      </c>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row>
    <row r="246" spans="1:34" s="105" customFormat="1" ht="78.75" customHeight="1">
      <c r="A246" s="114" t="s">
        <v>714</v>
      </c>
      <c r="B246" s="108"/>
      <c r="C246" s="73" t="s">
        <v>172</v>
      </c>
      <c r="D246" s="113" t="s">
        <v>148</v>
      </c>
      <c r="E246" s="112" t="s">
        <v>174</v>
      </c>
      <c r="F246" s="111" t="s">
        <v>155</v>
      </c>
      <c r="G246" s="110"/>
      <c r="H246" s="460">
        <f>+H247</f>
        <v>150</v>
      </c>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row>
    <row r="247" spans="1:34" s="105" customFormat="1" ht="75.75" customHeight="1">
      <c r="A247" s="137" t="s">
        <v>475</v>
      </c>
      <c r="B247" s="617"/>
      <c r="C247" s="73" t="s">
        <v>172</v>
      </c>
      <c r="D247" s="113" t="s">
        <v>148</v>
      </c>
      <c r="E247" s="112" t="s">
        <v>491</v>
      </c>
      <c r="F247" s="111" t="s">
        <v>171</v>
      </c>
      <c r="G247" s="140"/>
      <c r="H247" s="460">
        <f>H248</f>
        <v>150</v>
      </c>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row>
    <row r="248" spans="1:34" s="105" customFormat="1" ht="57.75" customHeight="1">
      <c r="A248" s="547" t="s">
        <v>492</v>
      </c>
      <c r="B248" s="312" t="s">
        <v>0</v>
      </c>
      <c r="C248" s="312" t="s">
        <v>172</v>
      </c>
      <c r="D248" s="539" t="s">
        <v>148</v>
      </c>
      <c r="E248" s="545" t="s">
        <v>491</v>
      </c>
      <c r="F248" s="546" t="s">
        <v>493</v>
      </c>
      <c r="G248" s="540"/>
      <c r="H248" s="448">
        <f>H249</f>
        <v>150</v>
      </c>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row>
    <row r="249" spans="1:8" s="83" customFormat="1" ht="34.5" customHeight="1">
      <c r="A249" s="565" t="s">
        <v>363</v>
      </c>
      <c r="B249" s="104" t="s">
        <v>0</v>
      </c>
      <c r="C249" s="57" t="s">
        <v>172</v>
      </c>
      <c r="D249" s="65" t="s">
        <v>148</v>
      </c>
      <c r="E249" s="82" t="s">
        <v>491</v>
      </c>
      <c r="F249" s="81" t="s">
        <v>171</v>
      </c>
      <c r="G249" s="64" t="s">
        <v>145</v>
      </c>
      <c r="H249" s="448">
        <v>150</v>
      </c>
    </row>
    <row r="250" spans="1:8" s="83" customFormat="1" ht="3.75" customHeight="1">
      <c r="A250" s="89"/>
      <c r="B250" s="104"/>
      <c r="C250" s="57"/>
      <c r="D250" s="65"/>
      <c r="E250" s="82"/>
      <c r="F250" s="81"/>
      <c r="G250" s="64"/>
      <c r="H250" s="544"/>
    </row>
    <row r="251" spans="1:8" s="83" customFormat="1" ht="3.75" customHeight="1">
      <c r="A251" s="74"/>
      <c r="B251" s="104"/>
      <c r="C251" s="57"/>
      <c r="D251" s="65"/>
      <c r="E251" s="82"/>
      <c r="F251" s="81"/>
      <c r="G251" s="64"/>
      <c r="H251" s="544"/>
    </row>
    <row r="252" spans="1:8" s="83" customFormat="1" ht="18.75" customHeight="1" hidden="1">
      <c r="A252" s="66" t="s">
        <v>154</v>
      </c>
      <c r="B252" s="73" t="s">
        <v>0</v>
      </c>
      <c r="C252" s="103">
        <v>10</v>
      </c>
      <c r="D252" s="102" t="s">
        <v>148</v>
      </c>
      <c r="E252" s="76"/>
      <c r="F252" s="75"/>
      <c r="G252" s="102"/>
      <c r="H252" s="102"/>
    </row>
    <row r="253" spans="1:8" s="83" customFormat="1" ht="54" customHeight="1" hidden="1">
      <c r="A253" s="62" t="s">
        <v>152</v>
      </c>
      <c r="B253" s="100" t="s">
        <v>0</v>
      </c>
      <c r="C253" s="99">
        <v>10</v>
      </c>
      <c r="D253" s="98" t="s">
        <v>148</v>
      </c>
      <c r="E253" s="72" t="s">
        <v>170</v>
      </c>
      <c r="F253" s="71" t="s">
        <v>169</v>
      </c>
      <c r="G253" s="97"/>
      <c r="H253" s="96"/>
    </row>
    <row r="254" spans="1:8" s="83" customFormat="1" ht="68.25" customHeight="1" hidden="1">
      <c r="A254" s="61" t="s">
        <v>150</v>
      </c>
      <c r="B254" s="88" t="s">
        <v>0</v>
      </c>
      <c r="C254" s="87">
        <v>10</v>
      </c>
      <c r="D254" s="86" t="s">
        <v>148</v>
      </c>
      <c r="E254" s="68" t="s">
        <v>166</v>
      </c>
      <c r="F254" s="67" t="s">
        <v>169</v>
      </c>
      <c r="G254" s="94"/>
      <c r="H254" s="93"/>
    </row>
    <row r="255" spans="1:8" s="83" customFormat="1" ht="20.25" customHeight="1" hidden="1">
      <c r="A255" s="91" t="s">
        <v>168</v>
      </c>
      <c r="B255" s="88" t="s">
        <v>0</v>
      </c>
      <c r="C255" s="90">
        <v>10</v>
      </c>
      <c r="D255" s="86" t="s">
        <v>148</v>
      </c>
      <c r="E255" s="68" t="s">
        <v>166</v>
      </c>
      <c r="F255" s="67" t="s">
        <v>165</v>
      </c>
      <c r="G255" s="85"/>
      <c r="H255" s="84"/>
    </row>
    <row r="256" spans="1:8" s="83" customFormat="1" ht="20.25" customHeight="1" hidden="1">
      <c r="A256" s="89" t="s">
        <v>167</v>
      </c>
      <c r="B256" s="88" t="s">
        <v>0</v>
      </c>
      <c r="C256" s="87">
        <v>10</v>
      </c>
      <c r="D256" s="86" t="s">
        <v>148</v>
      </c>
      <c r="E256" s="68" t="s">
        <v>166</v>
      </c>
      <c r="F256" s="67" t="s">
        <v>165</v>
      </c>
      <c r="G256" s="85" t="s">
        <v>164</v>
      </c>
      <c r="H256" s="84"/>
    </row>
    <row r="257" spans="1:34" s="51" customFormat="1" ht="18.75" customHeight="1" hidden="1">
      <c r="A257" s="74" t="s">
        <v>159</v>
      </c>
      <c r="B257" s="57" t="s">
        <v>0</v>
      </c>
      <c r="C257" s="57" t="s">
        <v>163</v>
      </c>
      <c r="D257" s="65" t="s">
        <v>163</v>
      </c>
      <c r="E257" s="82" t="s">
        <v>162</v>
      </c>
      <c r="F257" s="81" t="s">
        <v>161</v>
      </c>
      <c r="G257" s="64" t="s">
        <v>145</v>
      </c>
      <c r="H257" s="64"/>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row>
    <row r="258" spans="1:34" s="51" customFormat="1" ht="37.5" customHeight="1" hidden="1">
      <c r="A258" s="74" t="s">
        <v>159</v>
      </c>
      <c r="B258" s="60" t="s">
        <v>0</v>
      </c>
      <c r="C258" s="70" t="s">
        <v>149</v>
      </c>
      <c r="D258" s="70"/>
      <c r="E258" s="79"/>
      <c r="F258" s="78"/>
      <c r="G258" s="70"/>
      <c r="H258" s="70"/>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row>
    <row r="259" spans="1:34" s="51" customFormat="1" ht="18.75" customHeight="1" hidden="1">
      <c r="A259" s="77" t="s">
        <v>160</v>
      </c>
      <c r="B259" s="60" t="s">
        <v>0</v>
      </c>
      <c r="C259" s="70" t="s">
        <v>149</v>
      </c>
      <c r="D259" s="70" t="s">
        <v>148</v>
      </c>
      <c r="E259" s="76"/>
      <c r="F259" s="75"/>
      <c r="G259" s="70"/>
      <c r="H259" s="70"/>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row>
    <row r="260" spans="1:34" s="51" customFormat="1" ht="18.75" customHeight="1" hidden="1">
      <c r="A260" s="74" t="s">
        <v>159</v>
      </c>
      <c r="B260" s="60" t="s">
        <v>0</v>
      </c>
      <c r="C260" s="73" t="s">
        <v>149</v>
      </c>
      <c r="D260" s="73" t="s">
        <v>148</v>
      </c>
      <c r="E260" s="72" t="s">
        <v>158</v>
      </c>
      <c r="F260" s="71" t="s">
        <v>155</v>
      </c>
      <c r="G260" s="70"/>
      <c r="H260" s="70"/>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row>
    <row r="261" spans="1:34" s="51" customFormat="1" ht="18.75" customHeight="1" hidden="1">
      <c r="A261" s="66" t="s">
        <v>157</v>
      </c>
      <c r="B261" s="60" t="s">
        <v>0</v>
      </c>
      <c r="C261" s="57" t="s">
        <v>149</v>
      </c>
      <c r="D261" s="57" t="s">
        <v>148</v>
      </c>
      <c r="E261" s="68" t="s">
        <v>156</v>
      </c>
      <c r="F261" s="67" t="s">
        <v>155</v>
      </c>
      <c r="G261" s="57"/>
      <c r="H261" s="57"/>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row>
    <row r="262" spans="1:34" s="51" customFormat="1" ht="56.25" customHeight="1" hidden="1">
      <c r="A262" s="66" t="s">
        <v>154</v>
      </c>
      <c r="B262" s="60" t="s">
        <v>0</v>
      </c>
      <c r="C262" s="57" t="s">
        <v>149</v>
      </c>
      <c r="D262" s="65" t="s">
        <v>148</v>
      </c>
      <c r="E262" s="59" t="s">
        <v>147</v>
      </c>
      <c r="F262" s="58" t="s">
        <v>153</v>
      </c>
      <c r="G262" s="64"/>
      <c r="H262" s="64"/>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row>
    <row r="263" spans="1:34" s="51" customFormat="1" ht="56.25" customHeight="1" hidden="1">
      <c r="A263" s="62" t="s">
        <v>152</v>
      </c>
      <c r="B263" s="60" t="s">
        <v>0</v>
      </c>
      <c r="C263" s="57" t="s">
        <v>149</v>
      </c>
      <c r="D263" s="57" t="s">
        <v>148</v>
      </c>
      <c r="E263" s="59" t="s">
        <v>147</v>
      </c>
      <c r="F263" s="58" t="s">
        <v>146</v>
      </c>
      <c r="G263" s="57" t="s">
        <v>151</v>
      </c>
      <c r="H263" s="57"/>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row>
    <row r="264" spans="1:34" s="51" customFormat="1" ht="18.75" customHeight="1" hidden="1">
      <c r="A264" s="61" t="s">
        <v>150</v>
      </c>
      <c r="B264" s="60" t="s">
        <v>0</v>
      </c>
      <c r="C264" s="57" t="s">
        <v>149</v>
      </c>
      <c r="D264" s="57" t="s">
        <v>148</v>
      </c>
      <c r="E264" s="59" t="s">
        <v>147</v>
      </c>
      <c r="F264" s="58" t="s">
        <v>146</v>
      </c>
      <c r="G264" s="57" t="s">
        <v>145</v>
      </c>
      <c r="H264" s="57"/>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row>
    <row r="265" spans="1:34" s="51" customFormat="1" ht="18.75">
      <c r="A265" s="50"/>
      <c r="B265" s="49"/>
      <c r="C265" s="49"/>
      <c r="D265" s="55"/>
      <c r="E265" s="54"/>
      <c r="F265" s="53"/>
      <c r="G265" s="49"/>
      <c r="H265" s="49"/>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row>
    <row r="266" spans="1:34" s="51" customFormat="1" ht="18.75">
      <c r="A266" s="50"/>
      <c r="B266" s="49"/>
      <c r="C266" s="49"/>
      <c r="D266" s="55"/>
      <c r="E266" s="54"/>
      <c r="F266" s="53"/>
      <c r="G266" s="49"/>
      <c r="H266" s="49"/>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row>
    <row r="267" spans="1:34" s="51" customFormat="1" ht="18.75">
      <c r="A267" s="50"/>
      <c r="B267" s="49"/>
      <c r="C267" s="49"/>
      <c r="D267" s="55"/>
      <c r="E267" s="54"/>
      <c r="F267" s="53"/>
      <c r="G267" s="49"/>
      <c r="H267" s="49"/>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row>
    <row r="268" spans="1:34" s="51" customFormat="1" ht="18.75">
      <c r="A268" s="50"/>
      <c r="B268" s="49"/>
      <c r="C268" s="49"/>
      <c r="D268" s="55"/>
      <c r="E268" s="54"/>
      <c r="F268" s="53"/>
      <c r="G268" s="49"/>
      <c r="H268" s="49"/>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row>
    <row r="269" spans="1:34" s="51" customFormat="1" ht="18.75">
      <c r="A269" s="50"/>
      <c r="B269" s="49"/>
      <c r="C269" s="49"/>
      <c r="D269" s="55"/>
      <c r="E269" s="54"/>
      <c r="F269" s="53"/>
      <c r="G269" s="49"/>
      <c r="H269" s="49"/>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row>
    <row r="270" spans="1:34" s="51" customFormat="1" ht="18.75">
      <c r="A270" s="50"/>
      <c r="B270" s="49"/>
      <c r="C270" s="49"/>
      <c r="D270" s="55"/>
      <c r="E270" s="54"/>
      <c r="F270" s="53"/>
      <c r="G270" s="49"/>
      <c r="H270" s="49"/>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row>
    <row r="271" spans="1:34" s="51" customFormat="1" ht="18.75">
      <c r="A271" s="50"/>
      <c r="B271" s="49"/>
      <c r="C271" s="49"/>
      <c r="D271" s="55"/>
      <c r="E271" s="54"/>
      <c r="F271" s="53"/>
      <c r="G271" s="49"/>
      <c r="H271" s="49"/>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row>
    <row r="272" spans="1:34" s="51" customFormat="1" ht="18.75">
      <c r="A272" s="50"/>
      <c r="B272" s="49"/>
      <c r="C272" s="49"/>
      <c r="D272" s="55"/>
      <c r="E272" s="54"/>
      <c r="F272" s="53"/>
      <c r="G272" s="49"/>
      <c r="H272" s="49"/>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row>
    <row r="273" spans="1:34" s="51" customFormat="1" ht="18.75">
      <c r="A273" s="50"/>
      <c r="B273" s="49"/>
      <c r="C273" s="49"/>
      <c r="D273" s="55"/>
      <c r="E273" s="54"/>
      <c r="F273" s="53"/>
      <c r="G273" s="49"/>
      <c r="H273" s="49"/>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row>
    <row r="274" spans="1:34" s="51" customFormat="1" ht="18.75">
      <c r="A274" s="50"/>
      <c r="B274" s="49"/>
      <c r="C274" s="49"/>
      <c r="D274" s="55"/>
      <c r="E274" s="54"/>
      <c r="F274" s="53"/>
      <c r="G274" s="49"/>
      <c r="H274" s="49"/>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row>
    <row r="275" spans="1:34" s="51" customFormat="1" ht="18.75">
      <c r="A275" s="50"/>
      <c r="B275" s="49"/>
      <c r="C275" s="49"/>
      <c r="D275" s="55"/>
      <c r="E275" s="54"/>
      <c r="F275" s="53"/>
      <c r="G275" s="49"/>
      <c r="H275" s="49"/>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row>
    <row r="276" spans="1:34" s="51" customFormat="1" ht="18.75">
      <c r="A276" s="50"/>
      <c r="B276" s="49"/>
      <c r="C276" s="49"/>
      <c r="D276" s="55"/>
      <c r="E276" s="54"/>
      <c r="F276" s="53"/>
      <c r="G276" s="49"/>
      <c r="H276" s="49"/>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row>
    <row r="277" spans="1:34" s="51" customFormat="1" ht="18.75">
      <c r="A277" s="50"/>
      <c r="B277" s="49"/>
      <c r="C277" s="49"/>
      <c r="D277" s="55"/>
      <c r="E277" s="54"/>
      <c r="F277" s="53"/>
      <c r="G277" s="49"/>
      <c r="H277" s="49"/>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row>
    <row r="278" spans="1:34" s="51" customFormat="1" ht="18.75">
      <c r="A278" s="50"/>
      <c r="B278" s="49"/>
      <c r="C278" s="49"/>
      <c r="D278" s="55"/>
      <c r="E278" s="54"/>
      <c r="F278" s="53"/>
      <c r="G278" s="49"/>
      <c r="H278" s="49"/>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row>
    <row r="279" spans="1:34" s="51" customFormat="1" ht="18.75">
      <c r="A279" s="50"/>
      <c r="B279" s="49"/>
      <c r="C279" s="49"/>
      <c r="D279" s="55"/>
      <c r="E279" s="54"/>
      <c r="F279" s="53"/>
      <c r="G279" s="49"/>
      <c r="H279" s="49"/>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row>
    <row r="280" spans="1:34" s="51" customFormat="1" ht="18.75">
      <c r="A280" s="50"/>
      <c r="B280" s="49"/>
      <c r="C280" s="49"/>
      <c r="D280" s="55"/>
      <c r="E280" s="54"/>
      <c r="F280" s="53"/>
      <c r="G280" s="49"/>
      <c r="H280" s="49"/>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row>
    <row r="281" spans="1:34" s="51" customFormat="1" ht="18.75">
      <c r="A281" s="50"/>
      <c r="B281" s="49"/>
      <c r="C281" s="49"/>
      <c r="D281" s="55"/>
      <c r="E281" s="54"/>
      <c r="F281" s="53"/>
      <c r="G281" s="49"/>
      <c r="H281" s="49"/>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row>
    <row r="282" spans="1:34" s="51" customFormat="1" ht="18.75">
      <c r="A282" s="50"/>
      <c r="B282" s="49"/>
      <c r="C282" s="49"/>
      <c r="D282" s="55"/>
      <c r="E282" s="54"/>
      <c r="F282" s="53"/>
      <c r="G282" s="49"/>
      <c r="H282" s="49"/>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row>
    <row r="283" spans="1:34" s="51" customFormat="1" ht="18.75">
      <c r="A283" s="50"/>
      <c r="B283" s="49"/>
      <c r="C283" s="49"/>
      <c r="D283" s="55"/>
      <c r="E283" s="54"/>
      <c r="F283" s="53"/>
      <c r="G283" s="49"/>
      <c r="H283" s="49"/>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row>
  </sheetData>
  <sheetProtection/>
  <mergeCells count="80">
    <mergeCell ref="E16:F16"/>
    <mergeCell ref="E47:F47"/>
    <mergeCell ref="E49:F49"/>
    <mergeCell ref="E48:F48"/>
    <mergeCell ref="E23:F23"/>
    <mergeCell ref="E22:F22"/>
    <mergeCell ref="E21:F21"/>
    <mergeCell ref="E19:F19"/>
    <mergeCell ref="E18:F18"/>
    <mergeCell ref="E17:F17"/>
    <mergeCell ref="E213:F213"/>
    <mergeCell ref="E214:F214"/>
    <mergeCell ref="E236:F236"/>
    <mergeCell ref="E237:F237"/>
    <mergeCell ref="E238:F238"/>
    <mergeCell ref="E159:F159"/>
    <mergeCell ref="E160:F160"/>
    <mergeCell ref="E198:F198"/>
    <mergeCell ref="E204:F204"/>
    <mergeCell ref="E216:F216"/>
    <mergeCell ref="E207:F207"/>
    <mergeCell ref="E215:F215"/>
    <mergeCell ref="A7:H7"/>
    <mergeCell ref="A8:G8"/>
    <mergeCell ref="A9:G9"/>
    <mergeCell ref="E129:F129"/>
    <mergeCell ref="E122:F122"/>
    <mergeCell ref="E195:F195"/>
    <mergeCell ref="A10:H10"/>
    <mergeCell ref="E69:F69"/>
    <mergeCell ref="E124:F124"/>
    <mergeCell ref="A1:H1"/>
    <mergeCell ref="A2:H2"/>
    <mergeCell ref="A3:H3"/>
    <mergeCell ref="A4:H4"/>
    <mergeCell ref="A5:H5"/>
    <mergeCell ref="A6:H6"/>
    <mergeCell ref="E46:F46"/>
    <mergeCell ref="E25:F25"/>
    <mergeCell ref="E24:F24"/>
    <mergeCell ref="E201:F201"/>
    <mergeCell ref="E130:F130"/>
    <mergeCell ref="E63:F63"/>
    <mergeCell ref="E165:F165"/>
    <mergeCell ref="E121:F121"/>
    <mergeCell ref="E120:F120"/>
    <mergeCell ref="E126:F126"/>
    <mergeCell ref="E83:F83"/>
    <mergeCell ref="E101:F101"/>
    <mergeCell ref="E138:F138"/>
    <mergeCell ref="E179:F179"/>
    <mergeCell ref="E217:F217"/>
    <mergeCell ref="E102:F102"/>
    <mergeCell ref="E196:F196"/>
    <mergeCell ref="E193:F193"/>
    <mergeCell ref="E194:F194"/>
    <mergeCell ref="E197:F197"/>
    <mergeCell ref="E128:F128"/>
    <mergeCell ref="E205:F205"/>
    <mergeCell ref="E200:F200"/>
    <mergeCell ref="E208:F208"/>
    <mergeCell ref="E158:F158"/>
    <mergeCell ref="E157:F157"/>
    <mergeCell ref="E161:F161"/>
    <mergeCell ref="E162:F162"/>
    <mergeCell ref="E203:F203"/>
    <mergeCell ref="E199:F199"/>
    <mergeCell ref="E164:F164"/>
    <mergeCell ref="E182:F182"/>
    <mergeCell ref="E183:F183"/>
    <mergeCell ref="E206:F206"/>
    <mergeCell ref="E181:F181"/>
    <mergeCell ref="E202:F202"/>
    <mergeCell ref="E192:F192"/>
    <mergeCell ref="E123:F123"/>
    <mergeCell ref="E125:F125"/>
    <mergeCell ref="E178:F178"/>
    <mergeCell ref="E177:F177"/>
    <mergeCell ref="E127:F127"/>
    <mergeCell ref="E180:F180"/>
  </mergeCells>
  <printOptions/>
  <pageMargins left="0.7874015748031497" right="0.1968503937007874" top="0.3937007874015748" bottom="0.3937007874015748" header="0.5118110236220472" footer="0.5118110236220472"/>
  <pageSetup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dimension ref="A1:IQ281"/>
  <sheetViews>
    <sheetView zoomScale="78" zoomScaleNormal="78" zoomScaleSheetLayoutView="86" zoomScalePageLayoutView="0" workbookViewId="0" topLeftCell="A197">
      <selection activeCell="M203" sqref="M203"/>
    </sheetView>
  </sheetViews>
  <sheetFormatPr defaultColWidth="9.140625" defaultRowHeight="15"/>
  <cols>
    <col min="1" max="1" width="91.00390625" style="50" customWidth="1"/>
    <col min="2" max="2" width="8.7109375" style="49" hidden="1" customWidth="1"/>
    <col min="3" max="3" width="8.7109375" style="45" customWidth="1"/>
    <col min="4" max="4" width="9.140625" style="48" customWidth="1"/>
    <col min="5" max="5" width="15.140625" style="47" customWidth="1"/>
    <col min="6" max="6" width="8.8515625" style="46" customWidth="1"/>
    <col min="7" max="7" width="8.421875" style="45" customWidth="1"/>
    <col min="8" max="8" width="14.7109375" style="45" customWidth="1"/>
    <col min="9" max="9" width="14.421875" style="45" customWidth="1"/>
    <col min="10" max="10" width="9.140625" style="44" customWidth="1"/>
    <col min="11" max="11" width="11.00390625" style="44" bestFit="1" customWidth="1"/>
    <col min="12" max="12" width="12.28125" style="44" customWidth="1"/>
    <col min="13" max="35" width="9.140625" style="44" customWidth="1"/>
  </cols>
  <sheetData>
    <row r="1" spans="1:9" s="1" customFormat="1" ht="15.75" customHeight="1">
      <c r="A1" s="721" t="s">
        <v>692</v>
      </c>
      <c r="B1" s="721"/>
      <c r="C1" s="721"/>
      <c r="D1" s="721"/>
      <c r="E1" s="721"/>
      <c r="F1" s="721"/>
      <c r="G1" s="721"/>
      <c r="H1" s="721"/>
      <c r="I1" s="721"/>
    </row>
    <row r="2" spans="1:9" s="1" customFormat="1" ht="15.75" customHeight="1">
      <c r="A2" s="721" t="s">
        <v>4</v>
      </c>
      <c r="B2" s="721"/>
      <c r="C2" s="721"/>
      <c r="D2" s="721"/>
      <c r="E2" s="721"/>
      <c r="F2" s="721"/>
      <c r="G2" s="721"/>
      <c r="H2" s="721"/>
      <c r="I2" s="721"/>
    </row>
    <row r="3" spans="1:9" s="1" customFormat="1" ht="15.75" customHeight="1">
      <c r="A3" s="721" t="s">
        <v>753</v>
      </c>
      <c r="B3" s="721"/>
      <c r="C3" s="721"/>
      <c r="D3" s="721"/>
      <c r="E3" s="721"/>
      <c r="F3" s="721"/>
      <c r="G3" s="721"/>
      <c r="H3" s="721"/>
      <c r="I3" s="721"/>
    </row>
    <row r="4" spans="1:9" s="2" customFormat="1" ht="16.5" customHeight="1">
      <c r="A4" s="722" t="s">
        <v>754</v>
      </c>
      <c r="B4" s="722"/>
      <c r="C4" s="722"/>
      <c r="D4" s="722"/>
      <c r="E4" s="722"/>
      <c r="F4" s="722"/>
      <c r="G4" s="722"/>
      <c r="H4" s="722"/>
      <c r="I4" s="722"/>
    </row>
    <row r="5" spans="1:9" s="2" customFormat="1" ht="16.5" customHeight="1">
      <c r="A5" s="722" t="s">
        <v>3</v>
      </c>
      <c r="B5" s="722"/>
      <c r="C5" s="722"/>
      <c r="D5" s="722"/>
      <c r="E5" s="722"/>
      <c r="F5" s="722"/>
      <c r="G5" s="722"/>
      <c r="H5" s="722"/>
      <c r="I5" s="722"/>
    </row>
    <row r="6" spans="1:9" s="2" customFormat="1" ht="16.5" customHeight="1">
      <c r="A6" s="722" t="s">
        <v>590</v>
      </c>
      <c r="B6" s="722"/>
      <c r="C6" s="722"/>
      <c r="D6" s="722"/>
      <c r="E6" s="722"/>
      <c r="F6" s="722"/>
      <c r="G6" s="722"/>
      <c r="H6" s="722"/>
      <c r="I6" s="722"/>
    </row>
    <row r="7" spans="1:9" s="2" customFormat="1" ht="16.5" customHeight="1">
      <c r="A7" s="722" t="s">
        <v>773</v>
      </c>
      <c r="B7" s="722"/>
      <c r="C7" s="722"/>
      <c r="D7" s="722"/>
      <c r="E7" s="722"/>
      <c r="F7" s="722"/>
      <c r="G7" s="722"/>
      <c r="H7" s="722"/>
      <c r="I7" s="722"/>
    </row>
    <row r="8" spans="1:9" s="2" customFormat="1" ht="1.5" customHeight="1">
      <c r="A8" s="726"/>
      <c r="B8" s="726"/>
      <c r="C8" s="726"/>
      <c r="D8" s="726"/>
      <c r="E8" s="726"/>
      <c r="F8" s="726"/>
      <c r="G8" s="726"/>
      <c r="H8" s="284"/>
      <c r="I8" s="284"/>
    </row>
    <row r="9" spans="1:9" s="2" customFormat="1" ht="17.25" customHeight="1" hidden="1">
      <c r="A9" s="726"/>
      <c r="B9" s="726"/>
      <c r="C9" s="726"/>
      <c r="D9" s="726"/>
      <c r="E9" s="726"/>
      <c r="F9" s="726"/>
      <c r="G9" s="726"/>
      <c r="H9" s="284"/>
      <c r="I9" s="284"/>
    </row>
    <row r="10" spans="1:9" s="2" customFormat="1" ht="66" customHeight="1">
      <c r="A10" s="727" t="s">
        <v>614</v>
      </c>
      <c r="B10" s="727"/>
      <c r="C10" s="727"/>
      <c r="D10" s="727"/>
      <c r="E10" s="727"/>
      <c r="F10" s="727"/>
      <c r="G10" s="727"/>
      <c r="H10" s="727"/>
      <c r="I10" s="727"/>
    </row>
    <row r="11" spans="1:9" s="2" customFormat="1" ht="26.25" customHeight="1">
      <c r="A11" s="283" t="s">
        <v>1</v>
      </c>
      <c r="B11" s="280"/>
      <c r="C11" s="282" t="s">
        <v>341</v>
      </c>
      <c r="D11" s="265" t="s">
        <v>340</v>
      </c>
      <c r="E11" s="281" t="s">
        <v>339</v>
      </c>
      <c r="F11" s="78"/>
      <c r="G11" s="264" t="s">
        <v>338</v>
      </c>
      <c r="H11" s="264" t="s">
        <v>564</v>
      </c>
      <c r="I11" s="264" t="s">
        <v>615</v>
      </c>
    </row>
    <row r="12" spans="1:9" s="279" customFormat="1" ht="22.5" customHeight="1">
      <c r="A12" s="158" t="s">
        <v>337</v>
      </c>
      <c r="B12" s="280"/>
      <c r="C12" s="70"/>
      <c r="D12" s="156"/>
      <c r="E12" s="265"/>
      <c r="F12" s="264"/>
      <c r="G12" s="155"/>
      <c r="H12" s="136">
        <f>H13+H14</f>
        <v>21578.746</v>
      </c>
      <c r="I12" s="136">
        <f>I13+I14</f>
        <v>22124.594999999998</v>
      </c>
    </row>
    <row r="13" spans="1:9" s="279" customFormat="1" ht="22.5" customHeight="1">
      <c r="A13" s="158" t="s">
        <v>616</v>
      </c>
      <c r="B13" s="280"/>
      <c r="C13" s="70"/>
      <c r="D13" s="156"/>
      <c r="E13" s="265"/>
      <c r="F13" s="264"/>
      <c r="G13" s="155"/>
      <c r="H13" s="136">
        <v>539.468</v>
      </c>
      <c r="I13" s="136">
        <v>1106.23</v>
      </c>
    </row>
    <row r="14" spans="1:9" s="279" customFormat="1" ht="21" customHeight="1">
      <c r="A14" s="433" t="s">
        <v>5</v>
      </c>
      <c r="B14" s="280"/>
      <c r="C14" s="70"/>
      <c r="D14" s="156"/>
      <c r="E14" s="265"/>
      <c r="F14" s="264"/>
      <c r="G14" s="155"/>
      <c r="H14" s="136">
        <f>H15+H103+H119+H169+H217+H223+H228+H243</f>
        <v>21039.278</v>
      </c>
      <c r="I14" s="136">
        <f>I15+I103+I119+I169+I217+I223+I228+I243</f>
        <v>21018.364999999998</v>
      </c>
    </row>
    <row r="15" spans="1:9" s="279" customFormat="1" ht="21.75" customHeight="1">
      <c r="A15" s="158" t="s">
        <v>336</v>
      </c>
      <c r="B15" s="280"/>
      <c r="C15" s="70" t="s">
        <v>148</v>
      </c>
      <c r="D15" s="156"/>
      <c r="E15" s="265"/>
      <c r="F15" s="264"/>
      <c r="G15" s="155"/>
      <c r="H15" s="136">
        <f>H16+H21+H27+H46+H51+H61+H56</f>
        <v>8344.635</v>
      </c>
      <c r="I15" s="136">
        <f>I16+I21+I27+I46+I51+I61+I56</f>
        <v>8130.669999999999</v>
      </c>
    </row>
    <row r="16" spans="1:35" s="276" customFormat="1" ht="38.25" customHeight="1">
      <c r="A16" s="66" t="s">
        <v>335</v>
      </c>
      <c r="B16" s="278" t="s">
        <v>334</v>
      </c>
      <c r="C16" s="70" t="s">
        <v>148</v>
      </c>
      <c r="D16" s="156" t="s">
        <v>205</v>
      </c>
      <c r="E16" s="265"/>
      <c r="F16" s="264"/>
      <c r="G16" s="155"/>
      <c r="H16" s="136">
        <f>H17</f>
        <v>639.561</v>
      </c>
      <c r="I16" s="136">
        <f aca="true" t="shared" si="0" ref="H16:I19">+I17</f>
        <v>623.162</v>
      </c>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row>
    <row r="17" spans="1:35" s="51" customFormat="1" ht="26.25" customHeight="1">
      <c r="A17" s="185" t="s">
        <v>333</v>
      </c>
      <c r="B17" s="73" t="s">
        <v>0</v>
      </c>
      <c r="C17" s="100" t="s">
        <v>148</v>
      </c>
      <c r="D17" s="150" t="s">
        <v>205</v>
      </c>
      <c r="E17" s="183" t="s">
        <v>332</v>
      </c>
      <c r="F17" s="142" t="s">
        <v>155</v>
      </c>
      <c r="G17" s="182"/>
      <c r="H17" s="323">
        <f t="shared" si="0"/>
        <v>639.561</v>
      </c>
      <c r="I17" s="323">
        <f t="shared" si="0"/>
        <v>623.162</v>
      </c>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row>
    <row r="18" spans="1:35" s="51" customFormat="1" ht="25.5" customHeight="1">
      <c r="A18" s="151" t="s">
        <v>331</v>
      </c>
      <c r="B18" s="73"/>
      <c r="C18" s="88" t="s">
        <v>148</v>
      </c>
      <c r="D18" s="148" t="s">
        <v>205</v>
      </c>
      <c r="E18" s="273" t="s">
        <v>330</v>
      </c>
      <c r="F18" s="81" t="s">
        <v>155</v>
      </c>
      <c r="G18" s="177"/>
      <c r="H18" s="154">
        <f t="shared" si="0"/>
        <v>639.561</v>
      </c>
      <c r="I18" s="154">
        <f t="shared" si="0"/>
        <v>623.162</v>
      </c>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row>
    <row r="19" spans="1:35" s="51" customFormat="1" ht="37.5">
      <c r="A19" s="151" t="s">
        <v>315</v>
      </c>
      <c r="B19" s="73" t="s">
        <v>0</v>
      </c>
      <c r="C19" s="88" t="s">
        <v>148</v>
      </c>
      <c r="D19" s="148" t="s">
        <v>205</v>
      </c>
      <c r="E19" s="273" t="s">
        <v>330</v>
      </c>
      <c r="F19" s="81" t="s">
        <v>325</v>
      </c>
      <c r="G19" s="177"/>
      <c r="H19" s="154">
        <f t="shared" si="0"/>
        <v>639.561</v>
      </c>
      <c r="I19" s="154">
        <f t="shared" si="0"/>
        <v>623.162</v>
      </c>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s="51" customFormat="1" ht="65.25" customHeight="1">
      <c r="A20" s="109" t="s">
        <v>183</v>
      </c>
      <c r="B20" s="73" t="s">
        <v>0</v>
      </c>
      <c r="C20" s="57" t="s">
        <v>148</v>
      </c>
      <c r="D20" s="65" t="s">
        <v>205</v>
      </c>
      <c r="E20" s="273" t="s">
        <v>330</v>
      </c>
      <c r="F20" s="81" t="s">
        <v>325</v>
      </c>
      <c r="G20" s="145" t="s">
        <v>151</v>
      </c>
      <c r="H20" s="153">
        <v>639.561</v>
      </c>
      <c r="I20" s="153">
        <v>623.162</v>
      </c>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s="195" customFormat="1" ht="63" customHeight="1">
      <c r="A21" s="66" t="s">
        <v>329</v>
      </c>
      <c r="B21" s="100" t="s">
        <v>0</v>
      </c>
      <c r="C21" s="70" t="s">
        <v>148</v>
      </c>
      <c r="D21" s="70" t="s">
        <v>217</v>
      </c>
      <c r="E21" s="156"/>
      <c r="F21" s="155"/>
      <c r="G21" s="70"/>
      <c r="H21" s="136">
        <f aca="true" t="shared" si="1" ref="H21:I23">+H22</f>
        <v>2618.9</v>
      </c>
      <c r="I21" s="136">
        <f t="shared" si="1"/>
        <v>2551.747</v>
      </c>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row>
    <row r="22" spans="1:35" s="105" customFormat="1" ht="22.5" customHeight="1">
      <c r="A22" s="185" t="s">
        <v>328</v>
      </c>
      <c r="B22" s="88" t="s">
        <v>0</v>
      </c>
      <c r="C22" s="100" t="s">
        <v>148</v>
      </c>
      <c r="D22" s="150" t="s">
        <v>217</v>
      </c>
      <c r="E22" s="141" t="s">
        <v>327</v>
      </c>
      <c r="F22" s="111" t="s">
        <v>155</v>
      </c>
      <c r="G22" s="275"/>
      <c r="H22" s="323">
        <f t="shared" si="1"/>
        <v>2618.9</v>
      </c>
      <c r="I22" s="323">
        <f t="shared" si="1"/>
        <v>2551.747</v>
      </c>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row>
    <row r="23" spans="1:35" s="105" customFormat="1" ht="21.75" customHeight="1">
      <c r="A23" s="151" t="s">
        <v>326</v>
      </c>
      <c r="B23" s="88" t="s">
        <v>0</v>
      </c>
      <c r="C23" s="88" t="s">
        <v>148</v>
      </c>
      <c r="D23" s="148" t="s">
        <v>217</v>
      </c>
      <c r="E23" s="273" t="s">
        <v>281</v>
      </c>
      <c r="F23" s="81" t="s">
        <v>155</v>
      </c>
      <c r="G23" s="145"/>
      <c r="H23" s="154">
        <f t="shared" si="1"/>
        <v>2618.9</v>
      </c>
      <c r="I23" s="154">
        <f t="shared" si="1"/>
        <v>2551.747</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row>
    <row r="24" spans="1:35" s="105" customFormat="1" ht="39.75" customHeight="1">
      <c r="A24" s="151" t="s">
        <v>315</v>
      </c>
      <c r="B24" s="57" t="s">
        <v>0</v>
      </c>
      <c r="C24" s="88" t="s">
        <v>148</v>
      </c>
      <c r="D24" s="148" t="s">
        <v>217</v>
      </c>
      <c r="E24" s="273" t="s">
        <v>281</v>
      </c>
      <c r="F24" s="81" t="s">
        <v>325</v>
      </c>
      <c r="G24" s="145"/>
      <c r="H24" s="154">
        <f>H25+H26</f>
        <v>2618.9</v>
      </c>
      <c r="I24" s="154">
        <f>I25+I26</f>
        <v>2551.747</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row>
    <row r="25" spans="1:35" s="105" customFormat="1" ht="57.75" customHeight="1">
      <c r="A25" s="109" t="s">
        <v>183</v>
      </c>
      <c r="B25" s="73" t="s">
        <v>0</v>
      </c>
      <c r="C25" s="57" t="s">
        <v>148</v>
      </c>
      <c r="D25" s="65" t="s">
        <v>217</v>
      </c>
      <c r="E25" s="273" t="s">
        <v>281</v>
      </c>
      <c r="F25" s="81" t="s">
        <v>325</v>
      </c>
      <c r="G25" s="145" t="s">
        <v>151</v>
      </c>
      <c r="H25" s="144" t="s">
        <v>617</v>
      </c>
      <c r="I25" s="144" t="s">
        <v>650</v>
      </c>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row>
    <row r="26" spans="1:35" s="105" customFormat="1" ht="0.75" customHeight="1">
      <c r="A26" s="89" t="s">
        <v>159</v>
      </c>
      <c r="B26" s="100" t="s">
        <v>0</v>
      </c>
      <c r="C26" s="57" t="s">
        <v>148</v>
      </c>
      <c r="D26" s="65" t="s">
        <v>217</v>
      </c>
      <c r="E26" s="273" t="s">
        <v>281</v>
      </c>
      <c r="F26" s="81" t="s">
        <v>325</v>
      </c>
      <c r="G26" s="145" t="s">
        <v>145</v>
      </c>
      <c r="H26" s="320">
        <v>0</v>
      </c>
      <c r="I26" s="320">
        <v>0</v>
      </c>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row>
    <row r="27" spans="1:9" s="106" customFormat="1" ht="37.5" customHeight="1" hidden="1">
      <c r="A27" s="116" t="s">
        <v>323</v>
      </c>
      <c r="B27" s="73" t="s">
        <v>0</v>
      </c>
      <c r="C27" s="73" t="s">
        <v>148</v>
      </c>
      <c r="D27" s="113" t="s">
        <v>311</v>
      </c>
      <c r="E27" s="113"/>
      <c r="F27" s="274"/>
      <c r="G27" s="140"/>
      <c r="H27" s="261"/>
      <c r="I27" s="261"/>
    </row>
    <row r="28" spans="1:35" s="105" customFormat="1" ht="18" customHeight="1" hidden="1">
      <c r="A28" s="185" t="s">
        <v>322</v>
      </c>
      <c r="B28" s="100" t="s">
        <v>0</v>
      </c>
      <c r="C28" s="128" t="s">
        <v>148</v>
      </c>
      <c r="D28" s="184" t="s">
        <v>311</v>
      </c>
      <c r="E28" s="141" t="s">
        <v>321</v>
      </c>
      <c r="F28" s="111" t="s">
        <v>169</v>
      </c>
      <c r="G28" s="182"/>
      <c r="H28" s="181"/>
      <c r="I28" s="181"/>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row>
    <row r="29" spans="1:35" s="105" customFormat="1" ht="0.75" customHeight="1" hidden="1">
      <c r="A29" s="151" t="s">
        <v>320</v>
      </c>
      <c r="B29" s="88" t="s">
        <v>0</v>
      </c>
      <c r="C29" s="175" t="s">
        <v>148</v>
      </c>
      <c r="D29" s="174" t="s">
        <v>311</v>
      </c>
      <c r="E29" s="273" t="s">
        <v>319</v>
      </c>
      <c r="F29" s="81" t="s">
        <v>169</v>
      </c>
      <c r="G29" s="177"/>
      <c r="H29" s="176"/>
      <c r="I29" s="17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row>
    <row r="30" spans="1:9" s="106" customFormat="1" ht="19.5" customHeight="1" hidden="1">
      <c r="A30" s="151" t="s">
        <v>315</v>
      </c>
      <c r="B30" s="88" t="s">
        <v>0</v>
      </c>
      <c r="C30" s="175" t="s">
        <v>148</v>
      </c>
      <c r="D30" s="174" t="s">
        <v>311</v>
      </c>
      <c r="E30" s="273" t="s">
        <v>319</v>
      </c>
      <c r="F30" s="81" t="s">
        <v>314</v>
      </c>
      <c r="G30" s="177"/>
      <c r="H30" s="176"/>
      <c r="I30" s="176"/>
    </row>
    <row r="31" spans="1:9" s="106" customFormat="1" ht="43.5" customHeight="1" hidden="1">
      <c r="A31" s="109" t="s">
        <v>183</v>
      </c>
      <c r="B31" s="57" t="s">
        <v>0</v>
      </c>
      <c r="C31" s="57" t="s">
        <v>148</v>
      </c>
      <c r="D31" s="65" t="s">
        <v>311</v>
      </c>
      <c r="E31" s="273" t="s">
        <v>319</v>
      </c>
      <c r="F31" s="81" t="s">
        <v>314</v>
      </c>
      <c r="G31" s="177" t="s">
        <v>151</v>
      </c>
      <c r="H31" s="176"/>
      <c r="I31" s="176"/>
    </row>
    <row r="32" spans="1:9" s="106" customFormat="1" ht="19.5" customHeight="1" hidden="1">
      <c r="A32" s="89" t="s">
        <v>159</v>
      </c>
      <c r="B32" s="57" t="s">
        <v>0</v>
      </c>
      <c r="C32" s="57" t="s">
        <v>148</v>
      </c>
      <c r="D32" s="65" t="s">
        <v>311</v>
      </c>
      <c r="E32" s="273" t="s">
        <v>319</v>
      </c>
      <c r="F32" s="81" t="s">
        <v>314</v>
      </c>
      <c r="G32" s="177" t="s">
        <v>145</v>
      </c>
      <c r="H32" s="176"/>
      <c r="I32" s="176"/>
    </row>
    <row r="33" spans="1:9" s="106" customFormat="1" ht="19.5" customHeight="1" hidden="1">
      <c r="A33" s="89" t="s">
        <v>186</v>
      </c>
      <c r="B33" s="57" t="s">
        <v>0</v>
      </c>
      <c r="C33" s="57" t="s">
        <v>148</v>
      </c>
      <c r="D33" s="65" t="s">
        <v>311</v>
      </c>
      <c r="E33" s="273" t="s">
        <v>319</v>
      </c>
      <c r="F33" s="81" t="s">
        <v>314</v>
      </c>
      <c r="G33" s="177" t="s">
        <v>185</v>
      </c>
      <c r="H33" s="176"/>
      <c r="I33" s="176"/>
    </row>
    <row r="34" spans="1:35" s="105" customFormat="1" ht="19.5" customHeight="1" hidden="1">
      <c r="A34" s="151" t="s">
        <v>318</v>
      </c>
      <c r="B34" s="88" t="s">
        <v>0</v>
      </c>
      <c r="C34" s="175" t="s">
        <v>148</v>
      </c>
      <c r="D34" s="174" t="s">
        <v>311</v>
      </c>
      <c r="E34" s="273" t="s">
        <v>317</v>
      </c>
      <c r="F34" s="81" t="s">
        <v>169</v>
      </c>
      <c r="G34" s="177"/>
      <c r="H34" s="176"/>
      <c r="I34" s="17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row>
    <row r="35" spans="1:9" s="106" customFormat="1" ht="19.5" customHeight="1" hidden="1">
      <c r="A35" s="151" t="s">
        <v>315</v>
      </c>
      <c r="B35" s="88" t="s">
        <v>0</v>
      </c>
      <c r="C35" s="175" t="s">
        <v>148</v>
      </c>
      <c r="D35" s="174" t="s">
        <v>311</v>
      </c>
      <c r="E35" s="273" t="s">
        <v>317</v>
      </c>
      <c r="F35" s="81" t="s">
        <v>314</v>
      </c>
      <c r="G35" s="177"/>
      <c r="H35" s="176"/>
      <c r="I35" s="176"/>
    </row>
    <row r="36" spans="1:9" s="106" customFormat="1" ht="43.5" customHeight="1" hidden="1">
      <c r="A36" s="109" t="s">
        <v>183</v>
      </c>
      <c r="B36" s="57" t="s">
        <v>0</v>
      </c>
      <c r="C36" s="57" t="s">
        <v>148</v>
      </c>
      <c r="D36" s="65" t="s">
        <v>311</v>
      </c>
      <c r="E36" s="273" t="s">
        <v>317</v>
      </c>
      <c r="F36" s="81" t="s">
        <v>314</v>
      </c>
      <c r="G36" s="177" t="s">
        <v>151</v>
      </c>
      <c r="H36" s="176"/>
      <c r="I36" s="176"/>
    </row>
    <row r="37" spans="1:9" s="106" customFormat="1" ht="19.5" customHeight="1" hidden="1">
      <c r="A37" s="89" t="s">
        <v>159</v>
      </c>
      <c r="B37" s="57" t="s">
        <v>0</v>
      </c>
      <c r="C37" s="57" t="s">
        <v>148</v>
      </c>
      <c r="D37" s="65" t="s">
        <v>311</v>
      </c>
      <c r="E37" s="273" t="s">
        <v>317</v>
      </c>
      <c r="F37" s="81" t="s">
        <v>314</v>
      </c>
      <c r="G37" s="177" t="s">
        <v>145</v>
      </c>
      <c r="H37" s="176"/>
      <c r="I37" s="176"/>
    </row>
    <row r="38" spans="1:9" s="106" customFormat="1" ht="24.75" customHeight="1" hidden="1">
      <c r="A38" s="89" t="s">
        <v>186</v>
      </c>
      <c r="B38" s="57" t="s">
        <v>0</v>
      </c>
      <c r="C38" s="57" t="s">
        <v>148</v>
      </c>
      <c r="D38" s="65" t="s">
        <v>311</v>
      </c>
      <c r="E38" s="273" t="s">
        <v>317</v>
      </c>
      <c r="F38" s="81" t="s">
        <v>314</v>
      </c>
      <c r="G38" s="177" t="s">
        <v>185</v>
      </c>
      <c r="H38" s="176"/>
      <c r="I38" s="176"/>
    </row>
    <row r="39" spans="1:35" s="105" customFormat="1" ht="19.5" customHeight="1" hidden="1">
      <c r="A39" s="151" t="s">
        <v>316</v>
      </c>
      <c r="B39" s="88" t="s">
        <v>0</v>
      </c>
      <c r="C39" s="175" t="s">
        <v>148</v>
      </c>
      <c r="D39" s="174" t="s">
        <v>311</v>
      </c>
      <c r="E39" s="273" t="s">
        <v>310</v>
      </c>
      <c r="F39" s="81" t="s">
        <v>169</v>
      </c>
      <c r="G39" s="177"/>
      <c r="H39" s="176"/>
      <c r="I39" s="17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row>
    <row r="40" spans="1:9" s="106" customFormat="1" ht="19.5" customHeight="1" hidden="1">
      <c r="A40" s="151" t="s">
        <v>315</v>
      </c>
      <c r="B40" s="88" t="s">
        <v>0</v>
      </c>
      <c r="C40" s="175" t="s">
        <v>148</v>
      </c>
      <c r="D40" s="174" t="s">
        <v>311</v>
      </c>
      <c r="E40" s="273" t="s">
        <v>310</v>
      </c>
      <c r="F40" s="81" t="s">
        <v>314</v>
      </c>
      <c r="G40" s="177"/>
      <c r="H40" s="176"/>
      <c r="I40" s="176"/>
    </row>
    <row r="41" spans="1:9" s="106" customFormat="1" ht="43.5" customHeight="1" hidden="1">
      <c r="A41" s="109" t="s">
        <v>183</v>
      </c>
      <c r="B41" s="57" t="s">
        <v>0</v>
      </c>
      <c r="C41" s="57" t="s">
        <v>148</v>
      </c>
      <c r="D41" s="65" t="s">
        <v>311</v>
      </c>
      <c r="E41" s="273" t="s">
        <v>310</v>
      </c>
      <c r="F41" s="81" t="s">
        <v>314</v>
      </c>
      <c r="G41" s="177" t="s">
        <v>151</v>
      </c>
      <c r="H41" s="176"/>
      <c r="I41" s="176"/>
    </row>
    <row r="42" spans="1:9" s="106" customFormat="1" ht="19.5" customHeight="1" hidden="1">
      <c r="A42" s="89" t="s">
        <v>159</v>
      </c>
      <c r="B42" s="57" t="s">
        <v>0</v>
      </c>
      <c r="C42" s="57" t="s">
        <v>148</v>
      </c>
      <c r="D42" s="65" t="s">
        <v>311</v>
      </c>
      <c r="E42" s="273" t="s">
        <v>310</v>
      </c>
      <c r="F42" s="81" t="s">
        <v>314</v>
      </c>
      <c r="G42" s="177" t="s">
        <v>145</v>
      </c>
      <c r="H42" s="176"/>
      <c r="I42" s="176"/>
    </row>
    <row r="43" spans="1:9" s="106" customFormat="1" ht="19.5" customHeight="1" hidden="1">
      <c r="A43" s="89" t="s">
        <v>186</v>
      </c>
      <c r="B43" s="57" t="s">
        <v>0</v>
      </c>
      <c r="C43" s="57" t="s">
        <v>148</v>
      </c>
      <c r="D43" s="65" t="s">
        <v>311</v>
      </c>
      <c r="E43" s="273" t="s">
        <v>310</v>
      </c>
      <c r="F43" s="81" t="s">
        <v>314</v>
      </c>
      <c r="G43" s="177" t="s">
        <v>185</v>
      </c>
      <c r="H43" s="176"/>
      <c r="I43" s="176"/>
    </row>
    <row r="44" spans="1:9" s="106" customFormat="1" ht="37.5" customHeight="1" hidden="1">
      <c r="A44" s="178" t="s">
        <v>313</v>
      </c>
      <c r="B44" s="175" t="s">
        <v>0</v>
      </c>
      <c r="C44" s="175" t="s">
        <v>148</v>
      </c>
      <c r="D44" s="174" t="s">
        <v>311</v>
      </c>
      <c r="E44" s="173" t="s">
        <v>310</v>
      </c>
      <c r="F44" s="172" t="s">
        <v>309</v>
      </c>
      <c r="G44" s="177"/>
      <c r="H44" s="176"/>
      <c r="I44" s="176"/>
    </row>
    <row r="45" spans="1:9" s="52" customFormat="1" ht="18.75" customHeight="1" hidden="1">
      <c r="A45" s="109" t="s">
        <v>312</v>
      </c>
      <c r="B45" s="57" t="s">
        <v>0</v>
      </c>
      <c r="C45" s="57" t="s">
        <v>148</v>
      </c>
      <c r="D45" s="57" t="s">
        <v>311</v>
      </c>
      <c r="E45" s="173" t="s">
        <v>310</v>
      </c>
      <c r="F45" s="172" t="s">
        <v>309</v>
      </c>
      <c r="G45" s="57" t="s">
        <v>308</v>
      </c>
      <c r="H45" s="56"/>
      <c r="I45" s="56"/>
    </row>
    <row r="46" spans="1:9" s="52" customFormat="1" ht="18.75" customHeight="1" hidden="1">
      <c r="A46" s="272" t="s">
        <v>307</v>
      </c>
      <c r="B46" s="73" t="s">
        <v>0</v>
      </c>
      <c r="C46" s="155" t="s">
        <v>148</v>
      </c>
      <c r="D46" s="70" t="s">
        <v>163</v>
      </c>
      <c r="E46" s="265"/>
      <c r="F46" s="264"/>
      <c r="G46" s="120"/>
      <c r="H46" s="119"/>
      <c r="I46" s="119"/>
    </row>
    <row r="47" spans="1:9" s="52" customFormat="1" ht="18.75" customHeight="1" hidden="1">
      <c r="A47" s="271" t="s">
        <v>275</v>
      </c>
      <c r="B47" s="100" t="s">
        <v>0</v>
      </c>
      <c r="C47" s="249" t="s">
        <v>148</v>
      </c>
      <c r="D47" s="129" t="s">
        <v>163</v>
      </c>
      <c r="E47" s="270" t="s">
        <v>306</v>
      </c>
      <c r="F47" s="269" t="s">
        <v>169</v>
      </c>
      <c r="G47" s="268"/>
      <c r="H47" s="267"/>
      <c r="I47" s="267"/>
    </row>
    <row r="48" spans="1:35" s="105" customFormat="1" ht="19.5" customHeight="1" hidden="1">
      <c r="A48" s="151" t="s">
        <v>305</v>
      </c>
      <c r="B48" s="88" t="s">
        <v>0</v>
      </c>
      <c r="C48" s="175" t="s">
        <v>148</v>
      </c>
      <c r="D48" s="174" t="s">
        <v>163</v>
      </c>
      <c r="E48" s="118" t="s">
        <v>303</v>
      </c>
      <c r="F48" s="117" t="s">
        <v>169</v>
      </c>
      <c r="G48" s="177"/>
      <c r="H48" s="176"/>
      <c r="I48" s="17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row>
    <row r="49" spans="1:35" s="105" customFormat="1" ht="19.5" customHeight="1" hidden="1">
      <c r="A49" s="151" t="s">
        <v>304</v>
      </c>
      <c r="B49" s="88" t="s">
        <v>0</v>
      </c>
      <c r="C49" s="175" t="s">
        <v>148</v>
      </c>
      <c r="D49" s="174" t="s">
        <v>163</v>
      </c>
      <c r="E49" s="118" t="s">
        <v>303</v>
      </c>
      <c r="F49" s="117" t="s">
        <v>302</v>
      </c>
      <c r="G49" s="177"/>
      <c r="H49" s="176"/>
      <c r="I49" s="17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row>
    <row r="50" spans="1:9" s="52" customFormat="1" ht="18.75" customHeight="1" hidden="1">
      <c r="A50" s="266" t="s">
        <v>159</v>
      </c>
      <c r="B50" s="57" t="s">
        <v>0</v>
      </c>
      <c r="C50" s="57" t="s">
        <v>148</v>
      </c>
      <c r="D50" s="57" t="s">
        <v>163</v>
      </c>
      <c r="E50" s="118" t="s">
        <v>303</v>
      </c>
      <c r="F50" s="117" t="s">
        <v>302</v>
      </c>
      <c r="G50" s="57" t="s">
        <v>145</v>
      </c>
      <c r="H50" s="56"/>
      <c r="I50" s="56"/>
    </row>
    <row r="51" spans="1:9" s="83" customFormat="1" ht="20.25" customHeight="1" hidden="1">
      <c r="A51" s="116" t="s">
        <v>301</v>
      </c>
      <c r="B51" s="73" t="s">
        <v>0</v>
      </c>
      <c r="C51" s="73" t="s">
        <v>148</v>
      </c>
      <c r="D51" s="115">
        <v>11</v>
      </c>
      <c r="E51" s="265"/>
      <c r="F51" s="264"/>
      <c r="G51" s="57"/>
      <c r="H51" s="56"/>
      <c r="I51" s="56"/>
    </row>
    <row r="52" spans="1:9" s="83" customFormat="1" ht="20.25" customHeight="1" hidden="1">
      <c r="A52" s="109" t="s">
        <v>300</v>
      </c>
      <c r="B52" s="100" t="s">
        <v>0</v>
      </c>
      <c r="C52" s="57" t="s">
        <v>148</v>
      </c>
      <c r="D52" s="263">
        <v>11</v>
      </c>
      <c r="E52" s="192" t="s">
        <v>299</v>
      </c>
      <c r="F52" s="67" t="s">
        <v>169</v>
      </c>
      <c r="G52" s="64"/>
      <c r="H52" s="80"/>
      <c r="I52" s="80"/>
    </row>
    <row r="53" spans="1:9" s="83" customFormat="1" ht="20.25" customHeight="1" hidden="1">
      <c r="A53" s="109" t="s">
        <v>298</v>
      </c>
      <c r="B53" s="88" t="s">
        <v>0</v>
      </c>
      <c r="C53" s="57" t="s">
        <v>148</v>
      </c>
      <c r="D53" s="263">
        <v>11</v>
      </c>
      <c r="E53" s="192" t="s">
        <v>296</v>
      </c>
      <c r="F53" s="135" t="s">
        <v>169</v>
      </c>
      <c r="G53" s="64"/>
      <c r="H53" s="80"/>
      <c r="I53" s="80"/>
    </row>
    <row r="54" spans="1:9" s="83" customFormat="1" ht="18.75" customHeight="1" hidden="1">
      <c r="A54" s="89" t="s">
        <v>297</v>
      </c>
      <c r="B54" s="88" t="s">
        <v>0</v>
      </c>
      <c r="C54" s="57" t="s">
        <v>148</v>
      </c>
      <c r="D54" s="263">
        <v>11</v>
      </c>
      <c r="E54" s="188" t="s">
        <v>296</v>
      </c>
      <c r="F54" s="187">
        <v>1403</v>
      </c>
      <c r="G54" s="64"/>
      <c r="H54" s="80"/>
      <c r="I54" s="80"/>
    </row>
    <row r="55" spans="1:9" s="83" customFormat="1" ht="20.25" customHeight="1" hidden="1">
      <c r="A55" s="89" t="s">
        <v>186</v>
      </c>
      <c r="B55" s="57" t="s">
        <v>0</v>
      </c>
      <c r="C55" s="57" t="s">
        <v>148</v>
      </c>
      <c r="D55" s="262">
        <v>11</v>
      </c>
      <c r="E55" s="192" t="s">
        <v>296</v>
      </c>
      <c r="F55" s="255">
        <v>1403</v>
      </c>
      <c r="G55" s="57" t="s">
        <v>185</v>
      </c>
      <c r="H55" s="56"/>
      <c r="I55" s="56"/>
    </row>
    <row r="56" spans="1:9" s="83" customFormat="1" ht="20.25" customHeight="1">
      <c r="A56" s="438" t="s">
        <v>301</v>
      </c>
      <c r="B56" s="57"/>
      <c r="C56" s="319" t="s">
        <v>148</v>
      </c>
      <c r="D56" s="434" t="s">
        <v>172</v>
      </c>
      <c r="E56" s="435"/>
      <c r="F56" s="436"/>
      <c r="G56" s="312"/>
      <c r="H56" s="449">
        <f>H57</f>
        <v>48.75</v>
      </c>
      <c r="I56" s="449">
        <f>I57</f>
        <v>47.5</v>
      </c>
    </row>
    <row r="57" spans="1:9" s="83" customFormat="1" ht="20.25" customHeight="1">
      <c r="A57" s="437" t="s">
        <v>300</v>
      </c>
      <c r="B57" s="57"/>
      <c r="C57" s="312" t="s">
        <v>148</v>
      </c>
      <c r="D57" s="572" t="s">
        <v>172</v>
      </c>
      <c r="E57" s="314" t="s">
        <v>423</v>
      </c>
      <c r="F57" s="313" t="s">
        <v>155</v>
      </c>
      <c r="G57" s="312"/>
      <c r="H57" s="450">
        <f>H58</f>
        <v>48.75</v>
      </c>
      <c r="I57" s="450">
        <f>I58</f>
        <v>47.5</v>
      </c>
    </row>
    <row r="58" spans="1:9" s="83" customFormat="1" ht="20.25" customHeight="1">
      <c r="A58" s="437" t="s">
        <v>301</v>
      </c>
      <c r="B58" s="57"/>
      <c r="C58" s="312" t="s">
        <v>148</v>
      </c>
      <c r="D58" s="572" t="s">
        <v>172</v>
      </c>
      <c r="E58" s="314" t="s">
        <v>424</v>
      </c>
      <c r="F58" s="313" t="s">
        <v>155</v>
      </c>
      <c r="G58" s="312"/>
      <c r="H58" s="450">
        <f>H60</f>
        <v>48.75</v>
      </c>
      <c r="I58" s="450">
        <f>I60</f>
        <v>47.5</v>
      </c>
    </row>
    <row r="59" spans="1:9" s="83" customFormat="1" ht="20.25" customHeight="1">
      <c r="A59" s="437" t="s">
        <v>297</v>
      </c>
      <c r="B59" s="57"/>
      <c r="C59" s="312" t="s">
        <v>148</v>
      </c>
      <c r="D59" s="572" t="s">
        <v>172</v>
      </c>
      <c r="E59" s="314" t="s">
        <v>424</v>
      </c>
      <c r="F59" s="313" t="s">
        <v>425</v>
      </c>
      <c r="G59" s="312"/>
      <c r="H59" s="450">
        <f>H60</f>
        <v>48.75</v>
      </c>
      <c r="I59" s="450">
        <f>I60</f>
        <v>47.5</v>
      </c>
    </row>
    <row r="60" spans="1:9" s="83" customFormat="1" ht="20.25" customHeight="1">
      <c r="A60" s="437" t="s">
        <v>186</v>
      </c>
      <c r="B60" s="57"/>
      <c r="C60" s="312" t="s">
        <v>148</v>
      </c>
      <c r="D60" s="572" t="s">
        <v>172</v>
      </c>
      <c r="E60" s="314" t="s">
        <v>424</v>
      </c>
      <c r="F60" s="313" t="s">
        <v>425</v>
      </c>
      <c r="G60" s="312" t="s">
        <v>185</v>
      </c>
      <c r="H60" s="450">
        <v>48.75</v>
      </c>
      <c r="I60" s="450">
        <v>47.5</v>
      </c>
    </row>
    <row r="61" spans="1:9" s="83" customFormat="1" ht="29.25" customHeight="1">
      <c r="A61" s="66" t="s">
        <v>295</v>
      </c>
      <c r="B61" s="73" t="s">
        <v>0</v>
      </c>
      <c r="C61" s="70" t="s">
        <v>148</v>
      </c>
      <c r="D61" s="156" t="s">
        <v>272</v>
      </c>
      <c r="E61" s="79"/>
      <c r="F61" s="78"/>
      <c r="G61" s="155"/>
      <c r="H61" s="136">
        <f>H66+H71+H90+H98</f>
        <v>5037.424</v>
      </c>
      <c r="I61" s="136">
        <f>I66+I71+I90+I98</f>
        <v>4908.2609999999995</v>
      </c>
    </row>
    <row r="62" spans="1:9" s="186" customFormat="1" ht="18.75" customHeight="1" hidden="1">
      <c r="A62" s="116"/>
      <c r="B62" s="100"/>
      <c r="C62" s="73"/>
      <c r="D62" s="113"/>
      <c r="E62" s="143"/>
      <c r="F62" s="71"/>
      <c r="G62" s="140"/>
      <c r="H62" s="261"/>
      <c r="I62" s="261"/>
    </row>
    <row r="63" spans="1:9" s="186" customFormat="1" ht="18.75" customHeight="1" hidden="1">
      <c r="A63" s="109"/>
      <c r="B63" s="88"/>
      <c r="C63" s="57"/>
      <c r="D63" s="65"/>
      <c r="E63" s="192"/>
      <c r="F63" s="135"/>
      <c r="G63" s="257"/>
      <c r="H63" s="256"/>
      <c r="I63" s="256"/>
    </row>
    <row r="64" spans="1:9" s="83" customFormat="1" ht="18.75" customHeight="1" hidden="1">
      <c r="A64" s="260"/>
      <c r="B64" s="88"/>
      <c r="C64" s="259"/>
      <c r="D64" s="258"/>
      <c r="E64" s="188"/>
      <c r="F64" s="187"/>
      <c r="G64" s="257"/>
      <c r="H64" s="256"/>
      <c r="I64" s="256"/>
    </row>
    <row r="65" spans="1:9" s="83" customFormat="1" ht="18.75" customHeight="1" hidden="1">
      <c r="A65" s="189"/>
      <c r="B65" s="57"/>
      <c r="C65" s="254"/>
      <c r="D65" s="254"/>
      <c r="E65" s="192"/>
      <c r="F65" s="255"/>
      <c r="G65" s="254"/>
      <c r="H65" s="253"/>
      <c r="I65" s="253"/>
    </row>
    <row r="66" spans="1:9" s="186" customFormat="1" ht="62.25" customHeight="1">
      <c r="A66" s="116" t="s">
        <v>716</v>
      </c>
      <c r="B66" s="100" t="s">
        <v>0</v>
      </c>
      <c r="C66" s="73" t="s">
        <v>148</v>
      </c>
      <c r="D66" s="113" t="s">
        <v>272</v>
      </c>
      <c r="E66" s="143" t="s">
        <v>294</v>
      </c>
      <c r="F66" s="71" t="s">
        <v>155</v>
      </c>
      <c r="G66" s="140"/>
      <c r="H66" s="136">
        <f>+H67</f>
        <v>68.25</v>
      </c>
      <c r="I66" s="136">
        <f>+I67</f>
        <v>66.5</v>
      </c>
    </row>
    <row r="67" spans="1:246" s="106" customFormat="1" ht="63" customHeight="1">
      <c r="A67" s="620" t="s">
        <v>293</v>
      </c>
      <c r="B67" s="100" t="s">
        <v>0</v>
      </c>
      <c r="C67" s="73" t="s">
        <v>148</v>
      </c>
      <c r="D67" s="113" t="s">
        <v>272</v>
      </c>
      <c r="E67" s="143" t="s">
        <v>479</v>
      </c>
      <c r="F67" s="71" t="s">
        <v>155</v>
      </c>
      <c r="G67" s="140"/>
      <c r="H67" s="136">
        <f>+H68</f>
        <v>68.25</v>
      </c>
      <c r="I67" s="136">
        <f>+I68</f>
        <v>66.5</v>
      </c>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c r="EO67" s="186"/>
      <c r="EP67" s="186"/>
      <c r="EQ67" s="186"/>
      <c r="ER67" s="186"/>
      <c r="ES67" s="186"/>
      <c r="ET67" s="186"/>
      <c r="EU67" s="186"/>
      <c r="EV67" s="186"/>
      <c r="EW67" s="186"/>
      <c r="EX67" s="186"/>
      <c r="EY67" s="186"/>
      <c r="EZ67" s="186"/>
      <c r="FA67" s="186"/>
      <c r="FB67" s="186"/>
      <c r="FC67" s="186"/>
      <c r="FD67" s="186"/>
      <c r="FE67" s="186"/>
      <c r="FF67" s="186"/>
      <c r="FG67" s="186"/>
      <c r="FH67" s="186"/>
      <c r="FI67" s="186"/>
      <c r="FJ67" s="186"/>
      <c r="FK67" s="186"/>
      <c r="FL67" s="186"/>
      <c r="FM67" s="186"/>
      <c r="FN67" s="186"/>
      <c r="FO67" s="186"/>
      <c r="FP67" s="186"/>
      <c r="FQ67" s="186"/>
      <c r="FR67" s="186"/>
      <c r="FS67" s="186"/>
      <c r="FT67" s="186"/>
      <c r="FU67" s="186"/>
      <c r="FV67" s="186"/>
      <c r="FW67" s="186"/>
      <c r="FX67" s="186"/>
      <c r="FY67" s="186"/>
      <c r="FZ67" s="186"/>
      <c r="GA67" s="186"/>
      <c r="GB67" s="186"/>
      <c r="GC67" s="186"/>
      <c r="GD67" s="186"/>
      <c r="GE67" s="186"/>
      <c r="GF67" s="186"/>
      <c r="GG67" s="186"/>
      <c r="GH67" s="186"/>
      <c r="GI67" s="186"/>
      <c r="GJ67" s="186"/>
      <c r="GK67" s="186"/>
      <c r="GL67" s="186"/>
      <c r="GM67" s="186"/>
      <c r="GN67" s="186"/>
      <c r="GO67" s="186"/>
      <c r="GP67" s="186"/>
      <c r="GQ67" s="186"/>
      <c r="GR67" s="186"/>
      <c r="GS67" s="186"/>
      <c r="GT67" s="186"/>
      <c r="GU67" s="186"/>
      <c r="GV67" s="186"/>
      <c r="GW67" s="186"/>
      <c r="GX67" s="186"/>
      <c r="GY67" s="186"/>
      <c r="GZ67" s="186"/>
      <c r="HA67" s="186"/>
      <c r="HB67" s="186"/>
      <c r="HC67" s="186"/>
      <c r="HD67" s="186"/>
      <c r="HE67" s="186"/>
      <c r="HF67" s="186"/>
      <c r="HG67" s="186"/>
      <c r="HH67" s="186"/>
      <c r="HI67" s="186"/>
      <c r="HJ67" s="186"/>
      <c r="HK67" s="186"/>
      <c r="HL67" s="186"/>
      <c r="HM67" s="186"/>
      <c r="HN67" s="186"/>
      <c r="HO67" s="186"/>
      <c r="HP67" s="186"/>
      <c r="HQ67" s="186"/>
      <c r="HR67" s="186"/>
      <c r="HS67" s="186"/>
      <c r="HT67" s="186"/>
      <c r="HU67" s="186"/>
      <c r="HV67" s="186"/>
      <c r="HW67" s="186"/>
      <c r="HX67" s="186"/>
      <c r="HY67" s="186"/>
      <c r="HZ67" s="186"/>
      <c r="IA67" s="186"/>
      <c r="IB67" s="186"/>
      <c r="IC67" s="186"/>
      <c r="ID67" s="186"/>
      <c r="IE67" s="186"/>
      <c r="IF67" s="186"/>
      <c r="IG67" s="186"/>
      <c r="IH67" s="186"/>
      <c r="II67" s="186"/>
      <c r="IJ67" s="186"/>
      <c r="IK67" s="186"/>
      <c r="IL67" s="186"/>
    </row>
    <row r="68" spans="1:246" s="106" customFormat="1" ht="21" customHeight="1">
      <c r="A68" s="151" t="s">
        <v>292</v>
      </c>
      <c r="B68" s="57" t="s">
        <v>0</v>
      </c>
      <c r="C68" s="88" t="s">
        <v>148</v>
      </c>
      <c r="D68" s="148" t="s">
        <v>272</v>
      </c>
      <c r="E68" s="118" t="s">
        <v>479</v>
      </c>
      <c r="F68" s="117" t="s">
        <v>291</v>
      </c>
      <c r="G68" s="180"/>
      <c r="H68" s="652">
        <f>+H70+H69</f>
        <v>68.25</v>
      </c>
      <c r="I68" s="652">
        <f>+I70+I69</f>
        <v>66.5</v>
      </c>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6"/>
      <c r="FF68" s="186"/>
      <c r="FG68" s="186"/>
      <c r="FH68" s="186"/>
      <c r="FI68" s="186"/>
      <c r="FJ68" s="186"/>
      <c r="FK68" s="186"/>
      <c r="FL68" s="186"/>
      <c r="FM68" s="186"/>
      <c r="FN68" s="186"/>
      <c r="FO68" s="186"/>
      <c r="FP68" s="186"/>
      <c r="FQ68" s="186"/>
      <c r="FR68" s="186"/>
      <c r="FS68" s="186"/>
      <c r="FT68" s="186"/>
      <c r="FU68" s="186"/>
      <c r="FV68" s="186"/>
      <c r="FW68" s="186"/>
      <c r="FX68" s="186"/>
      <c r="FY68" s="186"/>
      <c r="FZ68" s="186"/>
      <c r="GA68" s="186"/>
      <c r="GB68" s="186"/>
      <c r="GC68" s="186"/>
      <c r="GD68" s="186"/>
      <c r="GE68" s="186"/>
      <c r="GF68" s="186"/>
      <c r="GG68" s="186"/>
      <c r="GH68" s="186"/>
      <c r="GI68" s="186"/>
      <c r="GJ68" s="186"/>
      <c r="GK68" s="186"/>
      <c r="GL68" s="186"/>
      <c r="GM68" s="186"/>
      <c r="GN68" s="186"/>
      <c r="GO68" s="186"/>
      <c r="GP68" s="186"/>
      <c r="GQ68" s="186"/>
      <c r="GR68" s="186"/>
      <c r="GS68" s="186"/>
      <c r="GT68" s="186"/>
      <c r="GU68" s="186"/>
      <c r="GV68" s="186"/>
      <c r="GW68" s="186"/>
      <c r="GX68" s="186"/>
      <c r="GY68" s="186"/>
      <c r="GZ68" s="186"/>
      <c r="HA68" s="186"/>
      <c r="HB68" s="186"/>
      <c r="HC68" s="186"/>
      <c r="HD68" s="186"/>
      <c r="HE68" s="186"/>
      <c r="HF68" s="186"/>
      <c r="HG68" s="186"/>
      <c r="HH68" s="186"/>
      <c r="HI68" s="186"/>
      <c r="HJ68" s="186"/>
      <c r="HK68" s="186"/>
      <c r="HL68" s="186"/>
      <c r="HM68" s="186"/>
      <c r="HN68" s="186"/>
      <c r="HO68" s="186"/>
      <c r="HP68" s="186"/>
      <c r="HQ68" s="186"/>
      <c r="HR68" s="186"/>
      <c r="HS68" s="186"/>
      <c r="HT68" s="186"/>
      <c r="HU68" s="186"/>
      <c r="HV68" s="186"/>
      <c r="HW68" s="186"/>
      <c r="HX68" s="186"/>
      <c r="HY68" s="186"/>
      <c r="HZ68" s="186"/>
      <c r="IA68" s="186"/>
      <c r="IB68" s="186"/>
      <c r="IC68" s="186"/>
      <c r="ID68" s="186"/>
      <c r="IE68" s="186"/>
      <c r="IF68" s="186"/>
      <c r="IG68" s="186"/>
      <c r="IH68" s="186"/>
      <c r="II68" s="186"/>
      <c r="IJ68" s="186"/>
      <c r="IK68" s="186"/>
      <c r="IL68" s="186"/>
    </row>
    <row r="69" spans="1:246" s="106" customFormat="1" ht="60" customHeight="1" hidden="1">
      <c r="A69" s="311" t="s">
        <v>183</v>
      </c>
      <c r="B69" s="57"/>
      <c r="C69" s="309" t="s">
        <v>148</v>
      </c>
      <c r="D69" s="308" t="s">
        <v>272</v>
      </c>
      <c r="E69" s="705" t="s">
        <v>480</v>
      </c>
      <c r="F69" s="706"/>
      <c r="G69" s="307" t="s">
        <v>151</v>
      </c>
      <c r="H69" s="251">
        <v>0</v>
      </c>
      <c r="I69" s="251">
        <v>0</v>
      </c>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c r="FF69" s="186"/>
      <c r="FG69" s="186"/>
      <c r="FH69" s="186"/>
      <c r="FI69" s="186"/>
      <c r="FJ69" s="186"/>
      <c r="FK69" s="186"/>
      <c r="FL69" s="186"/>
      <c r="FM69" s="186"/>
      <c r="FN69" s="186"/>
      <c r="FO69" s="186"/>
      <c r="FP69" s="186"/>
      <c r="FQ69" s="186"/>
      <c r="FR69" s="186"/>
      <c r="FS69" s="186"/>
      <c r="FT69" s="186"/>
      <c r="FU69" s="186"/>
      <c r="FV69" s="186"/>
      <c r="FW69" s="186"/>
      <c r="FX69" s="186"/>
      <c r="FY69" s="186"/>
      <c r="FZ69" s="186"/>
      <c r="GA69" s="186"/>
      <c r="GB69" s="186"/>
      <c r="GC69" s="186"/>
      <c r="GD69" s="186"/>
      <c r="GE69" s="186"/>
      <c r="GF69" s="186"/>
      <c r="GG69" s="186"/>
      <c r="GH69" s="186"/>
      <c r="GI69" s="186"/>
      <c r="GJ69" s="186"/>
      <c r="GK69" s="186"/>
      <c r="GL69" s="186"/>
      <c r="GM69" s="186"/>
      <c r="GN69" s="186"/>
      <c r="GO69" s="186"/>
      <c r="GP69" s="186"/>
      <c r="GQ69" s="186"/>
      <c r="GR69" s="186"/>
      <c r="GS69" s="186"/>
      <c r="GT69" s="186"/>
      <c r="GU69" s="186"/>
      <c r="GV69" s="186"/>
      <c r="GW69" s="186"/>
      <c r="GX69" s="186"/>
      <c r="GY69" s="186"/>
      <c r="GZ69" s="186"/>
      <c r="HA69" s="186"/>
      <c r="HB69" s="186"/>
      <c r="HC69" s="186"/>
      <c r="HD69" s="186"/>
      <c r="HE69" s="186"/>
      <c r="HF69" s="186"/>
      <c r="HG69" s="186"/>
      <c r="HH69" s="186"/>
      <c r="HI69" s="186"/>
      <c r="HJ69" s="186"/>
      <c r="HK69" s="186"/>
      <c r="HL69" s="186"/>
      <c r="HM69" s="186"/>
      <c r="HN69" s="186"/>
      <c r="HO69" s="186"/>
      <c r="HP69" s="186"/>
      <c r="HQ69" s="186"/>
      <c r="HR69" s="186"/>
      <c r="HS69" s="186"/>
      <c r="HT69" s="186"/>
      <c r="HU69" s="186"/>
      <c r="HV69" s="186"/>
      <c r="HW69" s="186"/>
      <c r="HX69" s="186"/>
      <c r="HY69" s="186"/>
      <c r="HZ69" s="186"/>
      <c r="IA69" s="186"/>
      <c r="IB69" s="186"/>
      <c r="IC69" s="186"/>
      <c r="ID69" s="186"/>
      <c r="IE69" s="186"/>
      <c r="IF69" s="186"/>
      <c r="IG69" s="186"/>
      <c r="IH69" s="186"/>
      <c r="II69" s="186"/>
      <c r="IJ69" s="186"/>
      <c r="IK69" s="186"/>
      <c r="IL69" s="186"/>
    </row>
    <row r="70" spans="1:9" s="186" customFormat="1" ht="37.5" customHeight="1">
      <c r="A70" s="565" t="s">
        <v>363</v>
      </c>
      <c r="B70" s="100" t="s">
        <v>0</v>
      </c>
      <c r="C70" s="57" t="s">
        <v>148</v>
      </c>
      <c r="D70" s="57" t="s">
        <v>272</v>
      </c>
      <c r="E70" s="118" t="s">
        <v>479</v>
      </c>
      <c r="F70" s="117" t="s">
        <v>291</v>
      </c>
      <c r="G70" s="57" t="s">
        <v>145</v>
      </c>
      <c r="H70" s="56" t="s">
        <v>618</v>
      </c>
      <c r="I70" s="56" t="s">
        <v>619</v>
      </c>
    </row>
    <row r="71" spans="1:9" s="83" customFormat="1" ht="45.75" customHeight="1">
      <c r="A71" s="250" t="s">
        <v>290</v>
      </c>
      <c r="B71" s="88" t="s">
        <v>0</v>
      </c>
      <c r="C71" s="249" t="s">
        <v>148</v>
      </c>
      <c r="D71" s="248">
        <v>13</v>
      </c>
      <c r="E71" s="247" t="s">
        <v>289</v>
      </c>
      <c r="F71" s="246" t="s">
        <v>155</v>
      </c>
      <c r="G71" s="245"/>
      <c r="H71" s="218">
        <f>+H72+H89+H88</f>
        <v>1483.95</v>
      </c>
      <c r="I71" s="218">
        <f>+I72+I89+I88</f>
        <v>1445.9</v>
      </c>
    </row>
    <row r="72" spans="1:9" s="83" customFormat="1" ht="26.25" customHeight="1">
      <c r="A72" s="109" t="s">
        <v>288</v>
      </c>
      <c r="B72" s="88" t="s">
        <v>0</v>
      </c>
      <c r="C72" s="244" t="s">
        <v>148</v>
      </c>
      <c r="D72" s="87">
        <v>13</v>
      </c>
      <c r="E72" s="243" t="s">
        <v>286</v>
      </c>
      <c r="F72" s="167" t="s">
        <v>155</v>
      </c>
      <c r="G72" s="242"/>
      <c r="H72" s="63" t="str">
        <f>H73</f>
        <v>292,500</v>
      </c>
      <c r="I72" s="63" t="str">
        <f>I73</f>
        <v>285,000</v>
      </c>
    </row>
    <row r="73" spans="1:9" s="83" customFormat="1" ht="26.25" customHeight="1">
      <c r="A73" s="89" t="s">
        <v>287</v>
      </c>
      <c r="B73" s="88"/>
      <c r="C73" s="86" t="s">
        <v>148</v>
      </c>
      <c r="D73" s="87">
        <v>13</v>
      </c>
      <c r="E73" s="243" t="s">
        <v>286</v>
      </c>
      <c r="F73" s="167" t="s">
        <v>285</v>
      </c>
      <c r="G73" s="242"/>
      <c r="H73" s="63" t="str">
        <f>H74</f>
        <v>292,500</v>
      </c>
      <c r="I73" s="63" t="str">
        <f>I74</f>
        <v>285,000</v>
      </c>
    </row>
    <row r="74" spans="1:9" s="83" customFormat="1" ht="39" customHeight="1">
      <c r="A74" s="565" t="s">
        <v>363</v>
      </c>
      <c r="B74" s="57" t="s">
        <v>0</v>
      </c>
      <c r="C74" s="241" t="s">
        <v>148</v>
      </c>
      <c r="D74" s="240">
        <v>13</v>
      </c>
      <c r="E74" s="239" t="s">
        <v>286</v>
      </c>
      <c r="F74" s="67" t="s">
        <v>285</v>
      </c>
      <c r="G74" s="238" t="s">
        <v>145</v>
      </c>
      <c r="H74" s="56" t="s">
        <v>623</v>
      </c>
      <c r="I74" s="56" t="s">
        <v>624</v>
      </c>
    </row>
    <row r="75" spans="1:9" s="83" customFormat="1" ht="18.75" customHeight="1" hidden="1">
      <c r="A75" s="231" t="s">
        <v>275</v>
      </c>
      <c r="B75" s="100" t="s">
        <v>0</v>
      </c>
      <c r="C75" s="237" t="s">
        <v>148</v>
      </c>
      <c r="D75" s="236">
        <v>13</v>
      </c>
      <c r="E75" s="728" t="s">
        <v>276</v>
      </c>
      <c r="F75" s="729"/>
      <c r="G75" s="235" t="s">
        <v>185</v>
      </c>
      <c r="H75" s="95"/>
      <c r="I75" s="95"/>
    </row>
    <row r="76" spans="1:9" s="83" customFormat="1" ht="18.75" customHeight="1" hidden="1">
      <c r="A76" s="91" t="s">
        <v>273</v>
      </c>
      <c r="B76" s="88" t="s">
        <v>0</v>
      </c>
      <c r="C76" s="221" t="s">
        <v>148</v>
      </c>
      <c r="D76" s="221" t="s">
        <v>272</v>
      </c>
      <c r="E76" s="72" t="s">
        <v>274</v>
      </c>
      <c r="F76" s="71" t="s">
        <v>155</v>
      </c>
      <c r="G76" s="220"/>
      <c r="H76" s="119"/>
      <c r="I76" s="119"/>
    </row>
    <row r="77" spans="1:251" s="233" customFormat="1" ht="19.5" customHeight="1" hidden="1">
      <c r="A77" s="89" t="s">
        <v>284</v>
      </c>
      <c r="B77" s="88" t="s">
        <v>0</v>
      </c>
      <c r="C77" s="120" t="s">
        <v>148</v>
      </c>
      <c r="D77" s="120" t="s">
        <v>272</v>
      </c>
      <c r="E77" s="59" t="s">
        <v>269</v>
      </c>
      <c r="F77" s="167" t="s">
        <v>155</v>
      </c>
      <c r="G77" s="219"/>
      <c r="H77" s="56"/>
      <c r="I77" s="56"/>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4"/>
      <c r="FU77" s="234"/>
      <c r="FV77" s="234"/>
      <c r="FW77" s="234"/>
      <c r="FX77" s="234"/>
      <c r="FY77" s="234"/>
      <c r="FZ77" s="234"/>
      <c r="GA77" s="234"/>
      <c r="GB77" s="234"/>
      <c r="GC77" s="234"/>
      <c r="GD77" s="234"/>
      <c r="GE77" s="234"/>
      <c r="GF77" s="234"/>
      <c r="GG77" s="234"/>
      <c r="GH77" s="234"/>
      <c r="GI77" s="234"/>
      <c r="GJ77" s="234"/>
      <c r="GK77" s="234"/>
      <c r="GL77" s="234"/>
      <c r="GM77" s="234"/>
      <c r="GN77" s="234"/>
      <c r="GO77" s="234"/>
      <c r="GP77" s="234"/>
      <c r="GQ77" s="234"/>
      <c r="GR77" s="234"/>
      <c r="GS77" s="234"/>
      <c r="GT77" s="234"/>
      <c r="GU77" s="234"/>
      <c r="GV77" s="234"/>
      <c r="GW77" s="234"/>
      <c r="GX77" s="234"/>
      <c r="GY77" s="234"/>
      <c r="GZ77" s="234"/>
      <c r="HA77" s="234"/>
      <c r="HB77" s="234"/>
      <c r="HC77" s="234"/>
      <c r="HD77" s="234"/>
      <c r="HE77" s="234"/>
      <c r="HF77" s="234"/>
      <c r="HG77" s="234"/>
      <c r="HH77" s="234"/>
      <c r="HI77" s="234"/>
      <c r="HJ77" s="234"/>
      <c r="HK77" s="234"/>
      <c r="HL77" s="234"/>
      <c r="HM77" s="234"/>
      <c r="HN77" s="234"/>
      <c r="HO77" s="234"/>
      <c r="HP77" s="234"/>
      <c r="HQ77" s="234"/>
      <c r="HR77" s="234"/>
      <c r="HS77" s="234"/>
      <c r="HT77" s="234"/>
      <c r="HU77" s="234"/>
      <c r="HV77" s="234"/>
      <c r="HW77" s="234"/>
      <c r="HX77" s="234"/>
      <c r="HY77" s="234"/>
      <c r="HZ77" s="234"/>
      <c r="IA77" s="234"/>
      <c r="IB77" s="234"/>
      <c r="IC77" s="234"/>
      <c r="ID77" s="234"/>
      <c r="IE77" s="234"/>
      <c r="IF77" s="234"/>
      <c r="IG77" s="234"/>
      <c r="IH77" s="234"/>
      <c r="II77" s="234"/>
      <c r="IJ77" s="234"/>
      <c r="IK77" s="234"/>
      <c r="IL77" s="234"/>
      <c r="IM77" s="234"/>
      <c r="IN77" s="234"/>
      <c r="IO77" s="234"/>
      <c r="IP77" s="234"/>
      <c r="IQ77" s="234"/>
    </row>
    <row r="78" spans="1:251" s="233" customFormat="1" ht="19.5" customHeight="1" hidden="1">
      <c r="A78" s="109" t="s">
        <v>183</v>
      </c>
      <c r="B78" s="57" t="s">
        <v>0</v>
      </c>
      <c r="C78" s="60" t="s">
        <v>148</v>
      </c>
      <c r="D78" s="60">
        <v>13</v>
      </c>
      <c r="E78" s="229" t="s">
        <v>269</v>
      </c>
      <c r="F78" s="228" t="s">
        <v>268</v>
      </c>
      <c r="G78" s="60"/>
      <c r="H78" s="56"/>
      <c r="I78" s="56"/>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4"/>
      <c r="FU78" s="234"/>
      <c r="FV78" s="234"/>
      <c r="FW78" s="234"/>
      <c r="FX78" s="234"/>
      <c r="FY78" s="234"/>
      <c r="FZ78" s="234"/>
      <c r="GA78" s="234"/>
      <c r="GB78" s="234"/>
      <c r="GC78" s="234"/>
      <c r="GD78" s="234"/>
      <c r="GE78" s="234"/>
      <c r="GF78" s="234"/>
      <c r="GG78" s="234"/>
      <c r="GH78" s="234"/>
      <c r="GI78" s="234"/>
      <c r="GJ78" s="234"/>
      <c r="GK78" s="234"/>
      <c r="GL78" s="234"/>
      <c r="GM78" s="234"/>
      <c r="GN78" s="234"/>
      <c r="GO78" s="234"/>
      <c r="GP78" s="234"/>
      <c r="GQ78" s="234"/>
      <c r="GR78" s="234"/>
      <c r="GS78" s="234"/>
      <c r="GT78" s="234"/>
      <c r="GU78" s="234"/>
      <c r="GV78" s="234"/>
      <c r="GW78" s="234"/>
      <c r="GX78" s="234"/>
      <c r="GY78" s="234"/>
      <c r="GZ78" s="234"/>
      <c r="HA78" s="234"/>
      <c r="HB78" s="234"/>
      <c r="HC78" s="234"/>
      <c r="HD78" s="234"/>
      <c r="HE78" s="234"/>
      <c r="HF78" s="234"/>
      <c r="HG78" s="234"/>
      <c r="HH78" s="234"/>
      <c r="HI78" s="234"/>
      <c r="HJ78" s="234"/>
      <c r="HK78" s="234"/>
      <c r="HL78" s="234"/>
      <c r="HM78" s="234"/>
      <c r="HN78" s="234"/>
      <c r="HO78" s="234"/>
      <c r="HP78" s="234"/>
      <c r="HQ78" s="234"/>
      <c r="HR78" s="234"/>
      <c r="HS78" s="234"/>
      <c r="HT78" s="234"/>
      <c r="HU78" s="234"/>
      <c r="HV78" s="234"/>
      <c r="HW78" s="234"/>
      <c r="HX78" s="234"/>
      <c r="HY78" s="234"/>
      <c r="HZ78" s="234"/>
      <c r="IA78" s="234"/>
      <c r="IB78" s="234"/>
      <c r="IC78" s="234"/>
      <c r="ID78" s="234"/>
      <c r="IE78" s="234"/>
      <c r="IF78" s="234"/>
      <c r="IG78" s="234"/>
      <c r="IH78" s="234"/>
      <c r="II78" s="234"/>
      <c r="IJ78" s="234"/>
      <c r="IK78" s="234"/>
      <c r="IL78" s="234"/>
      <c r="IM78" s="234"/>
      <c r="IN78" s="234"/>
      <c r="IO78" s="234"/>
      <c r="IP78" s="234"/>
      <c r="IQ78" s="234"/>
    </row>
    <row r="79" spans="1:251" s="233" customFormat="1" ht="56.25" customHeight="1" hidden="1">
      <c r="A79" s="74" t="s">
        <v>159</v>
      </c>
      <c r="B79" s="57" t="s">
        <v>0</v>
      </c>
      <c r="C79" s="60" t="s">
        <v>148</v>
      </c>
      <c r="D79" s="60">
        <v>13</v>
      </c>
      <c r="E79" s="229" t="s">
        <v>269</v>
      </c>
      <c r="F79" s="228" t="s">
        <v>268</v>
      </c>
      <c r="G79" s="60" t="s">
        <v>145</v>
      </c>
      <c r="H79" s="56"/>
      <c r="I79" s="56"/>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c r="GZ79" s="234"/>
      <c r="HA79" s="234"/>
      <c r="HB79" s="234"/>
      <c r="HC79" s="234"/>
      <c r="HD79" s="234"/>
      <c r="HE79" s="234"/>
      <c r="HF79" s="234"/>
      <c r="HG79" s="234"/>
      <c r="HH79" s="234"/>
      <c r="HI79" s="234"/>
      <c r="HJ79" s="234"/>
      <c r="HK79" s="234"/>
      <c r="HL79" s="234"/>
      <c r="HM79" s="234"/>
      <c r="HN79" s="234"/>
      <c r="HO79" s="234"/>
      <c r="HP79" s="234"/>
      <c r="HQ79" s="234"/>
      <c r="HR79" s="234"/>
      <c r="HS79" s="234"/>
      <c r="HT79" s="234"/>
      <c r="HU79" s="234"/>
      <c r="HV79" s="234"/>
      <c r="HW79" s="234"/>
      <c r="HX79" s="234"/>
      <c r="HY79" s="234"/>
      <c r="HZ79" s="234"/>
      <c r="IA79" s="234"/>
      <c r="IB79" s="234"/>
      <c r="IC79" s="234"/>
      <c r="ID79" s="234"/>
      <c r="IE79" s="234"/>
      <c r="IF79" s="234"/>
      <c r="IG79" s="234"/>
      <c r="IH79" s="234"/>
      <c r="II79" s="234"/>
      <c r="IJ79" s="234"/>
      <c r="IK79" s="234"/>
      <c r="IL79" s="234"/>
      <c r="IM79" s="234"/>
      <c r="IN79" s="234"/>
      <c r="IO79" s="234"/>
      <c r="IP79" s="234"/>
      <c r="IQ79" s="234"/>
    </row>
    <row r="80" spans="1:251" s="233" customFormat="1" ht="19.5" customHeight="1" hidden="1">
      <c r="A80" s="89" t="s">
        <v>186</v>
      </c>
      <c r="B80" s="57" t="s">
        <v>0</v>
      </c>
      <c r="C80" s="60" t="s">
        <v>148</v>
      </c>
      <c r="D80" s="230" t="s">
        <v>272</v>
      </c>
      <c r="E80" s="229" t="s">
        <v>281</v>
      </c>
      <c r="F80" s="228" t="s">
        <v>155</v>
      </c>
      <c r="G80" s="227"/>
      <c r="H80" s="56"/>
      <c r="I80" s="56"/>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234"/>
      <c r="BY80" s="234"/>
      <c r="BZ80" s="234"/>
      <c r="CA80" s="234"/>
      <c r="CB80" s="234"/>
      <c r="CC80" s="234"/>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c r="DA80" s="234"/>
      <c r="DB80" s="234"/>
      <c r="DC80" s="234"/>
      <c r="DD80" s="234"/>
      <c r="DE80" s="234"/>
      <c r="DF80" s="234"/>
      <c r="DG80" s="234"/>
      <c r="DH80" s="234"/>
      <c r="DI80" s="234"/>
      <c r="DJ80" s="234"/>
      <c r="DK80" s="234"/>
      <c r="DL80" s="234"/>
      <c r="DM80" s="234"/>
      <c r="DN80" s="234"/>
      <c r="DO80" s="234"/>
      <c r="DP80" s="234"/>
      <c r="DQ80" s="234"/>
      <c r="DR80" s="234"/>
      <c r="DS80" s="234"/>
      <c r="DT80" s="234"/>
      <c r="DU80" s="234"/>
      <c r="DV80" s="234"/>
      <c r="DW80" s="234"/>
      <c r="DX80" s="234"/>
      <c r="DY80" s="234"/>
      <c r="DZ80" s="234"/>
      <c r="EA80" s="234"/>
      <c r="EB80" s="234"/>
      <c r="EC80" s="234"/>
      <c r="ED80" s="234"/>
      <c r="EE80" s="234"/>
      <c r="EF80" s="234"/>
      <c r="EG80" s="234"/>
      <c r="EH80" s="234"/>
      <c r="EI80" s="234"/>
      <c r="EJ80" s="234"/>
      <c r="EK80" s="234"/>
      <c r="EL80" s="234"/>
      <c r="EM80" s="234"/>
      <c r="EN80" s="234"/>
      <c r="EO80" s="234"/>
      <c r="EP80" s="234"/>
      <c r="EQ80" s="234"/>
      <c r="ER80" s="234"/>
      <c r="ES80" s="234"/>
      <c r="ET80" s="234"/>
      <c r="EU80" s="234"/>
      <c r="EV80" s="234"/>
      <c r="EW80" s="234"/>
      <c r="EX80" s="234"/>
      <c r="EY80" s="234"/>
      <c r="EZ80" s="234"/>
      <c r="FA80" s="234"/>
      <c r="FB80" s="234"/>
      <c r="FC80" s="234"/>
      <c r="FD80" s="234"/>
      <c r="FE80" s="234"/>
      <c r="FF80" s="234"/>
      <c r="FG80" s="234"/>
      <c r="FH80" s="234"/>
      <c r="FI80" s="234"/>
      <c r="FJ80" s="234"/>
      <c r="FK80" s="234"/>
      <c r="FL80" s="234"/>
      <c r="FM80" s="234"/>
      <c r="FN80" s="234"/>
      <c r="FO80" s="234"/>
      <c r="FP80" s="234"/>
      <c r="FQ80" s="234"/>
      <c r="FR80" s="234"/>
      <c r="FS80" s="234"/>
      <c r="FT80" s="234"/>
      <c r="FU80" s="234"/>
      <c r="FV80" s="234"/>
      <c r="FW80" s="234"/>
      <c r="FX80" s="234"/>
      <c r="FY80" s="234"/>
      <c r="FZ80" s="234"/>
      <c r="GA80" s="234"/>
      <c r="GB80" s="234"/>
      <c r="GC80" s="234"/>
      <c r="GD80" s="234"/>
      <c r="GE80" s="234"/>
      <c r="GF80" s="234"/>
      <c r="GG80" s="234"/>
      <c r="GH80" s="234"/>
      <c r="GI80" s="234"/>
      <c r="GJ80" s="234"/>
      <c r="GK80" s="234"/>
      <c r="GL80" s="234"/>
      <c r="GM80" s="234"/>
      <c r="GN80" s="234"/>
      <c r="GO80" s="234"/>
      <c r="GP80" s="234"/>
      <c r="GQ80" s="234"/>
      <c r="GR80" s="234"/>
      <c r="GS80" s="234"/>
      <c r="GT80" s="234"/>
      <c r="GU80" s="234"/>
      <c r="GV80" s="234"/>
      <c r="GW80" s="234"/>
      <c r="GX80" s="234"/>
      <c r="GY80" s="234"/>
      <c r="GZ80" s="234"/>
      <c r="HA80" s="234"/>
      <c r="HB80" s="234"/>
      <c r="HC80" s="234"/>
      <c r="HD80" s="234"/>
      <c r="HE80" s="234"/>
      <c r="HF80" s="234"/>
      <c r="HG80" s="234"/>
      <c r="HH80" s="234"/>
      <c r="HI80" s="234"/>
      <c r="HJ80" s="234"/>
      <c r="HK80" s="234"/>
      <c r="HL80" s="234"/>
      <c r="HM80" s="234"/>
      <c r="HN80" s="234"/>
      <c r="HO80" s="234"/>
      <c r="HP80" s="234"/>
      <c r="HQ80" s="234"/>
      <c r="HR80" s="234"/>
      <c r="HS80" s="234"/>
      <c r="HT80" s="234"/>
      <c r="HU80" s="234"/>
      <c r="HV80" s="234"/>
      <c r="HW80" s="234"/>
      <c r="HX80" s="234"/>
      <c r="HY80" s="234"/>
      <c r="HZ80" s="234"/>
      <c r="IA80" s="234"/>
      <c r="IB80" s="234"/>
      <c r="IC80" s="234"/>
      <c r="ID80" s="234"/>
      <c r="IE80" s="234"/>
      <c r="IF80" s="234"/>
      <c r="IG80" s="234"/>
      <c r="IH80" s="234"/>
      <c r="II80" s="234"/>
      <c r="IJ80" s="234"/>
      <c r="IK80" s="234"/>
      <c r="IL80" s="234"/>
      <c r="IM80" s="234"/>
      <c r="IN80" s="234"/>
      <c r="IO80" s="234"/>
      <c r="IP80" s="234"/>
      <c r="IQ80" s="234"/>
    </row>
    <row r="81" spans="1:9" s="83" customFormat="1" ht="18.75" customHeight="1" hidden="1">
      <c r="A81" s="162" t="s">
        <v>283</v>
      </c>
      <c r="B81" s="104" t="s">
        <v>0</v>
      </c>
      <c r="C81" s="60" t="s">
        <v>148</v>
      </c>
      <c r="D81" s="230" t="s">
        <v>272</v>
      </c>
      <c r="E81" s="229" t="s">
        <v>281</v>
      </c>
      <c r="F81" s="228" t="s">
        <v>280</v>
      </c>
      <c r="G81" s="227"/>
      <c r="H81" s="232"/>
      <c r="I81" s="232"/>
    </row>
    <row r="82" spans="1:9" s="83" customFormat="1" ht="18.75" customHeight="1" hidden="1">
      <c r="A82" s="162" t="s">
        <v>282</v>
      </c>
      <c r="B82" s="73" t="s">
        <v>0</v>
      </c>
      <c r="C82" s="60" t="s">
        <v>148</v>
      </c>
      <c r="D82" s="230" t="s">
        <v>272</v>
      </c>
      <c r="E82" s="229" t="s">
        <v>281</v>
      </c>
      <c r="F82" s="228" t="s">
        <v>280</v>
      </c>
      <c r="G82" s="227" t="s">
        <v>151</v>
      </c>
      <c r="H82" s="101"/>
      <c r="I82" s="101"/>
    </row>
    <row r="83" spans="1:9" s="186" customFormat="1" ht="18.75" customHeight="1" hidden="1">
      <c r="A83" s="231" t="s">
        <v>275</v>
      </c>
      <c r="B83" s="100" t="s">
        <v>0</v>
      </c>
      <c r="C83" s="60" t="s">
        <v>148</v>
      </c>
      <c r="D83" s="230" t="s">
        <v>272</v>
      </c>
      <c r="E83" s="229" t="s">
        <v>281</v>
      </c>
      <c r="F83" s="228" t="s">
        <v>280</v>
      </c>
      <c r="G83" s="227" t="s">
        <v>145</v>
      </c>
      <c r="H83" s="95"/>
      <c r="I83" s="95"/>
    </row>
    <row r="84" spans="1:9" s="83" customFormat="1" ht="18.75" customHeight="1" hidden="1">
      <c r="A84" s="91" t="s">
        <v>273</v>
      </c>
      <c r="B84" s="88" t="s">
        <v>0</v>
      </c>
      <c r="C84" s="120" t="s">
        <v>205</v>
      </c>
      <c r="D84" s="120" t="s">
        <v>176</v>
      </c>
      <c r="E84" s="59" t="s">
        <v>278</v>
      </c>
      <c r="F84" s="167" t="s">
        <v>169</v>
      </c>
      <c r="G84" s="120"/>
      <c r="H84" s="119"/>
      <c r="I84" s="119"/>
    </row>
    <row r="85" spans="1:9" s="83" customFormat="1" ht="18.75" customHeight="1" hidden="1">
      <c r="A85" s="91" t="s">
        <v>279</v>
      </c>
      <c r="B85" s="88" t="s">
        <v>0</v>
      </c>
      <c r="C85" s="226" t="s">
        <v>205</v>
      </c>
      <c r="D85" s="226" t="s">
        <v>176</v>
      </c>
      <c r="E85" s="59" t="s">
        <v>278</v>
      </c>
      <c r="F85" s="167" t="s">
        <v>277</v>
      </c>
      <c r="G85" s="226"/>
      <c r="H85" s="225"/>
      <c r="I85" s="225"/>
    </row>
    <row r="86" spans="1:9" s="83" customFormat="1" ht="39.75" customHeight="1" hidden="1">
      <c r="A86" s="109" t="s">
        <v>183</v>
      </c>
      <c r="B86" s="57" t="s">
        <v>0</v>
      </c>
      <c r="C86" s="57" t="s">
        <v>205</v>
      </c>
      <c r="D86" s="57" t="s">
        <v>176</v>
      </c>
      <c r="E86" s="59" t="s">
        <v>278</v>
      </c>
      <c r="F86" s="167" t="s">
        <v>277</v>
      </c>
      <c r="G86" s="57" t="s">
        <v>151</v>
      </c>
      <c r="H86" s="56"/>
      <c r="I86" s="56"/>
    </row>
    <row r="87" spans="1:9" s="83" customFormat="1" ht="23.25" customHeight="1" hidden="1">
      <c r="A87" s="89" t="s">
        <v>159</v>
      </c>
      <c r="B87" s="57" t="s">
        <v>0</v>
      </c>
      <c r="C87" s="57" t="s">
        <v>205</v>
      </c>
      <c r="D87" s="57" t="s">
        <v>176</v>
      </c>
      <c r="E87" s="59" t="s">
        <v>278</v>
      </c>
      <c r="F87" s="167" t="s">
        <v>277</v>
      </c>
      <c r="G87" s="57" t="s">
        <v>145</v>
      </c>
      <c r="H87" s="56"/>
      <c r="I87" s="56"/>
    </row>
    <row r="88" spans="1:9" s="83" customFormat="1" ht="23.25" customHeight="1">
      <c r="A88" s="89" t="s">
        <v>167</v>
      </c>
      <c r="B88" s="57" t="s">
        <v>0</v>
      </c>
      <c r="C88" s="241" t="s">
        <v>148</v>
      </c>
      <c r="D88" s="240">
        <v>13</v>
      </c>
      <c r="E88" s="239" t="s">
        <v>286</v>
      </c>
      <c r="F88" s="67" t="s">
        <v>285</v>
      </c>
      <c r="G88" s="238" t="s">
        <v>164</v>
      </c>
      <c r="H88" s="298">
        <v>21.45</v>
      </c>
      <c r="I88" s="56" t="s">
        <v>622</v>
      </c>
    </row>
    <row r="89" spans="1:9" s="215" customFormat="1" ht="24" customHeight="1">
      <c r="A89" s="89" t="s">
        <v>186</v>
      </c>
      <c r="B89" s="104" t="s">
        <v>0</v>
      </c>
      <c r="C89" s="224" t="s">
        <v>148</v>
      </c>
      <c r="D89" s="223">
        <v>13</v>
      </c>
      <c r="E89" s="717" t="s">
        <v>276</v>
      </c>
      <c r="F89" s="718"/>
      <c r="G89" s="222" t="s">
        <v>185</v>
      </c>
      <c r="H89" s="56" t="s">
        <v>620</v>
      </c>
      <c r="I89" s="56" t="s">
        <v>621</v>
      </c>
    </row>
    <row r="90" spans="1:9" s="215" customFormat="1" ht="23.25" customHeight="1">
      <c r="A90" s="114" t="s">
        <v>275</v>
      </c>
      <c r="B90" s="73" t="s">
        <v>0</v>
      </c>
      <c r="C90" s="221" t="s">
        <v>148</v>
      </c>
      <c r="D90" s="221" t="s">
        <v>272</v>
      </c>
      <c r="E90" s="72" t="s">
        <v>274</v>
      </c>
      <c r="F90" s="71" t="s">
        <v>155</v>
      </c>
      <c r="G90" s="220"/>
      <c r="H90" s="218">
        <f>+H91</f>
        <v>3363.7499999999995</v>
      </c>
      <c r="I90" s="218">
        <f>+I91</f>
        <v>3277.501</v>
      </c>
    </row>
    <row r="91" spans="1:9" s="217" customFormat="1" ht="21" customHeight="1">
      <c r="A91" s="109" t="s">
        <v>273</v>
      </c>
      <c r="B91" s="100" t="s">
        <v>0</v>
      </c>
      <c r="C91" s="120" t="s">
        <v>148</v>
      </c>
      <c r="D91" s="120" t="s">
        <v>272</v>
      </c>
      <c r="E91" s="59" t="s">
        <v>269</v>
      </c>
      <c r="F91" s="167" t="s">
        <v>155</v>
      </c>
      <c r="G91" s="219"/>
      <c r="H91" s="508">
        <f>+H92+H96</f>
        <v>3363.7499999999995</v>
      </c>
      <c r="I91" s="508">
        <f>+I92+I96</f>
        <v>3277.501</v>
      </c>
    </row>
    <row r="92" spans="1:9" s="215" customFormat="1" ht="44.25" customHeight="1">
      <c r="A92" s="116" t="s">
        <v>284</v>
      </c>
      <c r="B92" s="88" t="s">
        <v>0</v>
      </c>
      <c r="C92" s="73" t="s">
        <v>148</v>
      </c>
      <c r="D92" s="73">
        <v>13</v>
      </c>
      <c r="E92" s="214" t="s">
        <v>269</v>
      </c>
      <c r="F92" s="213" t="s">
        <v>271</v>
      </c>
      <c r="G92" s="216"/>
      <c r="H92" s="460">
        <f>H93+H94+H95</f>
        <v>3295.4999999999995</v>
      </c>
      <c r="I92" s="460">
        <f>I93+I94+I95</f>
        <v>3211.001</v>
      </c>
    </row>
    <row r="93" spans="1:9" s="83" customFormat="1" ht="66" customHeight="1">
      <c r="A93" s="109" t="s">
        <v>183</v>
      </c>
      <c r="B93" s="88" t="s">
        <v>0</v>
      </c>
      <c r="C93" s="57" t="s">
        <v>148</v>
      </c>
      <c r="D93" s="57">
        <v>13</v>
      </c>
      <c r="E93" s="192" t="s">
        <v>269</v>
      </c>
      <c r="F93" s="135" t="s">
        <v>271</v>
      </c>
      <c r="G93" s="57" t="s">
        <v>151</v>
      </c>
      <c r="H93" s="56" t="s">
        <v>654</v>
      </c>
      <c r="I93" s="56" t="s">
        <v>655</v>
      </c>
    </row>
    <row r="94" spans="1:9" s="83" customFormat="1" ht="28.5" customHeight="1">
      <c r="A94" s="565" t="s">
        <v>363</v>
      </c>
      <c r="B94" s="57" t="s">
        <v>0</v>
      </c>
      <c r="C94" s="57" t="s">
        <v>148</v>
      </c>
      <c r="D94" s="57">
        <v>13</v>
      </c>
      <c r="E94" s="192" t="s">
        <v>269</v>
      </c>
      <c r="F94" s="135" t="s">
        <v>271</v>
      </c>
      <c r="G94" s="57" t="s">
        <v>145</v>
      </c>
      <c r="H94" s="56" t="s">
        <v>656</v>
      </c>
      <c r="I94" s="56" t="s">
        <v>657</v>
      </c>
    </row>
    <row r="95" spans="1:9" s="83" customFormat="1" ht="24.75" customHeight="1">
      <c r="A95" s="74" t="s">
        <v>186</v>
      </c>
      <c r="B95" s="88" t="s">
        <v>0</v>
      </c>
      <c r="C95" s="57" t="s">
        <v>148</v>
      </c>
      <c r="D95" s="57">
        <v>13</v>
      </c>
      <c r="E95" s="192" t="s">
        <v>269</v>
      </c>
      <c r="F95" s="135" t="s">
        <v>271</v>
      </c>
      <c r="G95" s="57" t="s">
        <v>185</v>
      </c>
      <c r="H95" s="56" t="s">
        <v>626</v>
      </c>
      <c r="I95" s="56" t="s">
        <v>625</v>
      </c>
    </row>
    <row r="96" spans="1:9" s="83" customFormat="1" ht="20.25" customHeight="1">
      <c r="A96" s="137" t="s">
        <v>270</v>
      </c>
      <c r="B96" s="88" t="s">
        <v>0</v>
      </c>
      <c r="C96" s="73" t="s">
        <v>148</v>
      </c>
      <c r="D96" s="73">
        <v>13</v>
      </c>
      <c r="E96" s="214" t="s">
        <v>269</v>
      </c>
      <c r="F96" s="213" t="s">
        <v>268</v>
      </c>
      <c r="G96" s="73"/>
      <c r="H96" s="460">
        <f>H97</f>
        <v>68.25</v>
      </c>
      <c r="I96" s="460" t="str">
        <f>I97</f>
        <v>66,500</v>
      </c>
    </row>
    <row r="97" spans="1:9" s="83" customFormat="1" ht="39.75" customHeight="1">
      <c r="A97" s="565" t="s">
        <v>363</v>
      </c>
      <c r="B97" s="88" t="s">
        <v>0</v>
      </c>
      <c r="C97" s="57" t="s">
        <v>148</v>
      </c>
      <c r="D97" s="57">
        <v>13</v>
      </c>
      <c r="E97" s="192" t="s">
        <v>269</v>
      </c>
      <c r="F97" s="135" t="s">
        <v>268</v>
      </c>
      <c r="G97" s="57" t="s">
        <v>145</v>
      </c>
      <c r="H97" s="298">
        <v>68.25</v>
      </c>
      <c r="I97" s="298" t="s">
        <v>619</v>
      </c>
    </row>
    <row r="98" spans="1:9" s="83" customFormat="1" ht="20.25" customHeight="1">
      <c r="A98" s="557" t="s">
        <v>326</v>
      </c>
      <c r="B98" s="88"/>
      <c r="C98" s="319" t="s">
        <v>148</v>
      </c>
      <c r="D98" s="434" t="s">
        <v>272</v>
      </c>
      <c r="E98" s="552" t="s">
        <v>281</v>
      </c>
      <c r="F98" s="553" t="s">
        <v>155</v>
      </c>
      <c r="G98" s="73"/>
      <c r="H98" s="460">
        <f>H100+H102</f>
        <v>121.47399999999999</v>
      </c>
      <c r="I98" s="460">
        <f>I100+I102</f>
        <v>118.36</v>
      </c>
    </row>
    <row r="99" spans="1:9" s="83" customFormat="1" ht="55.5" customHeight="1">
      <c r="A99" s="481" t="s">
        <v>659</v>
      </c>
      <c r="B99" s="88"/>
      <c r="C99" s="559" t="s">
        <v>148</v>
      </c>
      <c r="D99" s="560" t="s">
        <v>272</v>
      </c>
      <c r="E99" s="558" t="s">
        <v>281</v>
      </c>
      <c r="F99" s="475" t="s">
        <v>598</v>
      </c>
      <c r="G99" s="559"/>
      <c r="H99" s="460" t="str">
        <f>H100</f>
        <v>30,323</v>
      </c>
      <c r="I99" s="460" t="str">
        <f>I100</f>
        <v>29,545</v>
      </c>
    </row>
    <row r="100" spans="1:9" s="83" customFormat="1" ht="20.25" customHeight="1">
      <c r="A100" s="502" t="s">
        <v>312</v>
      </c>
      <c r="B100" s="88"/>
      <c r="C100" s="559" t="s">
        <v>148</v>
      </c>
      <c r="D100" s="560" t="s">
        <v>272</v>
      </c>
      <c r="E100" s="558" t="s">
        <v>281</v>
      </c>
      <c r="F100" s="475" t="s">
        <v>598</v>
      </c>
      <c r="G100" s="559" t="s">
        <v>308</v>
      </c>
      <c r="H100" s="56" t="s">
        <v>627</v>
      </c>
      <c r="I100" s="56" t="s">
        <v>628</v>
      </c>
    </row>
    <row r="101" spans="1:9" s="83" customFormat="1" ht="34.5" customHeight="1">
      <c r="A101" s="481" t="s">
        <v>514</v>
      </c>
      <c r="B101" s="88"/>
      <c r="C101" s="559" t="s">
        <v>148</v>
      </c>
      <c r="D101" s="560" t="s">
        <v>272</v>
      </c>
      <c r="E101" s="558" t="s">
        <v>281</v>
      </c>
      <c r="F101" s="475" t="s">
        <v>513</v>
      </c>
      <c r="G101" s="559"/>
      <c r="H101" s="298" t="str">
        <f>H102</f>
        <v>91,151</v>
      </c>
      <c r="I101" s="298" t="str">
        <f>I102</f>
        <v>88,815</v>
      </c>
    </row>
    <row r="102" spans="1:9" s="83" customFormat="1" ht="20.25" customHeight="1">
      <c r="A102" s="502" t="s">
        <v>312</v>
      </c>
      <c r="B102" s="88"/>
      <c r="C102" s="559" t="s">
        <v>148</v>
      </c>
      <c r="D102" s="560" t="s">
        <v>272</v>
      </c>
      <c r="E102" s="558" t="s">
        <v>281</v>
      </c>
      <c r="F102" s="475" t="s">
        <v>513</v>
      </c>
      <c r="G102" s="559" t="s">
        <v>308</v>
      </c>
      <c r="H102" s="56" t="s">
        <v>629</v>
      </c>
      <c r="I102" s="56" t="s">
        <v>630</v>
      </c>
    </row>
    <row r="103" spans="1:9" s="186" customFormat="1" ht="42" customHeight="1">
      <c r="A103" s="158" t="s">
        <v>267</v>
      </c>
      <c r="B103" s="73" t="s">
        <v>0</v>
      </c>
      <c r="C103" s="210" t="s">
        <v>176</v>
      </c>
      <c r="D103" s="210"/>
      <c r="E103" s="212"/>
      <c r="F103" s="211"/>
      <c r="G103" s="210"/>
      <c r="H103" s="655">
        <f>H106+H111+H114</f>
        <v>321.75</v>
      </c>
      <c r="I103" s="655">
        <f>I106+I111+I114</f>
        <v>313.5</v>
      </c>
    </row>
    <row r="104" spans="1:9" s="186" customFormat="1" ht="26.25" customHeight="1">
      <c r="A104" s="679" t="s">
        <v>718</v>
      </c>
      <c r="B104" s="73"/>
      <c r="C104" s="210" t="s">
        <v>176</v>
      </c>
      <c r="D104" s="210" t="s">
        <v>237</v>
      </c>
      <c r="E104" s="212"/>
      <c r="F104" s="211"/>
      <c r="G104" s="210"/>
      <c r="H104" s="655">
        <f>H105</f>
        <v>146.25</v>
      </c>
      <c r="I104" s="655">
        <f>I105</f>
        <v>142.5</v>
      </c>
    </row>
    <row r="105" spans="1:9" s="186" customFormat="1" ht="81" customHeight="1">
      <c r="A105" s="116" t="s">
        <v>717</v>
      </c>
      <c r="B105" s="88" t="s">
        <v>0</v>
      </c>
      <c r="C105" s="73" t="s">
        <v>176</v>
      </c>
      <c r="D105" s="73" t="s">
        <v>237</v>
      </c>
      <c r="E105" s="72" t="s">
        <v>266</v>
      </c>
      <c r="F105" s="71" t="s">
        <v>155</v>
      </c>
      <c r="G105" s="210"/>
      <c r="H105" s="461">
        <f aca="true" t="shared" si="2" ref="H105:I107">H106</f>
        <v>146.25</v>
      </c>
      <c r="I105" s="461">
        <f t="shared" si="2"/>
        <v>142.5</v>
      </c>
    </row>
    <row r="106" spans="1:9" s="186" customFormat="1" ht="76.5" customHeight="1">
      <c r="A106" s="201" t="s">
        <v>264</v>
      </c>
      <c r="B106" s="161" t="s">
        <v>0</v>
      </c>
      <c r="C106" s="507" t="s">
        <v>176</v>
      </c>
      <c r="D106" s="73" t="s">
        <v>237</v>
      </c>
      <c r="E106" s="156" t="s">
        <v>481</v>
      </c>
      <c r="F106" s="155" t="s">
        <v>155</v>
      </c>
      <c r="G106" s="73"/>
      <c r="H106" s="461">
        <f t="shared" si="2"/>
        <v>146.25</v>
      </c>
      <c r="I106" s="461">
        <f t="shared" si="2"/>
        <v>142.5</v>
      </c>
    </row>
    <row r="107" spans="1:9" s="186" customFormat="1" ht="57" customHeight="1">
      <c r="A107" s="163" t="s">
        <v>263</v>
      </c>
      <c r="B107" s="161" t="s">
        <v>0</v>
      </c>
      <c r="C107" s="209" t="s">
        <v>176</v>
      </c>
      <c r="D107" s="57" t="s">
        <v>237</v>
      </c>
      <c r="E107" s="719" t="s">
        <v>482</v>
      </c>
      <c r="F107" s="720"/>
      <c r="G107" s="57"/>
      <c r="H107" s="654">
        <f t="shared" si="2"/>
        <v>146.25</v>
      </c>
      <c r="I107" s="654">
        <f t="shared" si="2"/>
        <v>142.5</v>
      </c>
    </row>
    <row r="108" spans="1:9" s="186" customFormat="1" ht="38.25" customHeight="1">
      <c r="A108" s="565" t="s">
        <v>363</v>
      </c>
      <c r="B108" s="161" t="s">
        <v>0</v>
      </c>
      <c r="C108" s="209" t="s">
        <v>176</v>
      </c>
      <c r="D108" s="57" t="s">
        <v>237</v>
      </c>
      <c r="E108" s="709" t="s">
        <v>482</v>
      </c>
      <c r="F108" s="710"/>
      <c r="G108" s="57" t="s">
        <v>145</v>
      </c>
      <c r="H108" s="654">
        <v>146.25</v>
      </c>
      <c r="I108" s="654">
        <v>142.5</v>
      </c>
    </row>
    <row r="109" spans="1:9" s="186" customFormat="1" ht="40.5" customHeight="1">
      <c r="A109" s="543" t="s">
        <v>740</v>
      </c>
      <c r="B109" s="100" t="s">
        <v>0</v>
      </c>
      <c r="C109" s="210" t="s">
        <v>176</v>
      </c>
      <c r="D109" s="210" t="s">
        <v>177</v>
      </c>
      <c r="E109" s="207"/>
      <c r="F109" s="206"/>
      <c r="G109" s="70"/>
      <c r="H109" s="297">
        <f aca="true" t="shared" si="3" ref="H109:I112">H110</f>
        <v>29.25</v>
      </c>
      <c r="I109" s="297">
        <f t="shared" si="3"/>
        <v>28.5</v>
      </c>
    </row>
    <row r="110" spans="1:9" s="83" customFormat="1" ht="99" customHeight="1">
      <c r="A110" s="116" t="s">
        <v>454</v>
      </c>
      <c r="B110" s="88" t="s">
        <v>0</v>
      </c>
      <c r="C110" s="73" t="s">
        <v>176</v>
      </c>
      <c r="D110" s="73" t="s">
        <v>177</v>
      </c>
      <c r="E110" s="72" t="s">
        <v>266</v>
      </c>
      <c r="F110" s="71" t="s">
        <v>155</v>
      </c>
      <c r="G110" s="73"/>
      <c r="H110" s="460">
        <f t="shared" si="3"/>
        <v>29.25</v>
      </c>
      <c r="I110" s="460">
        <f t="shared" si="3"/>
        <v>28.5</v>
      </c>
    </row>
    <row r="111" spans="1:9" s="83" customFormat="1" ht="39" customHeight="1">
      <c r="A111" s="596" t="s">
        <v>553</v>
      </c>
      <c r="B111" s="57"/>
      <c r="C111" s="73" t="s">
        <v>176</v>
      </c>
      <c r="D111" s="73" t="s">
        <v>177</v>
      </c>
      <c r="E111" s="72" t="s">
        <v>483</v>
      </c>
      <c r="F111" s="71" t="s">
        <v>155</v>
      </c>
      <c r="G111" s="73"/>
      <c r="H111" s="460">
        <f t="shared" si="3"/>
        <v>29.25</v>
      </c>
      <c r="I111" s="460">
        <f t="shared" si="3"/>
        <v>28.5</v>
      </c>
    </row>
    <row r="112" spans="1:9" s="83" customFormat="1" ht="39" customHeight="1">
      <c r="A112" s="597" t="s">
        <v>450</v>
      </c>
      <c r="B112" s="180" t="s">
        <v>0</v>
      </c>
      <c r="C112" s="209" t="s">
        <v>176</v>
      </c>
      <c r="D112" s="209" t="s">
        <v>177</v>
      </c>
      <c r="E112" s="59" t="s">
        <v>483</v>
      </c>
      <c r="F112" s="167" t="s">
        <v>265</v>
      </c>
      <c r="G112" s="57"/>
      <c r="H112" s="200">
        <f t="shared" si="3"/>
        <v>29.25</v>
      </c>
      <c r="I112" s="200">
        <f t="shared" si="3"/>
        <v>28.5</v>
      </c>
    </row>
    <row r="113" spans="1:9" s="83" customFormat="1" ht="39" customHeight="1">
      <c r="A113" s="565" t="s">
        <v>363</v>
      </c>
      <c r="B113" s="190" t="s">
        <v>0</v>
      </c>
      <c r="C113" s="209" t="s">
        <v>176</v>
      </c>
      <c r="D113" s="209" t="s">
        <v>177</v>
      </c>
      <c r="E113" s="59" t="s">
        <v>483</v>
      </c>
      <c r="F113" s="167" t="s">
        <v>265</v>
      </c>
      <c r="G113" s="57" t="s">
        <v>145</v>
      </c>
      <c r="H113" s="298">
        <v>29.25</v>
      </c>
      <c r="I113" s="298">
        <v>28.5</v>
      </c>
    </row>
    <row r="114" spans="1:9" s="83" customFormat="1" ht="40.5" customHeight="1">
      <c r="A114" s="66" t="s">
        <v>262</v>
      </c>
      <c r="B114" s="161" t="s">
        <v>0</v>
      </c>
      <c r="C114" s="70" t="s">
        <v>176</v>
      </c>
      <c r="D114" s="70">
        <v>14</v>
      </c>
      <c r="E114" s="207"/>
      <c r="F114" s="206"/>
      <c r="G114" s="102"/>
      <c r="H114" s="297">
        <f>+H115</f>
        <v>146.25</v>
      </c>
      <c r="I114" s="297">
        <f>+I115</f>
        <v>142.5</v>
      </c>
    </row>
    <row r="115" spans="1:9" s="83" customFormat="1" ht="63" customHeight="1">
      <c r="A115" s="62" t="s">
        <v>719</v>
      </c>
      <c r="B115" s="161" t="s">
        <v>0</v>
      </c>
      <c r="C115" s="70" t="s">
        <v>176</v>
      </c>
      <c r="D115" s="70">
        <v>14</v>
      </c>
      <c r="E115" s="72" t="s">
        <v>261</v>
      </c>
      <c r="F115" s="71" t="s">
        <v>155</v>
      </c>
      <c r="G115" s="102"/>
      <c r="H115" s="297">
        <f>H118</f>
        <v>146.25</v>
      </c>
      <c r="I115" s="297">
        <f>I118</f>
        <v>142.5</v>
      </c>
    </row>
    <row r="116" spans="1:9" s="83" customFormat="1" ht="37.5">
      <c r="A116" s="205" t="s">
        <v>260</v>
      </c>
      <c r="B116" s="161" t="s">
        <v>0</v>
      </c>
      <c r="C116" s="120" t="s">
        <v>176</v>
      </c>
      <c r="D116" s="120" t="s">
        <v>259</v>
      </c>
      <c r="E116" s="59" t="s">
        <v>496</v>
      </c>
      <c r="F116" s="167" t="s">
        <v>155</v>
      </c>
      <c r="G116" s="159"/>
      <c r="H116" s="200">
        <f>H117</f>
        <v>146.25</v>
      </c>
      <c r="I116" s="200">
        <f>I117</f>
        <v>142.5</v>
      </c>
    </row>
    <row r="117" spans="1:9" s="83" customFormat="1" ht="37.5">
      <c r="A117" s="109" t="s">
        <v>258</v>
      </c>
      <c r="B117" s="161" t="s">
        <v>0</v>
      </c>
      <c r="C117" s="57" t="s">
        <v>176</v>
      </c>
      <c r="D117" s="57">
        <v>14</v>
      </c>
      <c r="E117" s="59" t="s">
        <v>496</v>
      </c>
      <c r="F117" s="167" t="s">
        <v>257</v>
      </c>
      <c r="G117" s="57"/>
      <c r="H117" s="200">
        <f>H118</f>
        <v>146.25</v>
      </c>
      <c r="I117" s="200">
        <f>I118</f>
        <v>142.5</v>
      </c>
    </row>
    <row r="118" spans="1:9" s="83" customFormat="1" ht="41.25" customHeight="1">
      <c r="A118" s="565" t="s">
        <v>363</v>
      </c>
      <c r="B118" s="73" t="s">
        <v>0</v>
      </c>
      <c r="C118" s="57" t="s">
        <v>176</v>
      </c>
      <c r="D118" s="57">
        <v>14</v>
      </c>
      <c r="E118" s="68" t="s">
        <v>496</v>
      </c>
      <c r="F118" s="67" t="s">
        <v>257</v>
      </c>
      <c r="G118" s="57" t="s">
        <v>145</v>
      </c>
      <c r="H118" s="298">
        <v>146.25</v>
      </c>
      <c r="I118" s="298">
        <v>142.5</v>
      </c>
    </row>
    <row r="119" spans="1:9" s="83" customFormat="1" ht="26.25" customHeight="1">
      <c r="A119" s="66" t="s">
        <v>256</v>
      </c>
      <c r="B119" s="73" t="s">
        <v>0</v>
      </c>
      <c r="C119" s="70" t="s">
        <v>217</v>
      </c>
      <c r="D119" s="76"/>
      <c r="E119" s="76"/>
      <c r="F119" s="75"/>
      <c r="G119" s="155"/>
      <c r="H119" s="648">
        <f>H120+H144</f>
        <v>2496</v>
      </c>
      <c r="I119" s="648">
        <f>I120+I144</f>
        <v>2432</v>
      </c>
    </row>
    <row r="120" spans="1:9" s="83" customFormat="1" ht="18.75">
      <c r="A120" s="201" t="s">
        <v>255</v>
      </c>
      <c r="B120" s="57" t="s">
        <v>0</v>
      </c>
      <c r="C120" s="70" t="s">
        <v>217</v>
      </c>
      <c r="D120" s="156" t="s">
        <v>237</v>
      </c>
      <c r="E120" s="156"/>
      <c r="F120" s="155"/>
      <c r="G120" s="155"/>
      <c r="H120" s="136">
        <f>H121</f>
        <v>1998.75</v>
      </c>
      <c r="I120" s="136">
        <f>I121</f>
        <v>1947.5</v>
      </c>
    </row>
    <row r="121" spans="1:9" s="83" customFormat="1" ht="72.75" customHeight="1">
      <c r="A121" s="62" t="s">
        <v>720</v>
      </c>
      <c r="B121" s="300" t="s">
        <v>0</v>
      </c>
      <c r="C121" s="70" t="s">
        <v>217</v>
      </c>
      <c r="D121" s="156" t="s">
        <v>237</v>
      </c>
      <c r="E121" s="156" t="s">
        <v>407</v>
      </c>
      <c r="F121" s="155" t="s">
        <v>155</v>
      </c>
      <c r="G121" s="155"/>
      <c r="H121" s="136">
        <f>H126+H131</f>
        <v>1998.75</v>
      </c>
      <c r="I121" s="136">
        <f>I126+I131</f>
        <v>1947.5</v>
      </c>
    </row>
    <row r="122" spans="1:9" s="83" customFormat="1" ht="1.5" customHeight="1">
      <c r="A122" s="201" t="s">
        <v>254</v>
      </c>
      <c r="B122" s="300" t="s">
        <v>0</v>
      </c>
      <c r="C122" s="70" t="s">
        <v>217</v>
      </c>
      <c r="D122" s="156" t="s">
        <v>237</v>
      </c>
      <c r="E122" s="156" t="s">
        <v>557</v>
      </c>
      <c r="F122" s="155" t="s">
        <v>155</v>
      </c>
      <c r="G122" s="155"/>
      <c r="H122" s="297">
        <v>0</v>
      </c>
      <c r="I122" s="297">
        <v>0</v>
      </c>
    </row>
    <row r="123" spans="1:9" s="83" customFormat="1" ht="42.75" customHeight="1" hidden="1">
      <c r="A123" s="170" t="s">
        <v>253</v>
      </c>
      <c r="B123" s="299" t="s">
        <v>0</v>
      </c>
      <c r="C123" s="120" t="s">
        <v>217</v>
      </c>
      <c r="D123" s="208" t="s">
        <v>237</v>
      </c>
      <c r="E123" s="208" t="s">
        <v>557</v>
      </c>
      <c r="F123" s="166" t="s">
        <v>249</v>
      </c>
      <c r="G123" s="166"/>
      <c r="H123" s="200">
        <f>H125</f>
        <v>0</v>
      </c>
      <c r="I123" s="200">
        <f>I125</f>
        <v>0</v>
      </c>
    </row>
    <row r="124" spans="1:9" s="83" customFormat="1" ht="25.5" customHeight="1" hidden="1">
      <c r="A124" s="89" t="s">
        <v>252</v>
      </c>
      <c r="B124" s="299" t="s">
        <v>0</v>
      </c>
      <c r="C124" s="120" t="s">
        <v>217</v>
      </c>
      <c r="D124" s="208" t="s">
        <v>237</v>
      </c>
      <c r="E124" s="208" t="s">
        <v>557</v>
      </c>
      <c r="F124" s="166" t="s">
        <v>249</v>
      </c>
      <c r="G124" s="166" t="s">
        <v>209</v>
      </c>
      <c r="H124" s="200">
        <f>H125</f>
        <v>0</v>
      </c>
      <c r="I124" s="200">
        <f>I125</f>
        <v>0</v>
      </c>
    </row>
    <row r="125" spans="1:9" s="83" customFormat="1" ht="42.75" customHeight="1" hidden="1">
      <c r="A125" s="203" t="s">
        <v>251</v>
      </c>
      <c r="B125" s="299" t="s">
        <v>0</v>
      </c>
      <c r="C125" s="120" t="s">
        <v>217</v>
      </c>
      <c r="D125" s="208" t="s">
        <v>237</v>
      </c>
      <c r="E125" s="208" t="s">
        <v>557</v>
      </c>
      <c r="F125" s="166" t="s">
        <v>249</v>
      </c>
      <c r="G125" s="166" t="s">
        <v>209</v>
      </c>
      <c r="H125" s="200">
        <v>0</v>
      </c>
      <c r="I125" s="200">
        <v>0</v>
      </c>
    </row>
    <row r="126" spans="1:9" s="83" customFormat="1" ht="45.75" customHeight="1">
      <c r="A126" s="201" t="s">
        <v>247</v>
      </c>
      <c r="B126" s="300" t="s">
        <v>0</v>
      </c>
      <c r="C126" s="70" t="s">
        <v>217</v>
      </c>
      <c r="D126" s="156" t="s">
        <v>237</v>
      </c>
      <c r="E126" s="156" t="s">
        <v>408</v>
      </c>
      <c r="F126" s="155" t="s">
        <v>155</v>
      </c>
      <c r="G126" s="155"/>
      <c r="H126" s="542">
        <f>H128+H130</f>
        <v>1170</v>
      </c>
      <c r="I126" s="542">
        <f>I128</f>
        <v>1140</v>
      </c>
    </row>
    <row r="127" spans="1:9" s="83" customFormat="1" ht="37.5">
      <c r="A127" s="163" t="s">
        <v>246</v>
      </c>
      <c r="B127" s="300" t="s">
        <v>0</v>
      </c>
      <c r="C127" s="70" t="s">
        <v>217</v>
      </c>
      <c r="D127" s="156" t="s">
        <v>237</v>
      </c>
      <c r="E127" s="715" t="s">
        <v>631</v>
      </c>
      <c r="F127" s="716"/>
      <c r="G127" s="155"/>
      <c r="H127" s="542">
        <f>H128</f>
        <v>585</v>
      </c>
      <c r="I127" s="542">
        <f>I128</f>
        <v>1140</v>
      </c>
    </row>
    <row r="128" spans="1:9" s="83" customFormat="1" ht="38.25" customHeight="1">
      <c r="A128" s="565" t="s">
        <v>363</v>
      </c>
      <c r="B128" s="300" t="s">
        <v>0</v>
      </c>
      <c r="C128" s="70" t="s">
        <v>217</v>
      </c>
      <c r="D128" s="156" t="s">
        <v>237</v>
      </c>
      <c r="E128" s="715" t="s">
        <v>631</v>
      </c>
      <c r="F128" s="716"/>
      <c r="G128" s="155" t="s">
        <v>145</v>
      </c>
      <c r="H128" s="542">
        <v>585</v>
      </c>
      <c r="I128" s="542">
        <v>1140</v>
      </c>
    </row>
    <row r="129" spans="1:9" s="83" customFormat="1" ht="37.5">
      <c r="A129" s="163" t="s">
        <v>246</v>
      </c>
      <c r="B129" s="300" t="s">
        <v>0</v>
      </c>
      <c r="C129" s="70" t="s">
        <v>217</v>
      </c>
      <c r="D129" s="156" t="s">
        <v>237</v>
      </c>
      <c r="E129" s="715" t="s">
        <v>599</v>
      </c>
      <c r="F129" s="716"/>
      <c r="G129" s="155"/>
      <c r="H129" s="200">
        <f>H130</f>
        <v>585</v>
      </c>
      <c r="I129" s="200">
        <f>I130</f>
        <v>0</v>
      </c>
    </row>
    <row r="130" spans="1:9" s="83" customFormat="1" ht="21" customHeight="1">
      <c r="A130" s="565" t="s">
        <v>363</v>
      </c>
      <c r="B130" s="300" t="s">
        <v>0</v>
      </c>
      <c r="C130" s="70" t="s">
        <v>217</v>
      </c>
      <c r="D130" s="156" t="s">
        <v>237</v>
      </c>
      <c r="E130" s="715" t="s">
        <v>599</v>
      </c>
      <c r="F130" s="716"/>
      <c r="G130" s="155" t="s">
        <v>145</v>
      </c>
      <c r="H130" s="197">
        <v>585</v>
      </c>
      <c r="I130" s="197">
        <v>0</v>
      </c>
    </row>
    <row r="131" spans="1:9" s="83" customFormat="1" ht="55.5" customHeight="1">
      <c r="A131" s="543" t="s">
        <v>240</v>
      </c>
      <c r="B131" s="300" t="s">
        <v>0</v>
      </c>
      <c r="C131" s="70" t="s">
        <v>217</v>
      </c>
      <c r="D131" s="156" t="s">
        <v>237</v>
      </c>
      <c r="E131" s="156" t="s">
        <v>409</v>
      </c>
      <c r="F131" s="71" t="s">
        <v>155</v>
      </c>
      <c r="G131" s="155"/>
      <c r="H131" s="136">
        <f>H132</f>
        <v>828.75</v>
      </c>
      <c r="I131" s="136">
        <f>I132</f>
        <v>807.5</v>
      </c>
    </row>
    <row r="132" spans="1:9" s="83" customFormat="1" ht="37.5" customHeight="1">
      <c r="A132" s="194" t="s">
        <v>238</v>
      </c>
      <c r="B132" s="300" t="s">
        <v>0</v>
      </c>
      <c r="C132" s="70" t="s">
        <v>217</v>
      </c>
      <c r="D132" s="156" t="s">
        <v>237</v>
      </c>
      <c r="E132" s="715" t="s">
        <v>410</v>
      </c>
      <c r="F132" s="716"/>
      <c r="G132" s="155"/>
      <c r="H132" s="124">
        <f>H133</f>
        <v>828.75</v>
      </c>
      <c r="I132" s="124">
        <f>I133</f>
        <v>807.5</v>
      </c>
    </row>
    <row r="133" spans="1:9" s="83" customFormat="1" ht="38.25" customHeight="1">
      <c r="A133" s="565" t="s">
        <v>363</v>
      </c>
      <c r="B133" s="300" t="s">
        <v>0</v>
      </c>
      <c r="C133" s="70" t="s">
        <v>217</v>
      </c>
      <c r="D133" s="156" t="s">
        <v>237</v>
      </c>
      <c r="E133" s="715" t="s">
        <v>410</v>
      </c>
      <c r="F133" s="716"/>
      <c r="G133" s="155" t="s">
        <v>145</v>
      </c>
      <c r="H133" s="124">
        <v>828.75</v>
      </c>
      <c r="I133" s="124">
        <v>807.5</v>
      </c>
    </row>
    <row r="134" spans="1:35" s="105" customFormat="1" ht="56.25" customHeight="1" hidden="1">
      <c r="A134" s="201" t="s">
        <v>254</v>
      </c>
      <c r="B134" s="100" t="s">
        <v>0</v>
      </c>
      <c r="C134" s="70" t="s">
        <v>217</v>
      </c>
      <c r="D134" s="156" t="s">
        <v>237</v>
      </c>
      <c r="E134" s="156" t="s">
        <v>250</v>
      </c>
      <c r="F134" s="155" t="s">
        <v>155</v>
      </c>
      <c r="G134" s="155"/>
      <c r="H134" s="124">
        <v>4897.431</v>
      </c>
      <c r="I134" s="124">
        <v>4897.431</v>
      </c>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row>
    <row r="135" spans="1:245" s="106" customFormat="1" ht="37.5" customHeight="1" hidden="1">
      <c r="A135" s="170" t="s">
        <v>253</v>
      </c>
      <c r="B135" s="88" t="s">
        <v>0</v>
      </c>
      <c r="C135" s="70" t="s">
        <v>217</v>
      </c>
      <c r="D135" s="156" t="s">
        <v>237</v>
      </c>
      <c r="E135" s="156" t="s">
        <v>250</v>
      </c>
      <c r="F135" s="155" t="s">
        <v>249</v>
      </c>
      <c r="G135" s="155"/>
      <c r="H135" s="63" t="str">
        <f>H137</f>
        <v>4897,431</v>
      </c>
      <c r="I135" s="63" t="str">
        <f>I137</f>
        <v>4897,431</v>
      </c>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6"/>
      <c r="BM135" s="186"/>
      <c r="BN135" s="186"/>
      <c r="BO135" s="186"/>
      <c r="BP135" s="186"/>
      <c r="BQ135" s="186"/>
      <c r="BR135" s="186"/>
      <c r="BS135" s="186"/>
      <c r="BT135" s="186"/>
      <c r="BU135" s="186"/>
      <c r="BV135" s="186"/>
      <c r="BW135" s="186"/>
      <c r="BX135" s="186"/>
      <c r="BY135" s="186"/>
      <c r="BZ135" s="186"/>
      <c r="CA135" s="186"/>
      <c r="CB135" s="186"/>
      <c r="CC135" s="186"/>
      <c r="CD135" s="186"/>
      <c r="CE135" s="186"/>
      <c r="CF135" s="186"/>
      <c r="CG135" s="186"/>
      <c r="CH135" s="186"/>
      <c r="CI135" s="186"/>
      <c r="CJ135" s="186"/>
      <c r="CK135" s="186"/>
      <c r="CL135" s="186"/>
      <c r="CM135" s="186"/>
      <c r="CN135" s="186"/>
      <c r="CO135" s="186"/>
      <c r="CP135" s="186"/>
      <c r="CQ135" s="186"/>
      <c r="CR135" s="186"/>
      <c r="CS135" s="186"/>
      <c r="CT135" s="186"/>
      <c r="CU135" s="186"/>
      <c r="CV135" s="186"/>
      <c r="CW135" s="186"/>
      <c r="CX135" s="186"/>
      <c r="CY135" s="186"/>
      <c r="CZ135" s="186"/>
      <c r="DA135" s="186"/>
      <c r="DB135" s="186"/>
      <c r="DC135" s="186"/>
      <c r="DD135" s="186"/>
      <c r="DE135" s="186"/>
      <c r="DF135" s="186"/>
      <c r="DG135" s="186"/>
      <c r="DH135" s="186"/>
      <c r="DI135" s="186"/>
      <c r="DJ135" s="186"/>
      <c r="DK135" s="186"/>
      <c r="DL135" s="186"/>
      <c r="DM135" s="186"/>
      <c r="DN135" s="186"/>
      <c r="DO135" s="186"/>
      <c r="DP135" s="186"/>
      <c r="DQ135" s="186"/>
      <c r="DR135" s="186"/>
      <c r="DS135" s="186"/>
      <c r="DT135" s="186"/>
      <c r="DU135" s="186"/>
      <c r="DV135" s="186"/>
      <c r="DW135" s="186"/>
      <c r="DX135" s="186"/>
      <c r="DY135" s="186"/>
      <c r="DZ135" s="186"/>
      <c r="EA135" s="186"/>
      <c r="EB135" s="186"/>
      <c r="EC135" s="186"/>
      <c r="ED135" s="186"/>
      <c r="EE135" s="186"/>
      <c r="EF135" s="186"/>
      <c r="EG135" s="186"/>
      <c r="EH135" s="186"/>
      <c r="EI135" s="186"/>
      <c r="EJ135" s="186"/>
      <c r="EK135" s="186"/>
      <c r="EL135" s="186"/>
      <c r="EM135" s="186"/>
      <c r="EN135" s="186"/>
      <c r="EO135" s="186"/>
      <c r="EP135" s="186"/>
      <c r="EQ135" s="186"/>
      <c r="ER135" s="186"/>
      <c r="ES135" s="186"/>
      <c r="ET135" s="186"/>
      <c r="EU135" s="186"/>
      <c r="EV135" s="186"/>
      <c r="EW135" s="186"/>
      <c r="EX135" s="186"/>
      <c r="EY135" s="186"/>
      <c r="EZ135" s="186"/>
      <c r="FA135" s="186"/>
      <c r="FB135" s="186"/>
      <c r="FC135" s="186"/>
      <c r="FD135" s="186"/>
      <c r="FE135" s="186"/>
      <c r="FF135" s="186"/>
      <c r="FG135" s="186"/>
      <c r="FH135" s="186"/>
      <c r="FI135" s="186"/>
      <c r="FJ135" s="186"/>
      <c r="FK135" s="186"/>
      <c r="FL135" s="186"/>
      <c r="FM135" s="186"/>
      <c r="FN135" s="186"/>
      <c r="FO135" s="186"/>
      <c r="FP135" s="186"/>
      <c r="FQ135" s="186"/>
      <c r="FR135" s="186"/>
      <c r="FS135" s="186"/>
      <c r="FT135" s="186"/>
      <c r="FU135" s="186"/>
      <c r="FV135" s="186"/>
      <c r="FW135" s="186"/>
      <c r="FX135" s="186"/>
      <c r="FY135" s="186"/>
      <c r="FZ135" s="186"/>
      <c r="GA135" s="186"/>
      <c r="GB135" s="186"/>
      <c r="GC135" s="186"/>
      <c r="GD135" s="186"/>
      <c r="GE135" s="186"/>
      <c r="GF135" s="186"/>
      <c r="GG135" s="186"/>
      <c r="GH135" s="186"/>
      <c r="GI135" s="186"/>
      <c r="GJ135" s="186"/>
      <c r="GK135" s="186"/>
      <c r="GL135" s="186"/>
      <c r="GM135" s="186"/>
      <c r="GN135" s="186"/>
      <c r="GO135" s="186"/>
      <c r="GP135" s="186"/>
      <c r="GQ135" s="186"/>
      <c r="GR135" s="186"/>
      <c r="GS135" s="186"/>
      <c r="GT135" s="186"/>
      <c r="GU135" s="186"/>
      <c r="GV135" s="186"/>
      <c r="GW135" s="186"/>
      <c r="GX135" s="186"/>
      <c r="GY135" s="186"/>
      <c r="GZ135" s="186"/>
      <c r="HA135" s="186"/>
      <c r="HB135" s="186"/>
      <c r="HC135" s="186"/>
      <c r="HD135" s="186"/>
      <c r="HE135" s="186"/>
      <c r="HF135" s="186"/>
      <c r="HG135" s="186"/>
      <c r="HH135" s="186"/>
      <c r="HI135" s="186"/>
      <c r="HJ135" s="186"/>
      <c r="HK135" s="186"/>
      <c r="HL135" s="186"/>
      <c r="HM135" s="186"/>
      <c r="HN135" s="186"/>
      <c r="HO135" s="186"/>
      <c r="HP135" s="186"/>
      <c r="HQ135" s="186"/>
      <c r="HR135" s="186"/>
      <c r="HS135" s="186"/>
      <c r="HT135" s="186"/>
      <c r="HU135" s="186"/>
      <c r="HV135" s="186"/>
      <c r="HW135" s="186"/>
      <c r="HX135" s="186"/>
      <c r="HY135" s="186"/>
      <c r="HZ135" s="186"/>
      <c r="IA135" s="186"/>
      <c r="IB135" s="186"/>
      <c r="IC135" s="186"/>
      <c r="ID135" s="186"/>
      <c r="IE135" s="186"/>
      <c r="IF135" s="186"/>
      <c r="IG135" s="186"/>
      <c r="IH135" s="186"/>
      <c r="II135" s="186"/>
      <c r="IJ135" s="186"/>
      <c r="IK135" s="186"/>
    </row>
    <row r="136" spans="1:245" s="106" customFormat="1" ht="19.5" customHeight="1" hidden="1">
      <c r="A136" s="89" t="s">
        <v>252</v>
      </c>
      <c r="B136" s="88" t="s">
        <v>0</v>
      </c>
      <c r="C136" s="70" t="s">
        <v>217</v>
      </c>
      <c r="D136" s="156" t="s">
        <v>237</v>
      </c>
      <c r="E136" s="156" t="s">
        <v>250</v>
      </c>
      <c r="F136" s="155" t="s">
        <v>249</v>
      </c>
      <c r="G136" s="155" t="s">
        <v>209</v>
      </c>
      <c r="H136" s="204">
        <v>4897.431</v>
      </c>
      <c r="I136" s="204">
        <v>4897.431</v>
      </c>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6"/>
      <c r="BT136" s="186"/>
      <c r="BU136" s="186"/>
      <c r="BV136" s="186"/>
      <c r="BW136" s="186"/>
      <c r="BX136" s="186"/>
      <c r="BY136" s="186"/>
      <c r="BZ136" s="186"/>
      <c r="CA136" s="186"/>
      <c r="CB136" s="186"/>
      <c r="CC136" s="186"/>
      <c r="CD136" s="186"/>
      <c r="CE136" s="186"/>
      <c r="CF136" s="186"/>
      <c r="CG136" s="186"/>
      <c r="CH136" s="186"/>
      <c r="CI136" s="186"/>
      <c r="CJ136" s="186"/>
      <c r="CK136" s="186"/>
      <c r="CL136" s="186"/>
      <c r="CM136" s="186"/>
      <c r="CN136" s="186"/>
      <c r="CO136" s="186"/>
      <c r="CP136" s="186"/>
      <c r="CQ136" s="186"/>
      <c r="CR136" s="186"/>
      <c r="CS136" s="186"/>
      <c r="CT136" s="186"/>
      <c r="CU136" s="186"/>
      <c r="CV136" s="186"/>
      <c r="CW136" s="186"/>
      <c r="CX136" s="186"/>
      <c r="CY136" s="186"/>
      <c r="CZ136" s="186"/>
      <c r="DA136" s="186"/>
      <c r="DB136" s="186"/>
      <c r="DC136" s="186"/>
      <c r="DD136" s="186"/>
      <c r="DE136" s="186"/>
      <c r="DF136" s="186"/>
      <c r="DG136" s="186"/>
      <c r="DH136" s="186"/>
      <c r="DI136" s="186"/>
      <c r="DJ136" s="186"/>
      <c r="DK136" s="186"/>
      <c r="DL136" s="186"/>
      <c r="DM136" s="186"/>
      <c r="DN136" s="186"/>
      <c r="DO136" s="186"/>
      <c r="DP136" s="186"/>
      <c r="DQ136" s="186"/>
      <c r="DR136" s="186"/>
      <c r="DS136" s="186"/>
      <c r="DT136" s="186"/>
      <c r="DU136" s="186"/>
      <c r="DV136" s="186"/>
      <c r="DW136" s="186"/>
      <c r="DX136" s="186"/>
      <c r="DY136" s="186"/>
      <c r="DZ136" s="186"/>
      <c r="EA136" s="186"/>
      <c r="EB136" s="186"/>
      <c r="EC136" s="186"/>
      <c r="ED136" s="186"/>
      <c r="EE136" s="186"/>
      <c r="EF136" s="186"/>
      <c r="EG136" s="186"/>
      <c r="EH136" s="186"/>
      <c r="EI136" s="186"/>
      <c r="EJ136" s="186"/>
      <c r="EK136" s="186"/>
      <c r="EL136" s="186"/>
      <c r="EM136" s="186"/>
      <c r="EN136" s="186"/>
      <c r="EO136" s="186"/>
      <c r="EP136" s="186"/>
      <c r="EQ136" s="186"/>
      <c r="ER136" s="186"/>
      <c r="ES136" s="186"/>
      <c r="ET136" s="186"/>
      <c r="EU136" s="186"/>
      <c r="EV136" s="186"/>
      <c r="EW136" s="186"/>
      <c r="EX136" s="186"/>
      <c r="EY136" s="186"/>
      <c r="EZ136" s="186"/>
      <c r="FA136" s="186"/>
      <c r="FB136" s="186"/>
      <c r="FC136" s="186"/>
      <c r="FD136" s="186"/>
      <c r="FE136" s="186"/>
      <c r="FF136" s="186"/>
      <c r="FG136" s="186"/>
      <c r="FH136" s="186"/>
      <c r="FI136" s="186"/>
      <c r="FJ136" s="186"/>
      <c r="FK136" s="186"/>
      <c r="FL136" s="186"/>
      <c r="FM136" s="186"/>
      <c r="FN136" s="186"/>
      <c r="FO136" s="186"/>
      <c r="FP136" s="186"/>
      <c r="FQ136" s="186"/>
      <c r="FR136" s="186"/>
      <c r="FS136" s="186"/>
      <c r="FT136" s="186"/>
      <c r="FU136" s="186"/>
      <c r="FV136" s="186"/>
      <c r="FW136" s="186"/>
      <c r="FX136" s="186"/>
      <c r="FY136" s="186"/>
      <c r="FZ136" s="186"/>
      <c r="GA136" s="186"/>
      <c r="GB136" s="186"/>
      <c r="GC136" s="186"/>
      <c r="GD136" s="186"/>
      <c r="GE136" s="186"/>
      <c r="GF136" s="186"/>
      <c r="GG136" s="186"/>
      <c r="GH136" s="186"/>
      <c r="GI136" s="186"/>
      <c r="GJ136" s="186"/>
      <c r="GK136" s="186"/>
      <c r="GL136" s="186"/>
      <c r="GM136" s="186"/>
      <c r="GN136" s="186"/>
      <c r="GO136" s="186"/>
      <c r="GP136" s="186"/>
      <c r="GQ136" s="186"/>
      <c r="GR136" s="186"/>
      <c r="GS136" s="186"/>
      <c r="GT136" s="186"/>
      <c r="GU136" s="186"/>
      <c r="GV136" s="186"/>
      <c r="GW136" s="186"/>
      <c r="GX136" s="186"/>
      <c r="GY136" s="186"/>
      <c r="GZ136" s="186"/>
      <c r="HA136" s="186"/>
      <c r="HB136" s="186"/>
      <c r="HC136" s="186"/>
      <c r="HD136" s="186"/>
      <c r="HE136" s="186"/>
      <c r="HF136" s="186"/>
      <c r="HG136" s="186"/>
      <c r="HH136" s="186"/>
      <c r="HI136" s="186"/>
      <c r="HJ136" s="186"/>
      <c r="HK136" s="186"/>
      <c r="HL136" s="186"/>
      <c r="HM136" s="186"/>
      <c r="HN136" s="186"/>
      <c r="HO136" s="186"/>
      <c r="HP136" s="186"/>
      <c r="HQ136" s="186"/>
      <c r="HR136" s="186"/>
      <c r="HS136" s="186"/>
      <c r="HT136" s="186"/>
      <c r="HU136" s="186"/>
      <c r="HV136" s="186"/>
      <c r="HW136" s="186"/>
      <c r="HX136" s="186"/>
      <c r="HY136" s="186"/>
      <c r="HZ136" s="186"/>
      <c r="IA136" s="186"/>
      <c r="IB136" s="186"/>
      <c r="IC136" s="186"/>
      <c r="ID136" s="186"/>
      <c r="IE136" s="186"/>
      <c r="IF136" s="186"/>
      <c r="IG136" s="186"/>
      <c r="IH136" s="186"/>
      <c r="II136" s="186"/>
      <c r="IJ136" s="186"/>
      <c r="IK136" s="186"/>
    </row>
    <row r="137" spans="1:245" s="106" customFormat="1" ht="19.5" customHeight="1" hidden="1">
      <c r="A137" s="203" t="s">
        <v>251</v>
      </c>
      <c r="B137" s="57" t="s">
        <v>0</v>
      </c>
      <c r="C137" s="70" t="s">
        <v>217</v>
      </c>
      <c r="D137" s="156" t="s">
        <v>237</v>
      </c>
      <c r="E137" s="156" t="s">
        <v>250</v>
      </c>
      <c r="F137" s="155" t="s">
        <v>249</v>
      </c>
      <c r="G137" s="155" t="s">
        <v>209</v>
      </c>
      <c r="H137" s="202" t="s">
        <v>248</v>
      </c>
      <c r="I137" s="202" t="s">
        <v>248</v>
      </c>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c r="BD137" s="186"/>
      <c r="BE137" s="186"/>
      <c r="BF137" s="186"/>
      <c r="BG137" s="186"/>
      <c r="BH137" s="186"/>
      <c r="BI137" s="186"/>
      <c r="BJ137" s="186"/>
      <c r="BK137" s="186"/>
      <c r="BL137" s="186"/>
      <c r="BM137" s="186"/>
      <c r="BN137" s="186"/>
      <c r="BO137" s="186"/>
      <c r="BP137" s="186"/>
      <c r="BQ137" s="186"/>
      <c r="BR137" s="186"/>
      <c r="BS137" s="186"/>
      <c r="BT137" s="186"/>
      <c r="BU137" s="186"/>
      <c r="BV137" s="186"/>
      <c r="BW137" s="186"/>
      <c r="BX137" s="186"/>
      <c r="BY137" s="186"/>
      <c r="BZ137" s="186"/>
      <c r="CA137" s="186"/>
      <c r="CB137" s="186"/>
      <c r="CC137" s="186"/>
      <c r="CD137" s="186"/>
      <c r="CE137" s="186"/>
      <c r="CF137" s="186"/>
      <c r="CG137" s="186"/>
      <c r="CH137" s="186"/>
      <c r="CI137" s="186"/>
      <c r="CJ137" s="186"/>
      <c r="CK137" s="186"/>
      <c r="CL137" s="186"/>
      <c r="CM137" s="186"/>
      <c r="CN137" s="186"/>
      <c r="CO137" s="186"/>
      <c r="CP137" s="186"/>
      <c r="CQ137" s="186"/>
      <c r="CR137" s="186"/>
      <c r="CS137" s="186"/>
      <c r="CT137" s="186"/>
      <c r="CU137" s="186"/>
      <c r="CV137" s="186"/>
      <c r="CW137" s="186"/>
      <c r="CX137" s="186"/>
      <c r="CY137" s="186"/>
      <c r="CZ137" s="186"/>
      <c r="DA137" s="186"/>
      <c r="DB137" s="186"/>
      <c r="DC137" s="186"/>
      <c r="DD137" s="186"/>
      <c r="DE137" s="186"/>
      <c r="DF137" s="186"/>
      <c r="DG137" s="186"/>
      <c r="DH137" s="186"/>
      <c r="DI137" s="186"/>
      <c r="DJ137" s="186"/>
      <c r="DK137" s="186"/>
      <c r="DL137" s="186"/>
      <c r="DM137" s="186"/>
      <c r="DN137" s="186"/>
      <c r="DO137" s="186"/>
      <c r="DP137" s="186"/>
      <c r="DQ137" s="186"/>
      <c r="DR137" s="186"/>
      <c r="DS137" s="186"/>
      <c r="DT137" s="186"/>
      <c r="DU137" s="186"/>
      <c r="DV137" s="186"/>
      <c r="DW137" s="186"/>
      <c r="DX137" s="186"/>
      <c r="DY137" s="186"/>
      <c r="DZ137" s="186"/>
      <c r="EA137" s="186"/>
      <c r="EB137" s="186"/>
      <c r="EC137" s="186"/>
      <c r="ED137" s="186"/>
      <c r="EE137" s="186"/>
      <c r="EF137" s="186"/>
      <c r="EG137" s="186"/>
      <c r="EH137" s="186"/>
      <c r="EI137" s="186"/>
      <c r="EJ137" s="186"/>
      <c r="EK137" s="186"/>
      <c r="EL137" s="186"/>
      <c r="EM137" s="186"/>
      <c r="EN137" s="186"/>
      <c r="EO137" s="186"/>
      <c r="EP137" s="186"/>
      <c r="EQ137" s="186"/>
      <c r="ER137" s="186"/>
      <c r="ES137" s="186"/>
      <c r="ET137" s="186"/>
      <c r="EU137" s="186"/>
      <c r="EV137" s="186"/>
      <c r="EW137" s="186"/>
      <c r="EX137" s="186"/>
      <c r="EY137" s="186"/>
      <c r="EZ137" s="186"/>
      <c r="FA137" s="186"/>
      <c r="FB137" s="186"/>
      <c r="FC137" s="186"/>
      <c r="FD137" s="186"/>
      <c r="FE137" s="186"/>
      <c r="FF137" s="186"/>
      <c r="FG137" s="186"/>
      <c r="FH137" s="186"/>
      <c r="FI137" s="186"/>
      <c r="FJ137" s="186"/>
      <c r="FK137" s="186"/>
      <c r="FL137" s="186"/>
      <c r="FM137" s="186"/>
      <c r="FN137" s="186"/>
      <c r="FO137" s="186"/>
      <c r="FP137" s="186"/>
      <c r="FQ137" s="186"/>
      <c r="FR137" s="186"/>
      <c r="FS137" s="186"/>
      <c r="FT137" s="186"/>
      <c r="FU137" s="186"/>
      <c r="FV137" s="186"/>
      <c r="FW137" s="186"/>
      <c r="FX137" s="186"/>
      <c r="FY137" s="186"/>
      <c r="FZ137" s="186"/>
      <c r="GA137" s="186"/>
      <c r="GB137" s="186"/>
      <c r="GC137" s="186"/>
      <c r="GD137" s="186"/>
      <c r="GE137" s="186"/>
      <c r="GF137" s="186"/>
      <c r="GG137" s="186"/>
      <c r="GH137" s="186"/>
      <c r="GI137" s="186"/>
      <c r="GJ137" s="186"/>
      <c r="GK137" s="186"/>
      <c r="GL137" s="186"/>
      <c r="GM137" s="186"/>
      <c r="GN137" s="186"/>
      <c r="GO137" s="186"/>
      <c r="GP137" s="186"/>
      <c r="GQ137" s="186"/>
      <c r="GR137" s="186"/>
      <c r="GS137" s="186"/>
      <c r="GT137" s="186"/>
      <c r="GU137" s="186"/>
      <c r="GV137" s="186"/>
      <c r="GW137" s="186"/>
      <c r="GX137" s="186"/>
      <c r="GY137" s="186"/>
      <c r="GZ137" s="186"/>
      <c r="HA137" s="186"/>
      <c r="HB137" s="186"/>
      <c r="HC137" s="186"/>
      <c r="HD137" s="186"/>
      <c r="HE137" s="186"/>
      <c r="HF137" s="186"/>
      <c r="HG137" s="186"/>
      <c r="HH137" s="186"/>
      <c r="HI137" s="186"/>
      <c r="HJ137" s="186"/>
      <c r="HK137" s="186"/>
      <c r="HL137" s="186"/>
      <c r="HM137" s="186"/>
      <c r="HN137" s="186"/>
      <c r="HO137" s="186"/>
      <c r="HP137" s="186"/>
      <c r="HQ137" s="186"/>
      <c r="HR137" s="186"/>
      <c r="HS137" s="186"/>
      <c r="HT137" s="186"/>
      <c r="HU137" s="186"/>
      <c r="HV137" s="186"/>
      <c r="HW137" s="186"/>
      <c r="HX137" s="186"/>
      <c r="HY137" s="186"/>
      <c r="HZ137" s="186"/>
      <c r="IA137" s="186"/>
      <c r="IB137" s="186"/>
      <c r="IC137" s="186"/>
      <c r="ID137" s="186"/>
      <c r="IE137" s="186"/>
      <c r="IF137" s="186"/>
      <c r="IG137" s="186"/>
      <c r="IH137" s="186"/>
      <c r="II137" s="186"/>
      <c r="IJ137" s="186"/>
      <c r="IK137" s="186"/>
    </row>
    <row r="138" spans="1:245" s="106" customFormat="1" ht="37.5" customHeight="1" hidden="1">
      <c r="A138" s="201" t="s">
        <v>247</v>
      </c>
      <c r="B138" s="88" t="s">
        <v>0</v>
      </c>
      <c r="C138" s="70" t="s">
        <v>217</v>
      </c>
      <c r="D138" s="156" t="s">
        <v>237</v>
      </c>
      <c r="E138" s="156" t="s">
        <v>245</v>
      </c>
      <c r="F138" s="155" t="s">
        <v>155</v>
      </c>
      <c r="G138" s="155"/>
      <c r="H138" s="197" t="s">
        <v>243</v>
      </c>
      <c r="I138" s="197" t="s">
        <v>243</v>
      </c>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6"/>
      <c r="BM138" s="186"/>
      <c r="BN138" s="186"/>
      <c r="BO138" s="186"/>
      <c r="BP138" s="186"/>
      <c r="BQ138" s="186"/>
      <c r="BR138" s="186"/>
      <c r="BS138" s="186"/>
      <c r="BT138" s="186"/>
      <c r="BU138" s="186"/>
      <c r="BV138" s="186"/>
      <c r="BW138" s="186"/>
      <c r="BX138" s="186"/>
      <c r="BY138" s="186"/>
      <c r="BZ138" s="186"/>
      <c r="CA138" s="186"/>
      <c r="CB138" s="186"/>
      <c r="CC138" s="186"/>
      <c r="CD138" s="186"/>
      <c r="CE138" s="186"/>
      <c r="CF138" s="186"/>
      <c r="CG138" s="186"/>
      <c r="CH138" s="186"/>
      <c r="CI138" s="186"/>
      <c r="CJ138" s="186"/>
      <c r="CK138" s="186"/>
      <c r="CL138" s="186"/>
      <c r="CM138" s="186"/>
      <c r="CN138" s="186"/>
      <c r="CO138" s="186"/>
      <c r="CP138" s="186"/>
      <c r="CQ138" s="186"/>
      <c r="CR138" s="186"/>
      <c r="CS138" s="186"/>
      <c r="CT138" s="186"/>
      <c r="CU138" s="186"/>
      <c r="CV138" s="186"/>
      <c r="CW138" s="186"/>
      <c r="CX138" s="186"/>
      <c r="CY138" s="186"/>
      <c r="CZ138" s="186"/>
      <c r="DA138" s="186"/>
      <c r="DB138" s="186"/>
      <c r="DC138" s="186"/>
      <c r="DD138" s="186"/>
      <c r="DE138" s="186"/>
      <c r="DF138" s="186"/>
      <c r="DG138" s="186"/>
      <c r="DH138" s="186"/>
      <c r="DI138" s="186"/>
      <c r="DJ138" s="186"/>
      <c r="DK138" s="186"/>
      <c r="DL138" s="186"/>
      <c r="DM138" s="186"/>
      <c r="DN138" s="186"/>
      <c r="DO138" s="186"/>
      <c r="DP138" s="186"/>
      <c r="DQ138" s="186"/>
      <c r="DR138" s="186"/>
      <c r="DS138" s="186"/>
      <c r="DT138" s="186"/>
      <c r="DU138" s="186"/>
      <c r="DV138" s="186"/>
      <c r="DW138" s="186"/>
      <c r="DX138" s="186"/>
      <c r="DY138" s="186"/>
      <c r="DZ138" s="186"/>
      <c r="EA138" s="186"/>
      <c r="EB138" s="186"/>
      <c r="EC138" s="186"/>
      <c r="ED138" s="186"/>
      <c r="EE138" s="186"/>
      <c r="EF138" s="186"/>
      <c r="EG138" s="186"/>
      <c r="EH138" s="186"/>
      <c r="EI138" s="186"/>
      <c r="EJ138" s="186"/>
      <c r="EK138" s="186"/>
      <c r="EL138" s="186"/>
      <c r="EM138" s="186"/>
      <c r="EN138" s="186"/>
      <c r="EO138" s="186"/>
      <c r="EP138" s="186"/>
      <c r="EQ138" s="186"/>
      <c r="ER138" s="186"/>
      <c r="ES138" s="186"/>
      <c r="ET138" s="186"/>
      <c r="EU138" s="186"/>
      <c r="EV138" s="186"/>
      <c r="EW138" s="186"/>
      <c r="EX138" s="186"/>
      <c r="EY138" s="186"/>
      <c r="EZ138" s="186"/>
      <c r="FA138" s="186"/>
      <c r="FB138" s="186"/>
      <c r="FC138" s="186"/>
      <c r="FD138" s="186"/>
      <c r="FE138" s="186"/>
      <c r="FF138" s="186"/>
      <c r="FG138" s="186"/>
      <c r="FH138" s="186"/>
      <c r="FI138" s="186"/>
      <c r="FJ138" s="186"/>
      <c r="FK138" s="186"/>
      <c r="FL138" s="186"/>
      <c r="FM138" s="186"/>
      <c r="FN138" s="186"/>
      <c r="FO138" s="186"/>
      <c r="FP138" s="186"/>
      <c r="FQ138" s="186"/>
      <c r="FR138" s="186"/>
      <c r="FS138" s="186"/>
      <c r="FT138" s="186"/>
      <c r="FU138" s="186"/>
      <c r="FV138" s="186"/>
      <c r="FW138" s="186"/>
      <c r="FX138" s="186"/>
      <c r="FY138" s="186"/>
      <c r="FZ138" s="186"/>
      <c r="GA138" s="186"/>
      <c r="GB138" s="186"/>
      <c r="GC138" s="186"/>
      <c r="GD138" s="186"/>
      <c r="GE138" s="186"/>
      <c r="GF138" s="186"/>
      <c r="GG138" s="186"/>
      <c r="GH138" s="186"/>
      <c r="GI138" s="186"/>
      <c r="GJ138" s="186"/>
      <c r="GK138" s="186"/>
      <c r="GL138" s="186"/>
      <c r="GM138" s="186"/>
      <c r="GN138" s="186"/>
      <c r="GO138" s="186"/>
      <c r="GP138" s="186"/>
      <c r="GQ138" s="186"/>
      <c r="GR138" s="186"/>
      <c r="GS138" s="186"/>
      <c r="GT138" s="186"/>
      <c r="GU138" s="186"/>
      <c r="GV138" s="186"/>
      <c r="GW138" s="186"/>
      <c r="GX138" s="186"/>
      <c r="GY138" s="186"/>
      <c r="GZ138" s="186"/>
      <c r="HA138" s="186"/>
      <c r="HB138" s="186"/>
      <c r="HC138" s="186"/>
      <c r="HD138" s="186"/>
      <c r="HE138" s="186"/>
      <c r="HF138" s="186"/>
      <c r="HG138" s="186"/>
      <c r="HH138" s="186"/>
      <c r="HI138" s="186"/>
      <c r="HJ138" s="186"/>
      <c r="HK138" s="186"/>
      <c r="HL138" s="186"/>
      <c r="HM138" s="186"/>
      <c r="HN138" s="186"/>
      <c r="HO138" s="186"/>
      <c r="HP138" s="186"/>
      <c r="HQ138" s="186"/>
      <c r="HR138" s="186"/>
      <c r="HS138" s="186"/>
      <c r="HT138" s="186"/>
      <c r="HU138" s="186"/>
      <c r="HV138" s="186"/>
      <c r="HW138" s="186"/>
      <c r="HX138" s="186"/>
      <c r="HY138" s="186"/>
      <c r="HZ138" s="186"/>
      <c r="IA138" s="186"/>
      <c r="IB138" s="186"/>
      <c r="IC138" s="186"/>
      <c r="ID138" s="186"/>
      <c r="IE138" s="186"/>
      <c r="IF138" s="186"/>
      <c r="IG138" s="186"/>
      <c r="IH138" s="186"/>
      <c r="II138" s="186"/>
      <c r="IJ138" s="186"/>
      <c r="IK138" s="186"/>
    </row>
    <row r="139" spans="1:245" s="198" customFormat="1" ht="37.5" customHeight="1" hidden="1">
      <c r="A139" s="163" t="s">
        <v>246</v>
      </c>
      <c r="B139" s="88" t="s">
        <v>0</v>
      </c>
      <c r="C139" s="70" t="s">
        <v>217</v>
      </c>
      <c r="D139" s="156" t="s">
        <v>237</v>
      </c>
      <c r="E139" s="156" t="s">
        <v>245</v>
      </c>
      <c r="F139" s="155" t="s">
        <v>244</v>
      </c>
      <c r="G139" s="155"/>
      <c r="H139" s="200" t="str">
        <f>H140</f>
        <v>1160</v>
      </c>
      <c r="I139" s="200" t="str">
        <f>I140</f>
        <v>1160</v>
      </c>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199"/>
      <c r="FU139" s="199"/>
      <c r="FV139" s="199"/>
      <c r="FW139" s="199"/>
      <c r="FX139" s="199"/>
      <c r="FY139" s="199"/>
      <c r="FZ139" s="199"/>
      <c r="GA139" s="199"/>
      <c r="GB139" s="199"/>
      <c r="GC139" s="199"/>
      <c r="GD139" s="199"/>
      <c r="GE139" s="199"/>
      <c r="GF139" s="199"/>
      <c r="GG139" s="199"/>
      <c r="GH139" s="199"/>
      <c r="GI139" s="199"/>
      <c r="GJ139" s="199"/>
      <c r="GK139" s="199"/>
      <c r="GL139" s="199"/>
      <c r="GM139" s="199"/>
      <c r="GN139" s="199"/>
      <c r="GO139" s="199"/>
      <c r="GP139" s="199"/>
      <c r="GQ139" s="199"/>
      <c r="GR139" s="199"/>
      <c r="GS139" s="199"/>
      <c r="GT139" s="199"/>
      <c r="GU139" s="199"/>
      <c r="GV139" s="199"/>
      <c r="GW139" s="199"/>
      <c r="GX139" s="199"/>
      <c r="GY139" s="199"/>
      <c r="GZ139" s="199"/>
      <c r="HA139" s="199"/>
      <c r="HB139" s="199"/>
      <c r="HC139" s="199"/>
      <c r="HD139" s="199"/>
      <c r="HE139" s="199"/>
      <c r="HF139" s="199"/>
      <c r="HG139" s="199"/>
      <c r="HH139" s="199"/>
      <c r="HI139" s="199"/>
      <c r="HJ139" s="199"/>
      <c r="HK139" s="199"/>
      <c r="HL139" s="199"/>
      <c r="HM139" s="199"/>
      <c r="HN139" s="199"/>
      <c r="HO139" s="199"/>
      <c r="HP139" s="199"/>
      <c r="HQ139" s="199"/>
      <c r="HR139" s="199"/>
      <c r="HS139" s="199"/>
      <c r="HT139" s="199"/>
      <c r="HU139" s="199"/>
      <c r="HV139" s="199"/>
      <c r="HW139" s="199"/>
      <c r="HX139" s="199"/>
      <c r="HY139" s="199"/>
      <c r="HZ139" s="199"/>
      <c r="IA139" s="199"/>
      <c r="IB139" s="199"/>
      <c r="IC139" s="199"/>
      <c r="ID139" s="199"/>
      <c r="IE139" s="199"/>
      <c r="IF139" s="199"/>
      <c r="IG139" s="199"/>
      <c r="IH139" s="199"/>
      <c r="II139" s="199"/>
      <c r="IJ139" s="199"/>
      <c r="IK139" s="199"/>
    </row>
    <row r="140" spans="1:246" s="196" customFormat="1" ht="37.5" customHeight="1" hidden="1">
      <c r="A140" s="89" t="s">
        <v>159</v>
      </c>
      <c r="B140" s="57" t="s">
        <v>0</v>
      </c>
      <c r="C140" s="70" t="s">
        <v>217</v>
      </c>
      <c r="D140" s="156" t="s">
        <v>237</v>
      </c>
      <c r="E140" s="156" t="s">
        <v>245</v>
      </c>
      <c r="F140" s="155" t="s">
        <v>244</v>
      </c>
      <c r="G140" s="155" t="s">
        <v>145</v>
      </c>
      <c r="H140" s="197" t="s">
        <v>243</v>
      </c>
      <c r="I140" s="197" t="s">
        <v>243</v>
      </c>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86"/>
      <c r="BO140" s="186"/>
      <c r="BP140" s="186"/>
      <c r="BQ140" s="186"/>
      <c r="BR140" s="186"/>
      <c r="BS140" s="186"/>
      <c r="BT140" s="186"/>
      <c r="BU140" s="186"/>
      <c r="BV140" s="186"/>
      <c r="BW140" s="186"/>
      <c r="BX140" s="186"/>
      <c r="BY140" s="186"/>
      <c r="BZ140" s="186"/>
      <c r="CA140" s="186"/>
      <c r="CB140" s="186"/>
      <c r="CC140" s="186"/>
      <c r="CD140" s="186"/>
      <c r="CE140" s="186"/>
      <c r="CF140" s="186"/>
      <c r="CG140" s="186"/>
      <c r="CH140" s="186"/>
      <c r="CI140" s="186"/>
      <c r="CJ140" s="186"/>
      <c r="CK140" s="186"/>
      <c r="CL140" s="186"/>
      <c r="CM140" s="186"/>
      <c r="CN140" s="186"/>
      <c r="CO140" s="186"/>
      <c r="CP140" s="186"/>
      <c r="CQ140" s="186"/>
      <c r="CR140" s="186"/>
      <c r="CS140" s="186"/>
      <c r="CT140" s="186"/>
      <c r="CU140" s="186"/>
      <c r="CV140" s="186"/>
      <c r="CW140" s="186"/>
      <c r="CX140" s="186"/>
      <c r="CY140" s="186"/>
      <c r="CZ140" s="186"/>
      <c r="DA140" s="186"/>
      <c r="DB140" s="186"/>
      <c r="DC140" s="186"/>
      <c r="DD140" s="186"/>
      <c r="DE140" s="186"/>
      <c r="DF140" s="186"/>
      <c r="DG140" s="186"/>
      <c r="DH140" s="186"/>
      <c r="DI140" s="186"/>
      <c r="DJ140" s="186"/>
      <c r="DK140" s="186"/>
      <c r="DL140" s="186"/>
      <c r="DM140" s="186"/>
      <c r="DN140" s="186"/>
      <c r="DO140" s="186"/>
      <c r="DP140" s="186"/>
      <c r="DQ140" s="186"/>
      <c r="DR140" s="186"/>
      <c r="DS140" s="186"/>
      <c r="DT140" s="186"/>
      <c r="DU140" s="186"/>
      <c r="DV140" s="186"/>
      <c r="DW140" s="186"/>
      <c r="DX140" s="186"/>
      <c r="DY140" s="186"/>
      <c r="DZ140" s="186"/>
      <c r="EA140" s="186"/>
      <c r="EB140" s="186"/>
      <c r="EC140" s="186"/>
      <c r="ED140" s="186"/>
      <c r="EE140" s="186"/>
      <c r="EF140" s="186"/>
      <c r="EG140" s="186"/>
      <c r="EH140" s="186"/>
      <c r="EI140" s="186"/>
      <c r="EJ140" s="186"/>
      <c r="EK140" s="186"/>
      <c r="EL140" s="186"/>
      <c r="EM140" s="186"/>
      <c r="EN140" s="186"/>
      <c r="EO140" s="186"/>
      <c r="EP140" s="186"/>
      <c r="EQ140" s="186"/>
      <c r="ER140" s="186"/>
      <c r="ES140" s="186"/>
      <c r="ET140" s="186"/>
      <c r="EU140" s="186"/>
      <c r="EV140" s="186"/>
      <c r="EW140" s="186"/>
      <c r="EX140" s="186"/>
      <c r="EY140" s="186"/>
      <c r="EZ140" s="186"/>
      <c r="FA140" s="186"/>
      <c r="FB140" s="186"/>
      <c r="FC140" s="186"/>
      <c r="FD140" s="186"/>
      <c r="FE140" s="186"/>
      <c r="FF140" s="186"/>
      <c r="FG140" s="186"/>
      <c r="FH140" s="186"/>
      <c r="FI140" s="186"/>
      <c r="FJ140" s="186"/>
      <c r="FK140" s="186"/>
      <c r="FL140" s="186"/>
      <c r="FM140" s="186"/>
      <c r="FN140" s="186"/>
      <c r="FO140" s="186"/>
      <c r="FP140" s="186"/>
      <c r="FQ140" s="186"/>
      <c r="FR140" s="186"/>
      <c r="FS140" s="186"/>
      <c r="FT140" s="186"/>
      <c r="FU140" s="186"/>
      <c r="FV140" s="186"/>
      <c r="FW140" s="186"/>
      <c r="FX140" s="186"/>
      <c r="FY140" s="186"/>
      <c r="FZ140" s="186"/>
      <c r="GA140" s="186"/>
      <c r="GB140" s="186"/>
      <c r="GC140" s="186"/>
      <c r="GD140" s="186"/>
      <c r="GE140" s="186"/>
      <c r="GF140" s="186"/>
      <c r="GG140" s="186"/>
      <c r="GH140" s="186"/>
      <c r="GI140" s="186"/>
      <c r="GJ140" s="186"/>
      <c r="GK140" s="186"/>
      <c r="GL140" s="186"/>
      <c r="GM140" s="186"/>
      <c r="GN140" s="186"/>
      <c r="GO140" s="186"/>
      <c r="GP140" s="186"/>
      <c r="GQ140" s="186"/>
      <c r="GR140" s="186"/>
      <c r="GS140" s="186"/>
      <c r="GT140" s="186"/>
      <c r="GU140" s="186"/>
      <c r="GV140" s="186"/>
      <c r="GW140" s="186"/>
      <c r="GX140" s="186"/>
      <c r="GY140" s="186"/>
      <c r="GZ140" s="186"/>
      <c r="HA140" s="186"/>
      <c r="HB140" s="186"/>
      <c r="HC140" s="186"/>
      <c r="HD140" s="186"/>
      <c r="HE140" s="186"/>
      <c r="HF140" s="186"/>
      <c r="HG140" s="186"/>
      <c r="HH140" s="186"/>
      <c r="HI140" s="186"/>
      <c r="HJ140" s="186"/>
      <c r="HK140" s="186"/>
      <c r="HL140" s="186"/>
      <c r="HM140" s="186"/>
      <c r="HN140" s="186"/>
      <c r="HO140" s="186"/>
      <c r="HP140" s="186"/>
      <c r="HQ140" s="186"/>
      <c r="HR140" s="186"/>
      <c r="HS140" s="186"/>
      <c r="HT140" s="186"/>
      <c r="HU140" s="186"/>
      <c r="HV140" s="186"/>
      <c r="HW140" s="186"/>
      <c r="HX140" s="186"/>
      <c r="HY140" s="186"/>
      <c r="HZ140" s="186"/>
      <c r="IA140" s="186"/>
      <c r="IB140" s="186"/>
      <c r="IC140" s="186"/>
      <c r="ID140" s="186"/>
      <c r="IE140" s="186"/>
      <c r="IF140" s="186"/>
      <c r="IG140" s="186"/>
      <c r="IH140" s="186"/>
      <c r="II140" s="186"/>
      <c r="IJ140" s="186"/>
      <c r="IK140" s="186"/>
      <c r="IL140" s="186"/>
    </row>
    <row r="141" spans="1:35" s="195" customFormat="1" ht="18.75" customHeight="1" hidden="1">
      <c r="A141" s="170" t="s">
        <v>242</v>
      </c>
      <c r="B141" s="88" t="s">
        <v>0</v>
      </c>
      <c r="C141" s="70" t="s">
        <v>217</v>
      </c>
      <c r="D141" s="156" t="s">
        <v>237</v>
      </c>
      <c r="E141" s="715" t="s">
        <v>241</v>
      </c>
      <c r="F141" s="716"/>
      <c r="G141" s="155"/>
      <c r="H141" s="63" t="e">
        <f>#REF!</f>
        <v>#REF!</v>
      </c>
      <c r="I141" s="63" t="e">
        <f>#REF!</f>
        <v>#REF!</v>
      </c>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row>
    <row r="142" spans="1:35" s="51" customFormat="1" ht="56.25" customHeight="1" hidden="1">
      <c r="A142" s="169" t="s">
        <v>240</v>
      </c>
      <c r="B142" s="57" t="s">
        <v>0</v>
      </c>
      <c r="C142" s="70" t="s">
        <v>217</v>
      </c>
      <c r="D142" s="156" t="s">
        <v>237</v>
      </c>
      <c r="E142" s="156" t="s">
        <v>239</v>
      </c>
      <c r="F142" s="71" t="s">
        <v>155</v>
      </c>
      <c r="G142" s="155"/>
      <c r="H142" s="63">
        <v>560</v>
      </c>
      <c r="I142" s="63">
        <v>560</v>
      </c>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row>
    <row r="143" spans="1:35" s="51" customFormat="1" ht="2.25" customHeight="1" hidden="1">
      <c r="A143" s="169"/>
      <c r="B143" s="57"/>
      <c r="C143" s="70"/>
      <c r="D143" s="156"/>
      <c r="E143" s="156"/>
      <c r="F143" s="71"/>
      <c r="G143" s="155"/>
      <c r="H143" s="63"/>
      <c r="I143" s="63"/>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row>
    <row r="144" spans="1:35" s="51" customFormat="1" ht="18.75" customHeight="1">
      <c r="A144" s="116" t="s">
        <v>236</v>
      </c>
      <c r="B144" s="161" t="s">
        <v>0</v>
      </c>
      <c r="C144" s="73" t="s">
        <v>217</v>
      </c>
      <c r="D144" s="113">
        <v>12</v>
      </c>
      <c r="E144" s="59"/>
      <c r="F144" s="167"/>
      <c r="G144" s="140"/>
      <c r="H144" s="193">
        <f>H145+H158+H166</f>
        <v>497.25</v>
      </c>
      <c r="I144" s="193">
        <f>I145+I158+I166</f>
        <v>484.5</v>
      </c>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row>
    <row r="145" spans="1:9" s="186" customFormat="1" ht="87" customHeight="1">
      <c r="A145" s="116" t="s">
        <v>721</v>
      </c>
      <c r="B145" s="104" t="s">
        <v>0</v>
      </c>
      <c r="C145" s="73" t="s">
        <v>217</v>
      </c>
      <c r="D145" s="113" t="s">
        <v>216</v>
      </c>
      <c r="E145" s="214" t="s">
        <v>235</v>
      </c>
      <c r="F145" s="213" t="s">
        <v>155</v>
      </c>
      <c r="G145" s="140"/>
      <c r="H145" s="110" t="str">
        <f>H147</f>
        <v>243,750</v>
      </c>
      <c r="I145" s="110" t="str">
        <f>I147</f>
        <v>237,500</v>
      </c>
    </row>
    <row r="146" spans="1:9" s="186" customFormat="1" ht="44.25" customHeight="1">
      <c r="A146" s="302" t="s">
        <v>499</v>
      </c>
      <c r="B146" s="104"/>
      <c r="C146" s="319" t="s">
        <v>217</v>
      </c>
      <c r="D146" s="434" t="s">
        <v>216</v>
      </c>
      <c r="E146" s="552" t="s">
        <v>484</v>
      </c>
      <c r="F146" s="553" t="s">
        <v>155</v>
      </c>
      <c r="G146" s="140"/>
      <c r="H146" s="110" t="str">
        <f>H147</f>
        <v>243,750</v>
      </c>
      <c r="I146" s="110" t="str">
        <f>I147</f>
        <v>237,500</v>
      </c>
    </row>
    <row r="147" spans="1:9" s="186" customFormat="1" ht="18.75">
      <c r="A147" s="191" t="s">
        <v>234</v>
      </c>
      <c r="B147" s="190" t="s">
        <v>0</v>
      </c>
      <c r="C147" s="57" t="s">
        <v>217</v>
      </c>
      <c r="D147" s="65" t="s">
        <v>216</v>
      </c>
      <c r="E147" s="188" t="s">
        <v>484</v>
      </c>
      <c r="F147" s="187" t="s">
        <v>233</v>
      </c>
      <c r="G147" s="140"/>
      <c r="H147" s="107" t="str">
        <f>H148</f>
        <v>243,750</v>
      </c>
      <c r="I147" s="107" t="str">
        <f>I148</f>
        <v>237,500</v>
      </c>
    </row>
    <row r="148" spans="1:9" s="186" customFormat="1" ht="40.5" customHeight="1">
      <c r="A148" s="680" t="s">
        <v>363</v>
      </c>
      <c r="B148" s="161" t="s">
        <v>0</v>
      </c>
      <c r="C148" s="57" t="s">
        <v>217</v>
      </c>
      <c r="D148" s="65" t="s">
        <v>216</v>
      </c>
      <c r="E148" s="188" t="s">
        <v>484</v>
      </c>
      <c r="F148" s="187" t="s">
        <v>233</v>
      </c>
      <c r="G148" s="64" t="s">
        <v>145</v>
      </c>
      <c r="H148" s="80" t="s">
        <v>632</v>
      </c>
      <c r="I148" s="80" t="s">
        <v>633</v>
      </c>
    </row>
    <row r="149" spans="1:9" s="106" customFormat="1" ht="19.5" customHeight="1" hidden="1">
      <c r="A149" s="681" t="s">
        <v>232</v>
      </c>
      <c r="B149" s="57" t="s">
        <v>0</v>
      </c>
      <c r="C149" s="128" t="s">
        <v>217</v>
      </c>
      <c r="D149" s="184" t="s">
        <v>216</v>
      </c>
      <c r="E149" s="183" t="s">
        <v>231</v>
      </c>
      <c r="F149" s="142" t="s">
        <v>169</v>
      </c>
      <c r="G149" s="182"/>
      <c r="H149" s="181"/>
      <c r="I149" s="181"/>
    </row>
    <row r="150" spans="1:9" s="83" customFormat="1" ht="56.25" customHeight="1" hidden="1">
      <c r="A150" s="682" t="s">
        <v>230</v>
      </c>
      <c r="B150" s="104" t="s">
        <v>0</v>
      </c>
      <c r="C150" s="175" t="s">
        <v>217</v>
      </c>
      <c r="D150" s="174" t="s">
        <v>216</v>
      </c>
      <c r="E150" s="173" t="s">
        <v>228</v>
      </c>
      <c r="F150" s="172" t="s">
        <v>169</v>
      </c>
      <c r="G150" s="180"/>
      <c r="H150" s="179"/>
      <c r="I150" s="179"/>
    </row>
    <row r="151" spans="1:9" s="83" customFormat="1" ht="37.5" customHeight="1" hidden="1">
      <c r="A151" s="682" t="s">
        <v>229</v>
      </c>
      <c r="B151" s="73" t="s">
        <v>0</v>
      </c>
      <c r="C151" s="175" t="s">
        <v>217</v>
      </c>
      <c r="D151" s="174" t="s">
        <v>216</v>
      </c>
      <c r="E151" s="173" t="s">
        <v>228</v>
      </c>
      <c r="F151" s="172" t="s">
        <v>227</v>
      </c>
      <c r="G151" s="180"/>
      <c r="H151" s="179"/>
      <c r="I151" s="179"/>
    </row>
    <row r="152" spans="1:9" s="83" customFormat="1" ht="73.5" customHeight="1" hidden="1">
      <c r="A152" s="683" t="s">
        <v>159</v>
      </c>
      <c r="B152" s="100" t="s">
        <v>0</v>
      </c>
      <c r="C152" s="175" t="s">
        <v>217</v>
      </c>
      <c r="D152" s="174" t="s">
        <v>216</v>
      </c>
      <c r="E152" s="173" t="s">
        <v>228</v>
      </c>
      <c r="F152" s="172" t="s">
        <v>227</v>
      </c>
      <c r="G152" s="168" t="s">
        <v>145</v>
      </c>
      <c r="H152" s="171"/>
      <c r="I152" s="171"/>
    </row>
    <row r="153" spans="1:9" s="83" customFormat="1" ht="54" customHeight="1" hidden="1">
      <c r="A153" s="682" t="s">
        <v>226</v>
      </c>
      <c r="B153" s="88" t="s">
        <v>0</v>
      </c>
      <c r="C153" s="175" t="s">
        <v>217</v>
      </c>
      <c r="D153" s="174" t="s">
        <v>216</v>
      </c>
      <c r="E153" s="173" t="s">
        <v>222</v>
      </c>
      <c r="F153" s="172" t="s">
        <v>169</v>
      </c>
      <c r="G153" s="180"/>
      <c r="H153" s="179"/>
      <c r="I153" s="179"/>
    </row>
    <row r="154" spans="1:9" s="83" customFormat="1" ht="22.5" customHeight="1" hidden="1">
      <c r="A154" s="682" t="s">
        <v>225</v>
      </c>
      <c r="B154" s="88" t="s">
        <v>0</v>
      </c>
      <c r="C154" s="175" t="s">
        <v>217</v>
      </c>
      <c r="D154" s="174" t="s">
        <v>216</v>
      </c>
      <c r="E154" s="173" t="s">
        <v>222</v>
      </c>
      <c r="F154" s="172" t="s">
        <v>224</v>
      </c>
      <c r="G154" s="180"/>
      <c r="H154" s="179"/>
      <c r="I154" s="179"/>
    </row>
    <row r="155" spans="1:9" s="83" customFormat="1" ht="19.5" customHeight="1" hidden="1">
      <c r="A155" s="683" t="s">
        <v>159</v>
      </c>
      <c r="B155" s="88" t="s">
        <v>0</v>
      </c>
      <c r="C155" s="175" t="s">
        <v>217</v>
      </c>
      <c r="D155" s="174" t="s">
        <v>216</v>
      </c>
      <c r="E155" s="173" t="s">
        <v>222</v>
      </c>
      <c r="F155" s="172" t="s">
        <v>224</v>
      </c>
      <c r="G155" s="168" t="s">
        <v>145</v>
      </c>
      <c r="H155" s="171"/>
      <c r="I155" s="171"/>
    </row>
    <row r="156" spans="1:9" s="83" customFormat="1" ht="21" customHeight="1" hidden="1">
      <c r="A156" s="682" t="s">
        <v>223</v>
      </c>
      <c r="B156" s="88" t="s">
        <v>0</v>
      </c>
      <c r="C156" s="175" t="s">
        <v>217</v>
      </c>
      <c r="D156" s="174" t="s">
        <v>216</v>
      </c>
      <c r="E156" s="173" t="s">
        <v>222</v>
      </c>
      <c r="F156" s="172" t="s">
        <v>221</v>
      </c>
      <c r="G156" s="177"/>
      <c r="H156" s="176"/>
      <c r="I156" s="176"/>
    </row>
    <row r="157" spans="1:9" s="83" customFormat="1" ht="21" customHeight="1" hidden="1">
      <c r="A157" s="683" t="s">
        <v>159</v>
      </c>
      <c r="B157" s="88"/>
      <c r="C157" s="175" t="s">
        <v>217</v>
      </c>
      <c r="D157" s="174" t="s">
        <v>216</v>
      </c>
      <c r="E157" s="173" t="s">
        <v>222</v>
      </c>
      <c r="F157" s="172" t="s">
        <v>221</v>
      </c>
      <c r="G157" s="168" t="s">
        <v>145</v>
      </c>
      <c r="H157" s="171"/>
      <c r="I157" s="171"/>
    </row>
    <row r="158" spans="1:9" s="83" customFormat="1" ht="83.25" customHeight="1">
      <c r="A158" s="625" t="s">
        <v>722</v>
      </c>
      <c r="B158" s="88"/>
      <c r="C158" s="70" t="s">
        <v>217</v>
      </c>
      <c r="D158" s="70" t="s">
        <v>216</v>
      </c>
      <c r="E158" s="72" t="s">
        <v>486</v>
      </c>
      <c r="F158" s="71" t="s">
        <v>155</v>
      </c>
      <c r="G158" s="155"/>
      <c r="H158" s="651">
        <f>H161+H163+H165</f>
        <v>243.75</v>
      </c>
      <c r="I158" s="651">
        <f>I161+I163+I165</f>
        <v>237.5</v>
      </c>
    </row>
    <row r="159" spans="1:9" s="83" customFormat="1" ht="38.25" customHeight="1">
      <c r="A159" s="609" t="s">
        <v>426</v>
      </c>
      <c r="B159" s="100"/>
      <c r="C159" s="70" t="s">
        <v>217</v>
      </c>
      <c r="D159" s="70" t="s">
        <v>216</v>
      </c>
      <c r="E159" s="72" t="s">
        <v>486</v>
      </c>
      <c r="F159" s="71" t="s">
        <v>155</v>
      </c>
      <c r="G159" s="155"/>
      <c r="H159" s="651" t="str">
        <f>H160</f>
        <v>48,750</v>
      </c>
      <c r="I159" s="651" t="str">
        <f>I160</f>
        <v>47,500</v>
      </c>
    </row>
    <row r="160" spans="1:9" s="83" customFormat="1" ht="39" customHeight="1">
      <c r="A160" s="109" t="s">
        <v>220</v>
      </c>
      <c r="B160" s="88"/>
      <c r="C160" s="120" t="s">
        <v>217</v>
      </c>
      <c r="D160" s="120" t="s">
        <v>216</v>
      </c>
      <c r="E160" s="59" t="s">
        <v>486</v>
      </c>
      <c r="F160" s="167" t="s">
        <v>219</v>
      </c>
      <c r="G160" s="166"/>
      <c r="H160" s="464" t="str">
        <f>H161</f>
        <v>48,750</v>
      </c>
      <c r="I160" s="464" t="str">
        <f>I161</f>
        <v>47,500</v>
      </c>
    </row>
    <row r="161" spans="1:9" s="83" customFormat="1" ht="38.25" customHeight="1">
      <c r="A161" s="565" t="s">
        <v>363</v>
      </c>
      <c r="B161" s="88"/>
      <c r="C161" s="120" t="s">
        <v>217</v>
      </c>
      <c r="D161" s="120" t="s">
        <v>216</v>
      </c>
      <c r="E161" s="59" t="s">
        <v>486</v>
      </c>
      <c r="F161" s="167" t="s">
        <v>219</v>
      </c>
      <c r="G161" s="166" t="s">
        <v>145</v>
      </c>
      <c r="H161" s="165" t="s">
        <v>634</v>
      </c>
      <c r="I161" s="165" t="s">
        <v>635</v>
      </c>
    </row>
    <row r="162" spans="1:9" s="83" customFormat="1" ht="21.75" customHeight="1">
      <c r="A162" s="439" t="s">
        <v>427</v>
      </c>
      <c r="B162" s="88"/>
      <c r="C162" s="312" t="s">
        <v>217</v>
      </c>
      <c r="D162" s="572" t="s">
        <v>216</v>
      </c>
      <c r="E162" s="711" t="s">
        <v>487</v>
      </c>
      <c r="F162" s="712"/>
      <c r="G162" s="573"/>
      <c r="H162" s="464">
        <f>H163</f>
        <v>97.5</v>
      </c>
      <c r="I162" s="464">
        <f>I163</f>
        <v>95</v>
      </c>
    </row>
    <row r="163" spans="1:9" s="83" customFormat="1" ht="44.25" customHeight="1">
      <c r="A163" s="493" t="s">
        <v>363</v>
      </c>
      <c r="B163" s="88"/>
      <c r="C163" s="312" t="s">
        <v>217</v>
      </c>
      <c r="D163" s="572" t="s">
        <v>216</v>
      </c>
      <c r="E163" s="711" t="s">
        <v>487</v>
      </c>
      <c r="F163" s="712"/>
      <c r="G163" s="573" t="s">
        <v>145</v>
      </c>
      <c r="H163" s="464">
        <v>97.5</v>
      </c>
      <c r="I163" s="464">
        <v>95</v>
      </c>
    </row>
    <row r="164" spans="1:9" s="83" customFormat="1" ht="45" customHeight="1">
      <c r="A164" s="89" t="s">
        <v>218</v>
      </c>
      <c r="B164" s="88"/>
      <c r="C164" s="120" t="s">
        <v>217</v>
      </c>
      <c r="D164" s="120" t="s">
        <v>216</v>
      </c>
      <c r="E164" s="59" t="s">
        <v>486</v>
      </c>
      <c r="F164" s="167" t="s">
        <v>215</v>
      </c>
      <c r="G164" s="166"/>
      <c r="H164" s="464" t="str">
        <f>H165</f>
        <v>97,500</v>
      </c>
      <c r="I164" s="464" t="str">
        <f>I165</f>
        <v>95,000</v>
      </c>
    </row>
    <row r="165" spans="1:9" s="83" customFormat="1" ht="36.75" customHeight="1">
      <c r="A165" s="565" t="s">
        <v>363</v>
      </c>
      <c r="B165" s="88"/>
      <c r="C165" s="120" t="s">
        <v>217</v>
      </c>
      <c r="D165" s="120" t="s">
        <v>216</v>
      </c>
      <c r="E165" s="59" t="s">
        <v>486</v>
      </c>
      <c r="F165" s="167" t="s">
        <v>215</v>
      </c>
      <c r="G165" s="166" t="s">
        <v>145</v>
      </c>
      <c r="H165" s="165" t="s">
        <v>636</v>
      </c>
      <c r="I165" s="165" t="s">
        <v>637</v>
      </c>
    </row>
    <row r="166" spans="1:9" s="83" customFormat="1" ht="75.75" customHeight="1">
      <c r="A166" s="114" t="s">
        <v>723</v>
      </c>
      <c r="B166" s="104"/>
      <c r="C166" s="57" t="s">
        <v>217</v>
      </c>
      <c r="D166" s="65" t="s">
        <v>216</v>
      </c>
      <c r="E166" s="112">
        <v>21001</v>
      </c>
      <c r="F166" s="111" t="s">
        <v>155</v>
      </c>
      <c r="G166" s="64"/>
      <c r="H166" s="444" t="str">
        <f>H167</f>
        <v>9,750</v>
      </c>
      <c r="I166" s="444" t="str">
        <f>I167</f>
        <v>9,500</v>
      </c>
    </row>
    <row r="167" spans="1:9" s="83" customFormat="1" ht="61.5" customHeight="1">
      <c r="A167" s="89" t="s">
        <v>572</v>
      </c>
      <c r="B167" s="104"/>
      <c r="C167" s="57" t="s">
        <v>217</v>
      </c>
      <c r="D167" s="65" t="s">
        <v>216</v>
      </c>
      <c r="E167" s="730" t="s">
        <v>574</v>
      </c>
      <c r="F167" s="731"/>
      <c r="G167" s="64"/>
      <c r="H167" s="448" t="str">
        <f>H168</f>
        <v>9,750</v>
      </c>
      <c r="I167" s="448" t="str">
        <f>I168</f>
        <v>9,500</v>
      </c>
    </row>
    <row r="168" spans="1:9" s="83" customFormat="1" ht="21" customHeight="1">
      <c r="A168" s="89" t="s">
        <v>167</v>
      </c>
      <c r="B168" s="104"/>
      <c r="C168" s="57" t="s">
        <v>217</v>
      </c>
      <c r="D168" s="65" t="s">
        <v>216</v>
      </c>
      <c r="E168" s="730" t="s">
        <v>575</v>
      </c>
      <c r="F168" s="731"/>
      <c r="G168" s="64" t="s">
        <v>164</v>
      </c>
      <c r="H168" s="80" t="s">
        <v>638</v>
      </c>
      <c r="I168" s="80" t="s">
        <v>639</v>
      </c>
    </row>
    <row r="169" spans="1:9" s="83" customFormat="1" ht="28.5" customHeight="1">
      <c r="A169" s="158" t="s">
        <v>214</v>
      </c>
      <c r="B169" s="88"/>
      <c r="C169" s="70" t="s">
        <v>192</v>
      </c>
      <c r="D169" s="70"/>
      <c r="E169" s="79"/>
      <c r="F169" s="78"/>
      <c r="G169" s="70"/>
      <c r="H169" s="648">
        <f>H170+H175+H190</f>
        <v>8638.643</v>
      </c>
      <c r="I169" s="648">
        <f>I170+I175+I190</f>
        <v>8745.695000000002</v>
      </c>
    </row>
    <row r="170" spans="1:9" s="83" customFormat="1" ht="24" customHeight="1">
      <c r="A170" s="158" t="s">
        <v>213</v>
      </c>
      <c r="B170" s="88"/>
      <c r="C170" s="70" t="s">
        <v>192</v>
      </c>
      <c r="D170" s="70" t="s">
        <v>148</v>
      </c>
      <c r="E170" s="79"/>
      <c r="F170" s="78"/>
      <c r="G170" s="70"/>
      <c r="H170" s="136">
        <f>H171</f>
        <v>43.875</v>
      </c>
      <c r="I170" s="136">
        <f>I171</f>
        <v>45.6</v>
      </c>
    </row>
    <row r="171" spans="1:9" s="83" customFormat="1" ht="82.5" customHeight="1">
      <c r="A171" s="157" t="s">
        <v>724</v>
      </c>
      <c r="B171" s="88"/>
      <c r="C171" s="70" t="s">
        <v>192</v>
      </c>
      <c r="D171" s="70" t="s">
        <v>148</v>
      </c>
      <c r="E171" s="131" t="s">
        <v>181</v>
      </c>
      <c r="F171" s="130" t="s">
        <v>155</v>
      </c>
      <c r="G171" s="70"/>
      <c r="H171" s="136">
        <f>H172</f>
        <v>43.875</v>
      </c>
      <c r="I171" s="136">
        <f>I172</f>
        <v>45.6</v>
      </c>
    </row>
    <row r="172" spans="1:9" s="83" customFormat="1" ht="94.5" customHeight="1">
      <c r="A172" s="615" t="s">
        <v>725</v>
      </c>
      <c r="B172" s="88"/>
      <c r="C172" s="70" t="s">
        <v>192</v>
      </c>
      <c r="D172" s="70" t="s">
        <v>148</v>
      </c>
      <c r="E172" s="131" t="s">
        <v>193</v>
      </c>
      <c r="F172" s="130" t="s">
        <v>155</v>
      </c>
      <c r="G172" s="70"/>
      <c r="H172" s="297">
        <f>H174</f>
        <v>43.875</v>
      </c>
      <c r="I172" s="297">
        <f>I174</f>
        <v>45.6</v>
      </c>
    </row>
    <row r="173" spans="1:9" s="83" customFormat="1" ht="39.75" customHeight="1">
      <c r="A173" s="137" t="s">
        <v>212</v>
      </c>
      <c r="B173" s="88"/>
      <c r="C173" s="70" t="s">
        <v>192</v>
      </c>
      <c r="D173" s="70" t="s">
        <v>148</v>
      </c>
      <c r="E173" s="131" t="s">
        <v>211</v>
      </c>
      <c r="F173" s="130" t="s">
        <v>155</v>
      </c>
      <c r="G173" s="70"/>
      <c r="H173" s="297">
        <f>H174</f>
        <v>43.875</v>
      </c>
      <c r="I173" s="297">
        <f>I174</f>
        <v>45.6</v>
      </c>
    </row>
    <row r="174" spans="1:9" s="83" customFormat="1" ht="21" customHeight="1">
      <c r="A174" s="164" t="s">
        <v>360</v>
      </c>
      <c r="B174" s="88"/>
      <c r="C174" s="120" t="s">
        <v>192</v>
      </c>
      <c r="D174" s="120" t="s">
        <v>148</v>
      </c>
      <c r="E174" s="147" t="s">
        <v>211</v>
      </c>
      <c r="F174" s="146" t="s">
        <v>210</v>
      </c>
      <c r="G174" s="70"/>
      <c r="H174" s="200">
        <v>43.875</v>
      </c>
      <c r="I174" s="200">
        <v>45.6</v>
      </c>
    </row>
    <row r="175" spans="1:9" s="83" customFormat="1" ht="21" customHeight="1">
      <c r="A175" s="158" t="s">
        <v>208</v>
      </c>
      <c r="B175" s="88"/>
      <c r="C175" s="70" t="s">
        <v>192</v>
      </c>
      <c r="D175" s="70" t="s">
        <v>205</v>
      </c>
      <c r="E175" s="76"/>
      <c r="F175" s="75"/>
      <c r="G175" s="70"/>
      <c r="H175" s="297">
        <f>H176+H185</f>
        <v>48.75</v>
      </c>
      <c r="I175" s="297">
        <f>I176+I185</f>
        <v>47.5</v>
      </c>
    </row>
    <row r="176" spans="1:9" s="83" customFormat="1" ht="80.25" customHeight="1" hidden="1">
      <c r="A176" s="162" t="s">
        <v>576</v>
      </c>
      <c r="B176" s="190" t="s">
        <v>0</v>
      </c>
      <c r="C176" s="443" t="s">
        <v>192</v>
      </c>
      <c r="D176" s="443" t="s">
        <v>205</v>
      </c>
      <c r="E176" s="644" t="s">
        <v>577</v>
      </c>
      <c r="F176" s="645" t="s">
        <v>155</v>
      </c>
      <c r="G176" s="73"/>
      <c r="H176" s="460">
        <f>H177</f>
        <v>0</v>
      </c>
      <c r="I176" s="460">
        <f>I177</f>
        <v>0</v>
      </c>
    </row>
    <row r="177" spans="1:9" s="83" customFormat="1" ht="38.25" customHeight="1" hidden="1">
      <c r="A177" s="502" t="s">
        <v>578</v>
      </c>
      <c r="B177" s="190" t="s">
        <v>0</v>
      </c>
      <c r="C177" s="443" t="s">
        <v>192</v>
      </c>
      <c r="D177" s="443" t="s">
        <v>205</v>
      </c>
      <c r="E177" s="644" t="s">
        <v>579</v>
      </c>
      <c r="F177" s="645" t="s">
        <v>155</v>
      </c>
      <c r="G177" s="613"/>
      <c r="H177" s="460">
        <f>H178</f>
        <v>0</v>
      </c>
      <c r="I177" s="460">
        <f>I178</f>
        <v>0</v>
      </c>
    </row>
    <row r="178" spans="1:9" s="83" customFormat="1" ht="38.25" customHeight="1" hidden="1">
      <c r="A178" s="502" t="s">
        <v>580</v>
      </c>
      <c r="B178" s="190"/>
      <c r="C178" s="443" t="s">
        <v>192</v>
      </c>
      <c r="D178" s="443" t="s">
        <v>205</v>
      </c>
      <c r="E178" s="644" t="s">
        <v>581</v>
      </c>
      <c r="F178" s="645" t="s">
        <v>155</v>
      </c>
      <c r="G178" s="469"/>
      <c r="H178" s="298">
        <f>H180</f>
        <v>0</v>
      </c>
      <c r="I178" s="298">
        <f>I180</f>
        <v>0</v>
      </c>
    </row>
    <row r="179" spans="1:9" s="83" customFormat="1" ht="38.25" customHeight="1" hidden="1">
      <c r="A179" s="502" t="s">
        <v>582</v>
      </c>
      <c r="B179" s="161" t="s">
        <v>0</v>
      </c>
      <c r="C179" s="443" t="s">
        <v>192</v>
      </c>
      <c r="D179" s="443" t="s">
        <v>205</v>
      </c>
      <c r="E179" s="644" t="s">
        <v>581</v>
      </c>
      <c r="F179" s="645" t="s">
        <v>583</v>
      </c>
      <c r="G179" s="469"/>
      <c r="H179" s="298">
        <v>0</v>
      </c>
      <c r="I179" s="298">
        <v>0</v>
      </c>
    </row>
    <row r="180" spans="1:9" s="83" customFormat="1" ht="39" customHeight="1" hidden="1">
      <c r="A180" s="646" t="s">
        <v>430</v>
      </c>
      <c r="B180" s="161" t="s">
        <v>0</v>
      </c>
      <c r="C180" s="443" t="s">
        <v>192</v>
      </c>
      <c r="D180" s="443" t="s">
        <v>205</v>
      </c>
      <c r="E180" s="644" t="s">
        <v>581</v>
      </c>
      <c r="F180" s="645" t="s">
        <v>583</v>
      </c>
      <c r="G180" s="469" t="s">
        <v>209</v>
      </c>
      <c r="H180" s="298">
        <v>0</v>
      </c>
      <c r="I180" s="298">
        <v>0</v>
      </c>
    </row>
    <row r="181" spans="1:9" s="83" customFormat="1" ht="80.25" customHeight="1" hidden="1">
      <c r="A181" s="162" t="s">
        <v>558</v>
      </c>
      <c r="B181" s="161"/>
      <c r="C181" s="102" t="s">
        <v>192</v>
      </c>
      <c r="D181" s="102" t="s">
        <v>176</v>
      </c>
      <c r="E181" s="131" t="s">
        <v>441</v>
      </c>
      <c r="F181" s="130" t="s">
        <v>155</v>
      </c>
      <c r="G181" s="73"/>
      <c r="H181" s="297">
        <v>0</v>
      </c>
      <c r="I181" s="297" t="str">
        <f>I182</f>
        <v>0</v>
      </c>
    </row>
    <row r="182" spans="1:9" s="83" customFormat="1" ht="40.5" customHeight="1" hidden="1">
      <c r="A182" s="614" t="s">
        <v>554</v>
      </c>
      <c r="B182" s="190"/>
      <c r="C182" s="102" t="s">
        <v>192</v>
      </c>
      <c r="D182" s="102" t="s">
        <v>176</v>
      </c>
      <c r="E182" s="131" t="s">
        <v>413</v>
      </c>
      <c r="F182" s="130" t="s">
        <v>155</v>
      </c>
      <c r="G182" s="73"/>
      <c r="H182" s="92" t="s">
        <v>324</v>
      </c>
      <c r="I182" s="92" t="s">
        <v>324</v>
      </c>
    </row>
    <row r="183" spans="1:9" s="83" customFormat="1" ht="21" customHeight="1" hidden="1">
      <c r="A183" s="474" t="s">
        <v>433</v>
      </c>
      <c r="B183" s="161"/>
      <c r="C183" s="159" t="s">
        <v>192</v>
      </c>
      <c r="D183" s="159" t="s">
        <v>176</v>
      </c>
      <c r="E183" s="147" t="s">
        <v>413</v>
      </c>
      <c r="F183" s="146" t="s">
        <v>414</v>
      </c>
      <c r="G183" s="57"/>
      <c r="H183" s="56" t="s">
        <v>324</v>
      </c>
      <c r="I183" s="56" t="s">
        <v>324</v>
      </c>
    </row>
    <row r="184" spans="1:9" s="83" customFormat="1" ht="25.5" customHeight="1" hidden="1">
      <c r="A184" s="160" t="s">
        <v>159</v>
      </c>
      <c r="B184" s="161" t="s">
        <v>0</v>
      </c>
      <c r="C184" s="159" t="s">
        <v>192</v>
      </c>
      <c r="D184" s="159" t="s">
        <v>176</v>
      </c>
      <c r="E184" s="147" t="s">
        <v>413</v>
      </c>
      <c r="F184" s="146" t="s">
        <v>414</v>
      </c>
      <c r="G184" s="57" t="s">
        <v>145</v>
      </c>
      <c r="H184" s="639" t="s">
        <v>324</v>
      </c>
      <c r="I184" s="639" t="s">
        <v>324</v>
      </c>
    </row>
    <row r="185" spans="1:9" s="83" customFormat="1" ht="80.25" customHeight="1">
      <c r="A185" s="628" t="s">
        <v>711</v>
      </c>
      <c r="B185" s="88"/>
      <c r="C185" s="102" t="s">
        <v>192</v>
      </c>
      <c r="D185" s="102" t="s">
        <v>205</v>
      </c>
      <c r="E185" s="131" t="s">
        <v>181</v>
      </c>
      <c r="F185" s="130" t="s">
        <v>155</v>
      </c>
      <c r="G185" s="57"/>
      <c r="H185" s="460" t="str">
        <f aca="true" t="shared" si="4" ref="H185:I188">H186</f>
        <v>48,750</v>
      </c>
      <c r="I185" s="460" t="str">
        <f t="shared" si="4"/>
        <v>47,500</v>
      </c>
    </row>
    <row r="186" spans="1:9" s="83" customFormat="1" ht="95.25" customHeight="1">
      <c r="A186" s="185" t="s">
        <v>726</v>
      </c>
      <c r="B186" s="100"/>
      <c r="C186" s="102" t="s">
        <v>192</v>
      </c>
      <c r="D186" s="102" t="s">
        <v>205</v>
      </c>
      <c r="E186" s="131" t="s">
        <v>193</v>
      </c>
      <c r="F186" s="130" t="s">
        <v>155</v>
      </c>
      <c r="G186" s="73"/>
      <c r="H186" s="460" t="str">
        <f t="shared" si="4"/>
        <v>48,750</v>
      </c>
      <c r="I186" s="460" t="str">
        <f t="shared" si="4"/>
        <v>47,500</v>
      </c>
    </row>
    <row r="187" spans="1:9" s="83" customFormat="1" ht="37.5" customHeight="1">
      <c r="A187" s="137" t="s">
        <v>448</v>
      </c>
      <c r="B187" s="100"/>
      <c r="C187" s="102" t="s">
        <v>192</v>
      </c>
      <c r="D187" s="102" t="s">
        <v>205</v>
      </c>
      <c r="E187" s="131" t="s">
        <v>447</v>
      </c>
      <c r="F187" s="130" t="s">
        <v>155</v>
      </c>
      <c r="G187" s="73"/>
      <c r="H187" s="460" t="str">
        <f t="shared" si="4"/>
        <v>48,750</v>
      </c>
      <c r="I187" s="460" t="str">
        <f t="shared" si="4"/>
        <v>47,500</v>
      </c>
    </row>
    <row r="188" spans="1:9" s="83" customFormat="1" ht="21" customHeight="1">
      <c r="A188" s="89" t="s">
        <v>431</v>
      </c>
      <c r="B188" s="161" t="s">
        <v>0</v>
      </c>
      <c r="C188" s="159" t="s">
        <v>192</v>
      </c>
      <c r="D188" s="159" t="s">
        <v>205</v>
      </c>
      <c r="E188" s="147" t="s">
        <v>447</v>
      </c>
      <c r="F188" s="67" t="s">
        <v>207</v>
      </c>
      <c r="G188" s="57"/>
      <c r="H188" s="298" t="str">
        <f t="shared" si="4"/>
        <v>48,750</v>
      </c>
      <c r="I188" s="298" t="str">
        <f t="shared" si="4"/>
        <v>47,500</v>
      </c>
    </row>
    <row r="189" spans="1:9" s="83" customFormat="1" ht="39" customHeight="1">
      <c r="A189" s="565" t="s">
        <v>363</v>
      </c>
      <c r="B189" s="161" t="s">
        <v>0</v>
      </c>
      <c r="C189" s="159" t="s">
        <v>192</v>
      </c>
      <c r="D189" s="159" t="s">
        <v>205</v>
      </c>
      <c r="E189" s="147" t="s">
        <v>447</v>
      </c>
      <c r="F189" s="67" t="s">
        <v>207</v>
      </c>
      <c r="G189" s="57" t="s">
        <v>145</v>
      </c>
      <c r="H189" s="56" t="s">
        <v>634</v>
      </c>
      <c r="I189" s="56" t="s">
        <v>635</v>
      </c>
    </row>
    <row r="190" spans="1:9" s="83" customFormat="1" ht="21" customHeight="1">
      <c r="A190" s="162" t="s">
        <v>202</v>
      </c>
      <c r="B190" s="88"/>
      <c r="C190" s="70" t="s">
        <v>192</v>
      </c>
      <c r="D190" s="70" t="s">
        <v>176</v>
      </c>
      <c r="E190" s="79"/>
      <c r="F190" s="78"/>
      <c r="G190" s="70"/>
      <c r="H190" s="136">
        <f>+H191+H207+H181</f>
        <v>8546.018</v>
      </c>
      <c r="I190" s="136">
        <f>+I191+I207+I181</f>
        <v>8652.595000000001</v>
      </c>
    </row>
    <row r="191" spans="1:9" s="83" customFormat="1" ht="76.5" customHeight="1">
      <c r="A191" s="157" t="s">
        <v>711</v>
      </c>
      <c r="B191" s="88"/>
      <c r="C191" s="70" t="s">
        <v>192</v>
      </c>
      <c r="D191" s="156" t="s">
        <v>176</v>
      </c>
      <c r="E191" s="131" t="s">
        <v>181</v>
      </c>
      <c r="F191" s="130" t="s">
        <v>155</v>
      </c>
      <c r="G191" s="155"/>
      <c r="H191" s="136">
        <f>H192</f>
        <v>5652.976000000001</v>
      </c>
      <c r="I191" s="136">
        <f>I192</f>
        <v>5679.822</v>
      </c>
    </row>
    <row r="192" spans="1:9" s="83" customFormat="1" ht="96" customHeight="1">
      <c r="A192" s="185" t="s">
        <v>713</v>
      </c>
      <c r="B192" s="100"/>
      <c r="C192" s="100" t="s">
        <v>192</v>
      </c>
      <c r="D192" s="150" t="s">
        <v>176</v>
      </c>
      <c r="E192" s="131" t="s">
        <v>193</v>
      </c>
      <c r="F192" s="130" t="s">
        <v>155</v>
      </c>
      <c r="G192" s="275"/>
      <c r="H192" s="323">
        <f>H193+H196+H199+H202+H205</f>
        <v>5652.976000000001</v>
      </c>
      <c r="I192" s="323">
        <f>I193+I196+I199+I202+I205</f>
        <v>5679.822</v>
      </c>
    </row>
    <row r="193" spans="1:9" s="83" customFormat="1" ht="21" customHeight="1">
      <c r="A193" s="152" t="s">
        <v>201</v>
      </c>
      <c r="B193" s="88"/>
      <c r="C193" s="88" t="s">
        <v>192</v>
      </c>
      <c r="D193" s="148" t="s">
        <v>176</v>
      </c>
      <c r="E193" s="147" t="s">
        <v>640</v>
      </c>
      <c r="F193" s="146" t="s">
        <v>190</v>
      </c>
      <c r="G193" s="145"/>
      <c r="H193" s="154">
        <f>H194</f>
        <v>3961.351</v>
      </c>
      <c r="I193" s="154">
        <f>I194</f>
        <v>4022.072</v>
      </c>
    </row>
    <row r="194" spans="1:9" s="83" customFormat="1" ht="40.5" customHeight="1">
      <c r="A194" s="565" t="s">
        <v>363</v>
      </c>
      <c r="B194" s="88"/>
      <c r="C194" s="88" t="s">
        <v>192</v>
      </c>
      <c r="D194" s="148" t="s">
        <v>176</v>
      </c>
      <c r="E194" s="147" t="s">
        <v>640</v>
      </c>
      <c r="F194" s="146" t="s">
        <v>190</v>
      </c>
      <c r="G194" s="145" t="s">
        <v>145</v>
      </c>
      <c r="H194" s="153">
        <v>3961.351</v>
      </c>
      <c r="I194" s="153">
        <v>4022.072</v>
      </c>
    </row>
    <row r="195" spans="1:9" s="83" customFormat="1" ht="21" customHeight="1">
      <c r="A195" s="438" t="s">
        <v>437</v>
      </c>
      <c r="B195" s="309" t="s">
        <v>0</v>
      </c>
      <c r="C195" s="484" t="s">
        <v>192</v>
      </c>
      <c r="D195" s="485" t="s">
        <v>176</v>
      </c>
      <c r="E195" s="511" t="s">
        <v>199</v>
      </c>
      <c r="F195" s="513" t="s">
        <v>155</v>
      </c>
      <c r="G195" s="275"/>
      <c r="H195" s="482">
        <f>H196</f>
        <v>195</v>
      </c>
      <c r="I195" s="482">
        <f>I196</f>
        <v>190</v>
      </c>
    </row>
    <row r="196" spans="1:9" s="83" customFormat="1" ht="21" customHeight="1">
      <c r="A196" s="478" t="s">
        <v>201</v>
      </c>
      <c r="B196" s="88" t="s">
        <v>0</v>
      </c>
      <c r="C196" s="88" t="s">
        <v>192</v>
      </c>
      <c r="D196" s="148" t="s">
        <v>176</v>
      </c>
      <c r="E196" s="118" t="s">
        <v>199</v>
      </c>
      <c r="F196" s="146" t="s">
        <v>190</v>
      </c>
      <c r="G196" s="145"/>
      <c r="H196" s="321">
        <f>H197</f>
        <v>195</v>
      </c>
      <c r="I196" s="321">
        <f>I197</f>
        <v>190</v>
      </c>
    </row>
    <row r="197" spans="1:9" s="83" customFormat="1" ht="42" customHeight="1">
      <c r="A197" s="479" t="s">
        <v>363</v>
      </c>
      <c r="B197" s="88" t="s">
        <v>0</v>
      </c>
      <c r="C197" s="88" t="s">
        <v>192</v>
      </c>
      <c r="D197" s="148" t="s">
        <v>176</v>
      </c>
      <c r="E197" s="118" t="s">
        <v>199</v>
      </c>
      <c r="F197" s="146" t="s">
        <v>190</v>
      </c>
      <c r="G197" s="145" t="s">
        <v>145</v>
      </c>
      <c r="H197" s="320">
        <v>195</v>
      </c>
      <c r="I197" s="320">
        <v>190</v>
      </c>
    </row>
    <row r="198" spans="1:9" s="83" customFormat="1" ht="36.75" customHeight="1">
      <c r="A198" s="438" t="s">
        <v>438</v>
      </c>
      <c r="B198" s="309" t="s">
        <v>0</v>
      </c>
      <c r="C198" s="484" t="s">
        <v>192</v>
      </c>
      <c r="D198" s="485" t="s">
        <v>176</v>
      </c>
      <c r="E198" s="511" t="s">
        <v>356</v>
      </c>
      <c r="F198" s="512" t="s">
        <v>155</v>
      </c>
      <c r="G198" s="275"/>
      <c r="H198" s="482">
        <f>H199</f>
        <v>53.625</v>
      </c>
      <c r="I198" s="482">
        <f>I199</f>
        <v>52.25</v>
      </c>
    </row>
    <row r="199" spans="1:9" s="83" customFormat="1" ht="21" customHeight="1">
      <c r="A199" s="480" t="s">
        <v>198</v>
      </c>
      <c r="B199" s="88" t="s">
        <v>0</v>
      </c>
      <c r="C199" s="88" t="s">
        <v>192</v>
      </c>
      <c r="D199" s="148" t="s">
        <v>176</v>
      </c>
      <c r="E199" s="147" t="s">
        <v>356</v>
      </c>
      <c r="F199" s="146" t="s">
        <v>197</v>
      </c>
      <c r="G199" s="145"/>
      <c r="H199" s="321">
        <f>H200</f>
        <v>53.625</v>
      </c>
      <c r="I199" s="321">
        <f>I200</f>
        <v>52.25</v>
      </c>
    </row>
    <row r="200" spans="1:9" s="83" customFormat="1" ht="37.5" customHeight="1">
      <c r="A200" s="481" t="s">
        <v>363</v>
      </c>
      <c r="B200" s="88" t="s">
        <v>0</v>
      </c>
      <c r="C200" s="88" t="s">
        <v>192</v>
      </c>
      <c r="D200" s="148" t="s">
        <v>176</v>
      </c>
      <c r="E200" s="147" t="s">
        <v>356</v>
      </c>
      <c r="F200" s="146" t="s">
        <v>197</v>
      </c>
      <c r="G200" s="145" t="s">
        <v>145</v>
      </c>
      <c r="H200" s="320">
        <v>53.625</v>
      </c>
      <c r="I200" s="320">
        <v>52.25</v>
      </c>
    </row>
    <row r="201" spans="1:9" s="83" customFormat="1" ht="39" customHeight="1">
      <c r="A201" s="302" t="s">
        <v>434</v>
      </c>
      <c r="B201" s="309" t="s">
        <v>0</v>
      </c>
      <c r="C201" s="484" t="s">
        <v>192</v>
      </c>
      <c r="D201" s="485" t="s">
        <v>176</v>
      </c>
      <c r="E201" s="511" t="s">
        <v>195</v>
      </c>
      <c r="F201" s="509" t="s">
        <v>155</v>
      </c>
      <c r="G201" s="491"/>
      <c r="H201" s="623" t="str">
        <f>H202</f>
        <v>48,750</v>
      </c>
      <c r="I201" s="623" t="str">
        <f>I202</f>
        <v>47,500</v>
      </c>
    </row>
    <row r="202" spans="1:9" s="83" customFormat="1" ht="21" customHeight="1">
      <c r="A202" s="474" t="s">
        <v>433</v>
      </c>
      <c r="B202" s="88" t="s">
        <v>0</v>
      </c>
      <c r="C202" s="88" t="s">
        <v>192</v>
      </c>
      <c r="D202" s="148" t="s">
        <v>176</v>
      </c>
      <c r="E202" s="147" t="s">
        <v>195</v>
      </c>
      <c r="F202" s="146" t="s">
        <v>194</v>
      </c>
      <c r="G202" s="145"/>
      <c r="H202" s="149" t="str">
        <f>H203</f>
        <v>48,750</v>
      </c>
      <c r="I202" s="149" t="str">
        <f>I203</f>
        <v>47,500</v>
      </c>
    </row>
    <row r="203" spans="1:9" s="83" customFormat="1" ht="41.25" customHeight="1">
      <c r="A203" s="471" t="s">
        <v>363</v>
      </c>
      <c r="B203" s="88" t="s">
        <v>0</v>
      </c>
      <c r="C203" s="88" t="s">
        <v>192</v>
      </c>
      <c r="D203" s="148" t="s">
        <v>176</v>
      </c>
      <c r="E203" s="147" t="s">
        <v>195</v>
      </c>
      <c r="F203" s="146" t="s">
        <v>194</v>
      </c>
      <c r="G203" s="145" t="s">
        <v>145</v>
      </c>
      <c r="H203" s="144" t="s">
        <v>634</v>
      </c>
      <c r="I203" s="144" t="s">
        <v>635</v>
      </c>
    </row>
    <row r="204" spans="1:9" s="83" customFormat="1" ht="23.25" customHeight="1">
      <c r="A204" s="476" t="s">
        <v>435</v>
      </c>
      <c r="B204" s="309" t="s">
        <v>0</v>
      </c>
      <c r="C204" s="484" t="s">
        <v>192</v>
      </c>
      <c r="D204" s="485" t="s">
        <v>176</v>
      </c>
      <c r="E204" s="510" t="s">
        <v>436</v>
      </c>
      <c r="F204" s="509" t="s">
        <v>155</v>
      </c>
      <c r="G204" s="275"/>
      <c r="H204" s="492" t="str">
        <f>H206</f>
        <v>1394,250</v>
      </c>
      <c r="I204" s="492" t="str">
        <f>I206</f>
        <v>1368,000</v>
      </c>
    </row>
    <row r="205" spans="1:9" s="83" customFormat="1" ht="21" customHeight="1">
      <c r="A205" s="316" t="s">
        <v>201</v>
      </c>
      <c r="B205" s="88" t="s">
        <v>0</v>
      </c>
      <c r="C205" s="88" t="s">
        <v>192</v>
      </c>
      <c r="D205" s="148" t="s">
        <v>176</v>
      </c>
      <c r="E205" s="147" t="s">
        <v>191</v>
      </c>
      <c r="F205" s="146" t="s">
        <v>190</v>
      </c>
      <c r="G205" s="145"/>
      <c r="H205" s="149" t="str">
        <f>H206</f>
        <v>1394,250</v>
      </c>
      <c r="I205" s="149" t="str">
        <f>I206</f>
        <v>1368,000</v>
      </c>
    </row>
    <row r="206" spans="1:9" s="83" customFormat="1" ht="38.25" customHeight="1">
      <c r="A206" s="477" t="s">
        <v>363</v>
      </c>
      <c r="B206" s="88" t="s">
        <v>0</v>
      </c>
      <c r="C206" s="88" t="s">
        <v>192</v>
      </c>
      <c r="D206" s="148" t="s">
        <v>176</v>
      </c>
      <c r="E206" s="147" t="s">
        <v>191</v>
      </c>
      <c r="F206" s="146" t="s">
        <v>190</v>
      </c>
      <c r="G206" s="145" t="s">
        <v>145</v>
      </c>
      <c r="H206" s="144" t="s">
        <v>649</v>
      </c>
      <c r="I206" s="144" t="s">
        <v>653</v>
      </c>
    </row>
    <row r="207" spans="1:9" s="83" customFormat="1" ht="75.75" customHeight="1">
      <c r="A207" s="578" t="s">
        <v>559</v>
      </c>
      <c r="B207" s="100" t="s">
        <v>0</v>
      </c>
      <c r="C207" s="100" t="s">
        <v>192</v>
      </c>
      <c r="D207" s="150" t="s">
        <v>176</v>
      </c>
      <c r="E207" s="707" t="s">
        <v>462</v>
      </c>
      <c r="F207" s="708"/>
      <c r="G207" s="145"/>
      <c r="H207" s="323">
        <f>H208+H211+H214</f>
        <v>2893.042</v>
      </c>
      <c r="I207" s="323">
        <f>I208+I211</f>
        <v>2972.773</v>
      </c>
    </row>
    <row r="208" spans="1:9" s="83" customFormat="1" ht="24" customHeight="1">
      <c r="A208" s="302" t="s">
        <v>515</v>
      </c>
      <c r="B208" s="100"/>
      <c r="C208" s="484" t="s">
        <v>192</v>
      </c>
      <c r="D208" s="485" t="s">
        <v>176</v>
      </c>
      <c r="E208" s="707" t="s">
        <v>677</v>
      </c>
      <c r="F208" s="732"/>
      <c r="G208" s="491"/>
      <c r="H208" s="492">
        <f>H209</f>
        <v>1454.791</v>
      </c>
      <c r="I208" s="492">
        <f>I209</f>
        <v>1571.383</v>
      </c>
    </row>
    <row r="209" spans="1:9" s="83" customFormat="1" ht="21" customHeight="1">
      <c r="A209" s="489" t="s">
        <v>439</v>
      </c>
      <c r="B209" s="100"/>
      <c r="C209" s="309" t="s">
        <v>192</v>
      </c>
      <c r="D209" s="308" t="s">
        <v>176</v>
      </c>
      <c r="E209" s="705" t="s">
        <v>519</v>
      </c>
      <c r="F209" s="706"/>
      <c r="G209" s="315"/>
      <c r="H209" s="153">
        <f>H210</f>
        <v>1454.791</v>
      </c>
      <c r="I209" s="153">
        <f>I210</f>
        <v>1571.383</v>
      </c>
    </row>
    <row r="210" spans="1:9" s="83" customFormat="1" ht="41.25" customHeight="1">
      <c r="A210" s="490" t="s">
        <v>363</v>
      </c>
      <c r="B210" s="100"/>
      <c r="C210" s="309" t="s">
        <v>192</v>
      </c>
      <c r="D210" s="308" t="s">
        <v>176</v>
      </c>
      <c r="E210" s="705" t="s">
        <v>519</v>
      </c>
      <c r="F210" s="706"/>
      <c r="G210" s="315" t="s">
        <v>145</v>
      </c>
      <c r="H210" s="153">
        <v>1454.791</v>
      </c>
      <c r="I210" s="153">
        <v>1571.383</v>
      </c>
    </row>
    <row r="211" spans="1:9" s="83" customFormat="1" ht="41.25" customHeight="1">
      <c r="A211" s="657" t="s">
        <v>660</v>
      </c>
      <c r="B211" s="100"/>
      <c r="C211" s="309" t="s">
        <v>192</v>
      </c>
      <c r="D211" s="631" t="s">
        <v>176</v>
      </c>
      <c r="E211" s="724" t="s">
        <v>662</v>
      </c>
      <c r="F211" s="725"/>
      <c r="G211" s="491"/>
      <c r="H211" s="492">
        <f>H212</f>
        <v>479.417</v>
      </c>
      <c r="I211" s="153">
        <f>I212</f>
        <v>1401.39</v>
      </c>
    </row>
    <row r="212" spans="1:9" s="83" customFormat="1" ht="41.25" customHeight="1">
      <c r="A212" s="489" t="s">
        <v>661</v>
      </c>
      <c r="B212" s="100"/>
      <c r="C212" s="309" t="s">
        <v>192</v>
      </c>
      <c r="D212" s="631" t="s">
        <v>176</v>
      </c>
      <c r="E212" s="713" t="s">
        <v>610</v>
      </c>
      <c r="F212" s="714"/>
      <c r="G212" s="315"/>
      <c r="H212" s="153">
        <f>H213</f>
        <v>479.417</v>
      </c>
      <c r="I212" s="153">
        <f>I213</f>
        <v>1401.39</v>
      </c>
    </row>
    <row r="213" spans="1:9" s="83" customFormat="1" ht="41.25" customHeight="1">
      <c r="A213" s="565" t="s">
        <v>363</v>
      </c>
      <c r="B213" s="100"/>
      <c r="C213" s="309" t="s">
        <v>192</v>
      </c>
      <c r="D213" s="631" t="s">
        <v>176</v>
      </c>
      <c r="E213" s="713" t="s">
        <v>610</v>
      </c>
      <c r="F213" s="714"/>
      <c r="G213" s="315" t="s">
        <v>145</v>
      </c>
      <c r="H213" s="672">
        <v>479.417</v>
      </c>
      <c r="I213" s="153">
        <v>1401.39</v>
      </c>
    </row>
    <row r="214" spans="1:9" s="83" customFormat="1" ht="41.25" customHeight="1">
      <c r="A214" s="657" t="s">
        <v>771</v>
      </c>
      <c r="B214" s="100"/>
      <c r="C214" s="309" t="s">
        <v>192</v>
      </c>
      <c r="D214" s="631" t="s">
        <v>176</v>
      </c>
      <c r="E214" s="724" t="s">
        <v>786</v>
      </c>
      <c r="F214" s="725"/>
      <c r="G214" s="491"/>
      <c r="H214" s="492">
        <f>H215</f>
        <v>958.834</v>
      </c>
      <c r="I214" s="153">
        <f>I215</f>
        <v>0</v>
      </c>
    </row>
    <row r="215" spans="1:9" s="83" customFormat="1" ht="41.25" customHeight="1">
      <c r="A215" s="489" t="s">
        <v>661</v>
      </c>
      <c r="B215" s="100"/>
      <c r="C215" s="309" t="s">
        <v>192</v>
      </c>
      <c r="D215" s="631" t="s">
        <v>176</v>
      </c>
      <c r="E215" s="713" t="s">
        <v>787</v>
      </c>
      <c r="F215" s="714"/>
      <c r="G215" s="315"/>
      <c r="H215" s="153">
        <f>H216</f>
        <v>958.834</v>
      </c>
      <c r="I215" s="153">
        <f>I216</f>
        <v>0</v>
      </c>
    </row>
    <row r="216" spans="1:9" s="83" customFormat="1" ht="41.25" customHeight="1">
      <c r="A216" s="565" t="s">
        <v>363</v>
      </c>
      <c r="B216" s="100"/>
      <c r="C216" s="309" t="s">
        <v>192</v>
      </c>
      <c r="D216" s="631" t="s">
        <v>176</v>
      </c>
      <c r="E216" s="713" t="s">
        <v>787</v>
      </c>
      <c r="F216" s="714"/>
      <c r="G216" s="315" t="s">
        <v>145</v>
      </c>
      <c r="H216" s="672">
        <v>958.834</v>
      </c>
      <c r="I216" s="153">
        <v>0</v>
      </c>
    </row>
    <row r="217" spans="1:9" s="83" customFormat="1" ht="28.5" customHeight="1">
      <c r="A217" s="634" t="s">
        <v>562</v>
      </c>
      <c r="B217" s="100"/>
      <c r="C217" s="484" t="s">
        <v>311</v>
      </c>
      <c r="D217" s="632"/>
      <c r="E217" s="435"/>
      <c r="F217" s="436"/>
      <c r="G217" s="491"/>
      <c r="H217" s="492" t="str">
        <f aca="true" t="shared" si="5" ref="H217:I221">H218</f>
        <v>780,000</v>
      </c>
      <c r="I217" s="482" t="str">
        <f t="shared" si="5"/>
        <v>950,000</v>
      </c>
    </row>
    <row r="218" spans="1:9" s="83" customFormat="1" ht="19.5" customHeight="1">
      <c r="A218" s="633" t="s">
        <v>561</v>
      </c>
      <c r="B218" s="100"/>
      <c r="C218" s="309" t="s">
        <v>311</v>
      </c>
      <c r="D218" s="631" t="s">
        <v>192</v>
      </c>
      <c r="E218" s="59"/>
      <c r="F218" s="167"/>
      <c r="G218" s="315"/>
      <c r="H218" s="495" t="str">
        <f t="shared" si="5"/>
        <v>780,000</v>
      </c>
      <c r="I218" s="320" t="str">
        <f t="shared" si="5"/>
        <v>950,000</v>
      </c>
    </row>
    <row r="219" spans="1:9" s="83" customFormat="1" ht="30.75" customHeight="1">
      <c r="A219" s="635" t="s">
        <v>275</v>
      </c>
      <c r="B219" s="57" t="s">
        <v>0</v>
      </c>
      <c r="C219" s="636" t="s">
        <v>311</v>
      </c>
      <c r="D219" s="636" t="s">
        <v>192</v>
      </c>
      <c r="E219" s="59" t="s">
        <v>274</v>
      </c>
      <c r="F219" s="167" t="s">
        <v>155</v>
      </c>
      <c r="G219" s="315"/>
      <c r="H219" s="495" t="str">
        <f t="shared" si="5"/>
        <v>780,000</v>
      </c>
      <c r="I219" s="320" t="str">
        <f t="shared" si="5"/>
        <v>950,000</v>
      </c>
    </row>
    <row r="220" spans="1:9" s="83" customFormat="1" ht="27" customHeight="1">
      <c r="A220" s="109" t="s">
        <v>273</v>
      </c>
      <c r="B220" s="100" t="s">
        <v>0</v>
      </c>
      <c r="C220" s="120" t="s">
        <v>311</v>
      </c>
      <c r="D220" s="120" t="s">
        <v>192</v>
      </c>
      <c r="E220" s="59" t="s">
        <v>269</v>
      </c>
      <c r="F220" s="167" t="s">
        <v>155</v>
      </c>
      <c r="G220" s="315"/>
      <c r="H220" s="495" t="str">
        <f t="shared" si="5"/>
        <v>780,000</v>
      </c>
      <c r="I220" s="320" t="str">
        <f t="shared" si="5"/>
        <v>950,000</v>
      </c>
    </row>
    <row r="221" spans="1:9" s="83" customFormat="1" ht="23.25" customHeight="1">
      <c r="A221" s="439" t="s">
        <v>500</v>
      </c>
      <c r="B221" s="100"/>
      <c r="C221" s="120" t="s">
        <v>311</v>
      </c>
      <c r="D221" s="120" t="s">
        <v>192</v>
      </c>
      <c r="E221" s="59" t="s">
        <v>269</v>
      </c>
      <c r="F221" s="167" t="s">
        <v>501</v>
      </c>
      <c r="G221" s="315"/>
      <c r="H221" s="495" t="str">
        <f t="shared" si="5"/>
        <v>780,000</v>
      </c>
      <c r="I221" s="320" t="str">
        <f t="shared" si="5"/>
        <v>950,000</v>
      </c>
    </row>
    <row r="222" spans="1:9" s="83" customFormat="1" ht="41.25" customHeight="1">
      <c r="A222" s="490" t="s">
        <v>363</v>
      </c>
      <c r="B222" s="310"/>
      <c r="C222" s="120" t="s">
        <v>311</v>
      </c>
      <c r="D222" s="120" t="s">
        <v>192</v>
      </c>
      <c r="E222" s="59" t="s">
        <v>269</v>
      </c>
      <c r="F222" s="167" t="s">
        <v>501</v>
      </c>
      <c r="G222" s="315" t="s">
        <v>145</v>
      </c>
      <c r="H222" s="144" t="s">
        <v>641</v>
      </c>
      <c r="I222" s="144" t="s">
        <v>642</v>
      </c>
    </row>
    <row r="223" spans="1:9" s="83" customFormat="1" ht="21" customHeight="1">
      <c r="A223" s="114" t="s">
        <v>189</v>
      </c>
      <c r="B223" s="88"/>
      <c r="C223" s="73" t="s">
        <v>163</v>
      </c>
      <c r="D223" s="113"/>
      <c r="E223" s="143"/>
      <c r="F223" s="142"/>
      <c r="G223" s="64"/>
      <c r="H223" s="110" t="str">
        <f aca="true" t="shared" si="6" ref="H223:I226">+H224</f>
        <v>9,750</v>
      </c>
      <c r="I223" s="110" t="str">
        <f t="shared" si="6"/>
        <v>9,500</v>
      </c>
    </row>
    <row r="224" spans="1:9" s="83" customFormat="1" ht="21" customHeight="1">
      <c r="A224" s="114" t="s">
        <v>188</v>
      </c>
      <c r="B224" s="88"/>
      <c r="C224" s="73" t="s">
        <v>163</v>
      </c>
      <c r="D224" s="113" t="s">
        <v>163</v>
      </c>
      <c r="E224" s="143"/>
      <c r="F224" s="142"/>
      <c r="G224" s="64"/>
      <c r="H224" s="110" t="str">
        <f t="shared" si="6"/>
        <v>9,750</v>
      </c>
      <c r="I224" s="110" t="str">
        <f t="shared" si="6"/>
        <v>9,500</v>
      </c>
    </row>
    <row r="225" spans="1:9" s="83" customFormat="1" ht="77.25" customHeight="1">
      <c r="A225" s="114" t="s">
        <v>729</v>
      </c>
      <c r="B225" s="88"/>
      <c r="C225" s="73" t="s">
        <v>163</v>
      </c>
      <c r="D225" s="113" t="s">
        <v>163</v>
      </c>
      <c r="E225" s="141" t="s">
        <v>174</v>
      </c>
      <c r="F225" s="111" t="s">
        <v>155</v>
      </c>
      <c r="G225" s="140"/>
      <c r="H225" s="110" t="str">
        <f>+H226</f>
        <v>9,750</v>
      </c>
      <c r="I225" s="110" t="str">
        <f>+I226</f>
        <v>9,500</v>
      </c>
    </row>
    <row r="226" spans="1:9" s="83" customFormat="1" ht="42.75" customHeight="1">
      <c r="A226" s="139" t="s">
        <v>474</v>
      </c>
      <c r="B226" s="88"/>
      <c r="C226" s="57" t="s">
        <v>163</v>
      </c>
      <c r="D226" s="65" t="s">
        <v>163</v>
      </c>
      <c r="E226" s="82" t="s">
        <v>489</v>
      </c>
      <c r="F226" s="81" t="s">
        <v>161</v>
      </c>
      <c r="G226" s="64"/>
      <c r="H226" s="107" t="str">
        <f t="shared" si="6"/>
        <v>9,750</v>
      </c>
      <c r="I226" s="107" t="str">
        <f t="shared" si="6"/>
        <v>9,500</v>
      </c>
    </row>
    <row r="227" spans="1:9" s="83" customFormat="1" ht="39.75" customHeight="1">
      <c r="A227" s="565" t="s">
        <v>363</v>
      </c>
      <c r="B227" s="88"/>
      <c r="C227" s="57" t="s">
        <v>163</v>
      </c>
      <c r="D227" s="65" t="s">
        <v>163</v>
      </c>
      <c r="E227" s="82" t="s">
        <v>489</v>
      </c>
      <c r="F227" s="81" t="s">
        <v>161</v>
      </c>
      <c r="G227" s="64" t="s">
        <v>145</v>
      </c>
      <c r="H227" s="80" t="s">
        <v>638</v>
      </c>
      <c r="I227" s="80" t="s">
        <v>639</v>
      </c>
    </row>
    <row r="228" spans="1:9" s="83" customFormat="1" ht="24.75" customHeight="1">
      <c r="A228" s="66" t="s">
        <v>157</v>
      </c>
      <c r="B228" s="88" t="s">
        <v>0</v>
      </c>
      <c r="C228" s="134">
        <v>10</v>
      </c>
      <c r="D228" s="134"/>
      <c r="E228" s="79"/>
      <c r="F228" s="78"/>
      <c r="G228" s="70"/>
      <c r="H228" s="297">
        <f>H238+H235</f>
        <v>302.25</v>
      </c>
      <c r="I228" s="297">
        <f>I238+I235</f>
        <v>294.5</v>
      </c>
    </row>
    <row r="229" spans="1:35" s="105" customFormat="1" ht="19.5" customHeight="1" hidden="1">
      <c r="A229" s="66" t="s">
        <v>154</v>
      </c>
      <c r="B229" s="88" t="s">
        <v>0</v>
      </c>
      <c r="C229" s="103">
        <v>10</v>
      </c>
      <c r="D229" s="102" t="s">
        <v>148</v>
      </c>
      <c r="E229" s="76"/>
      <c r="F229" s="75"/>
      <c r="G229" s="102"/>
      <c r="H229" s="457"/>
      <c r="I229" s="457"/>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row>
    <row r="230" spans="1:35" s="105" customFormat="1" ht="19.5" customHeight="1" hidden="1">
      <c r="A230" s="62" t="s">
        <v>152</v>
      </c>
      <c r="B230" s="88" t="s">
        <v>0</v>
      </c>
      <c r="C230" s="99">
        <v>10</v>
      </c>
      <c r="D230" s="98" t="s">
        <v>148</v>
      </c>
      <c r="E230" s="72" t="s">
        <v>170</v>
      </c>
      <c r="F230" s="71" t="s">
        <v>169</v>
      </c>
      <c r="G230" s="97"/>
      <c r="H230" s="297"/>
      <c r="I230" s="297"/>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row>
    <row r="231" spans="1:35" s="105" customFormat="1" ht="19.5" customHeight="1" hidden="1">
      <c r="A231" s="61" t="s">
        <v>150</v>
      </c>
      <c r="B231" s="88" t="s">
        <v>0</v>
      </c>
      <c r="C231" s="87">
        <v>10</v>
      </c>
      <c r="D231" s="86" t="s">
        <v>148</v>
      </c>
      <c r="E231" s="68" t="s">
        <v>166</v>
      </c>
      <c r="F231" s="67" t="s">
        <v>169</v>
      </c>
      <c r="G231" s="94"/>
      <c r="H231" s="460"/>
      <c r="I231" s="460"/>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row>
    <row r="232" spans="1:35" s="105" customFormat="1" ht="56.25" customHeight="1" hidden="1">
      <c r="A232" s="91" t="s">
        <v>168</v>
      </c>
      <c r="B232" s="133" t="s">
        <v>0</v>
      </c>
      <c r="C232" s="90">
        <v>10</v>
      </c>
      <c r="D232" s="86" t="s">
        <v>148</v>
      </c>
      <c r="E232" s="68" t="s">
        <v>166</v>
      </c>
      <c r="F232" s="67" t="s">
        <v>165</v>
      </c>
      <c r="G232" s="85"/>
      <c r="H232" s="298"/>
      <c r="I232" s="298"/>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row>
    <row r="233" spans="1:35" s="105" customFormat="1" ht="56.25" customHeight="1" hidden="1">
      <c r="A233" s="89" t="s">
        <v>167</v>
      </c>
      <c r="B233" s="108"/>
      <c r="C233" s="603">
        <v>10</v>
      </c>
      <c r="D233" s="86" t="s">
        <v>148</v>
      </c>
      <c r="E233" s="68" t="s">
        <v>166</v>
      </c>
      <c r="F233" s="67" t="s">
        <v>165</v>
      </c>
      <c r="G233" s="504" t="s">
        <v>164</v>
      </c>
      <c r="H233" s="298"/>
      <c r="I233" s="298"/>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row>
    <row r="234" spans="1:35" s="105" customFormat="1" ht="24.75" customHeight="1">
      <c r="A234" s="604" t="s">
        <v>154</v>
      </c>
      <c r="B234" s="605" t="s">
        <v>0</v>
      </c>
      <c r="C234" s="606">
        <v>10</v>
      </c>
      <c r="D234" s="443" t="s">
        <v>148</v>
      </c>
      <c r="E234" s="270"/>
      <c r="F234" s="269"/>
      <c r="G234" s="93"/>
      <c r="H234" s="460" t="str">
        <f aca="true" t="shared" si="7" ref="H234:I236">H235</f>
        <v>39,000</v>
      </c>
      <c r="I234" s="460" t="str">
        <f t="shared" si="7"/>
        <v>38,000</v>
      </c>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row>
    <row r="235" spans="1:35" s="105" customFormat="1" ht="27.75" customHeight="1">
      <c r="A235" s="116" t="s">
        <v>273</v>
      </c>
      <c r="B235" s="108"/>
      <c r="C235" s="503" t="s">
        <v>177</v>
      </c>
      <c r="D235" s="503" t="s">
        <v>148</v>
      </c>
      <c r="E235" s="715" t="s">
        <v>446</v>
      </c>
      <c r="F235" s="716"/>
      <c r="G235" s="70"/>
      <c r="H235" s="297" t="str">
        <f t="shared" si="7"/>
        <v>39,000</v>
      </c>
      <c r="I235" s="297" t="str">
        <f t="shared" si="7"/>
        <v>38,000</v>
      </c>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row>
    <row r="236" spans="1:35" s="105" customFormat="1" ht="30" customHeight="1">
      <c r="A236" s="502" t="s">
        <v>168</v>
      </c>
      <c r="B236" s="108"/>
      <c r="C236" s="501" t="s">
        <v>177</v>
      </c>
      <c r="D236" s="501" t="s">
        <v>148</v>
      </c>
      <c r="E236" s="709" t="s">
        <v>445</v>
      </c>
      <c r="F236" s="710"/>
      <c r="G236" s="120"/>
      <c r="H236" s="200" t="str">
        <f t="shared" si="7"/>
        <v>39,000</v>
      </c>
      <c r="I236" s="200" t="str">
        <f t="shared" si="7"/>
        <v>38,000</v>
      </c>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row>
    <row r="237" spans="1:35" s="105" customFormat="1" ht="27.75" customHeight="1">
      <c r="A237" s="437" t="s">
        <v>167</v>
      </c>
      <c r="B237" s="108"/>
      <c r="C237" s="501" t="s">
        <v>177</v>
      </c>
      <c r="D237" s="501" t="s">
        <v>148</v>
      </c>
      <c r="E237" s="709" t="s">
        <v>445</v>
      </c>
      <c r="F237" s="710"/>
      <c r="G237" s="120" t="s">
        <v>164</v>
      </c>
      <c r="H237" s="200" t="s">
        <v>643</v>
      </c>
      <c r="I237" s="200" t="s">
        <v>644</v>
      </c>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row>
    <row r="238" spans="1:35" s="105" customFormat="1" ht="21" customHeight="1">
      <c r="A238" s="132" t="s">
        <v>182</v>
      </c>
      <c r="B238" s="108"/>
      <c r="C238" s="99">
        <v>10</v>
      </c>
      <c r="D238" s="98" t="s">
        <v>217</v>
      </c>
      <c r="E238" s="131"/>
      <c r="F238" s="130"/>
      <c r="G238" s="128"/>
      <c r="H238" s="69" t="str">
        <f aca="true" t="shared" si="8" ref="H238:I241">H239</f>
        <v>263,250</v>
      </c>
      <c r="I238" s="69" t="str">
        <f t="shared" si="8"/>
        <v>256,500</v>
      </c>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row>
    <row r="239" spans="1:35" s="105" customFormat="1" ht="82.5" customHeight="1">
      <c r="A239" s="157" t="s">
        <v>724</v>
      </c>
      <c r="B239" s="108"/>
      <c r="C239" s="129">
        <v>10</v>
      </c>
      <c r="D239" s="129" t="s">
        <v>217</v>
      </c>
      <c r="E239" s="72" t="s">
        <v>181</v>
      </c>
      <c r="F239" s="71" t="s">
        <v>155</v>
      </c>
      <c r="G239" s="128"/>
      <c r="H239" s="69" t="str">
        <f t="shared" si="8"/>
        <v>263,250</v>
      </c>
      <c r="I239" s="69" t="str">
        <f t="shared" si="8"/>
        <v>256,500</v>
      </c>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row>
    <row r="240" spans="1:35" s="105" customFormat="1" ht="90.75" customHeight="1">
      <c r="A240" s="127" t="s">
        <v>727</v>
      </c>
      <c r="B240" s="108"/>
      <c r="C240" s="126" t="s">
        <v>177</v>
      </c>
      <c r="D240" s="125" t="s">
        <v>217</v>
      </c>
      <c r="E240" s="68" t="s">
        <v>179</v>
      </c>
      <c r="F240" s="67" t="s">
        <v>155</v>
      </c>
      <c r="G240" s="70"/>
      <c r="H240" s="63" t="str">
        <f t="shared" si="8"/>
        <v>263,250</v>
      </c>
      <c r="I240" s="63" t="str">
        <f t="shared" si="8"/>
        <v>256,500</v>
      </c>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row>
    <row r="241" spans="1:35" s="105" customFormat="1" ht="20.25" customHeight="1">
      <c r="A241" s="123" t="s">
        <v>552</v>
      </c>
      <c r="B241" s="108"/>
      <c r="C241" s="122" t="s">
        <v>177</v>
      </c>
      <c r="D241" s="121" t="s">
        <v>217</v>
      </c>
      <c r="E241" s="68" t="s">
        <v>490</v>
      </c>
      <c r="F241" s="67" t="s">
        <v>497</v>
      </c>
      <c r="G241" s="70"/>
      <c r="H241" s="63" t="str">
        <f t="shared" si="8"/>
        <v>263,250</v>
      </c>
      <c r="I241" s="63" t="str">
        <f t="shared" si="8"/>
        <v>256,500</v>
      </c>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row>
    <row r="242" spans="1:35" s="105" customFormat="1" ht="21" customHeight="1">
      <c r="A242" s="89" t="s">
        <v>167</v>
      </c>
      <c r="B242" s="108"/>
      <c r="C242" s="500" t="s">
        <v>177</v>
      </c>
      <c r="D242" s="499" t="s">
        <v>217</v>
      </c>
      <c r="E242" s="68" t="s">
        <v>490</v>
      </c>
      <c r="F242" s="67" t="s">
        <v>497</v>
      </c>
      <c r="G242" s="120" t="s">
        <v>164</v>
      </c>
      <c r="H242" s="119" t="s">
        <v>645</v>
      </c>
      <c r="I242" s="119" t="s">
        <v>646</v>
      </c>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row>
    <row r="243" spans="1:35" s="105" customFormat="1" ht="20.25" customHeight="1">
      <c r="A243" s="116" t="s">
        <v>175</v>
      </c>
      <c r="B243" s="108"/>
      <c r="C243" s="115">
        <v>11</v>
      </c>
      <c r="D243" s="113"/>
      <c r="E243" s="118"/>
      <c r="F243" s="117"/>
      <c r="G243" s="110"/>
      <c r="H243" s="110" t="str">
        <f aca="true" t="shared" si="9" ref="H243:I245">+H244</f>
        <v>146,250</v>
      </c>
      <c r="I243" s="110" t="str">
        <f t="shared" si="9"/>
        <v>142,500</v>
      </c>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row>
    <row r="244" spans="1:35" s="105" customFormat="1" ht="21" customHeight="1">
      <c r="A244" s="607" t="s">
        <v>551</v>
      </c>
      <c r="B244" s="108"/>
      <c r="C244" s="115">
        <v>11</v>
      </c>
      <c r="D244" s="113" t="s">
        <v>148</v>
      </c>
      <c r="E244" s="112"/>
      <c r="F244" s="111"/>
      <c r="G244" s="110"/>
      <c r="H244" s="110" t="str">
        <f t="shared" si="9"/>
        <v>146,250</v>
      </c>
      <c r="I244" s="110" t="str">
        <f t="shared" si="9"/>
        <v>142,500</v>
      </c>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row>
    <row r="245" spans="1:35" s="105" customFormat="1" ht="77.25" customHeight="1">
      <c r="A245" s="114" t="s">
        <v>714</v>
      </c>
      <c r="B245" s="108"/>
      <c r="C245" s="73" t="s">
        <v>172</v>
      </c>
      <c r="D245" s="113" t="s">
        <v>148</v>
      </c>
      <c r="E245" s="112" t="s">
        <v>174</v>
      </c>
      <c r="F245" s="111" t="s">
        <v>155</v>
      </c>
      <c r="G245" s="110"/>
      <c r="H245" s="110" t="str">
        <f t="shared" si="9"/>
        <v>146,250</v>
      </c>
      <c r="I245" s="110" t="str">
        <f t="shared" si="9"/>
        <v>142,500</v>
      </c>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row>
    <row r="246" spans="1:35" s="105" customFormat="1" ht="81" customHeight="1">
      <c r="A246" s="89" t="s">
        <v>475</v>
      </c>
      <c r="B246" s="108"/>
      <c r="C246" s="57" t="s">
        <v>172</v>
      </c>
      <c r="D246" s="65" t="s">
        <v>148</v>
      </c>
      <c r="E246" s="82" t="s">
        <v>491</v>
      </c>
      <c r="F246" s="81" t="s">
        <v>171</v>
      </c>
      <c r="G246" s="64"/>
      <c r="H246" s="107" t="str">
        <f>H247</f>
        <v>146,250</v>
      </c>
      <c r="I246" s="107" t="str">
        <f>I247</f>
        <v>142,500</v>
      </c>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row>
    <row r="247" spans="1:35" s="105" customFormat="1" ht="60" customHeight="1">
      <c r="A247" s="547" t="s">
        <v>492</v>
      </c>
      <c r="B247" s="312" t="s">
        <v>0</v>
      </c>
      <c r="C247" s="312" t="s">
        <v>172</v>
      </c>
      <c r="D247" s="572" t="s">
        <v>148</v>
      </c>
      <c r="E247" s="545" t="s">
        <v>491</v>
      </c>
      <c r="F247" s="546" t="s">
        <v>493</v>
      </c>
      <c r="G247" s="64"/>
      <c r="H247" s="579" t="str">
        <f>H248</f>
        <v>146,250</v>
      </c>
      <c r="I247" s="579" t="str">
        <f>I248</f>
        <v>142,500</v>
      </c>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row>
    <row r="248" spans="1:9" s="83" customFormat="1" ht="39.75" customHeight="1">
      <c r="A248" s="565" t="s">
        <v>363</v>
      </c>
      <c r="B248" s="104" t="s">
        <v>0</v>
      </c>
      <c r="C248" s="57" t="s">
        <v>172</v>
      </c>
      <c r="D248" s="65" t="s">
        <v>148</v>
      </c>
      <c r="E248" s="82" t="s">
        <v>491</v>
      </c>
      <c r="F248" s="81" t="s">
        <v>171</v>
      </c>
      <c r="G248" s="64" t="s">
        <v>145</v>
      </c>
      <c r="H248" s="80" t="s">
        <v>647</v>
      </c>
      <c r="I248" s="80" t="s">
        <v>648</v>
      </c>
    </row>
    <row r="249" spans="1:9" s="83" customFormat="1" ht="9" customHeight="1">
      <c r="A249" s="89"/>
      <c r="B249" s="104"/>
      <c r="C249" s="57"/>
      <c r="D249" s="65"/>
      <c r="E249" s="82"/>
      <c r="F249" s="81"/>
      <c r="G249" s="64"/>
      <c r="H249" s="80"/>
      <c r="I249" s="80"/>
    </row>
    <row r="250" spans="1:9" s="83" customFormat="1" ht="18.75" customHeight="1" hidden="1">
      <c r="A250" s="66" t="s">
        <v>154</v>
      </c>
      <c r="B250" s="73" t="s">
        <v>0</v>
      </c>
      <c r="C250" s="103">
        <v>10</v>
      </c>
      <c r="D250" s="102" t="s">
        <v>148</v>
      </c>
      <c r="E250" s="76"/>
      <c r="F250" s="75"/>
      <c r="G250" s="102"/>
      <c r="H250" s="102"/>
      <c r="I250" s="102"/>
    </row>
    <row r="251" spans="1:9" s="83" customFormat="1" ht="54" customHeight="1" hidden="1">
      <c r="A251" s="62" t="s">
        <v>152</v>
      </c>
      <c r="B251" s="100" t="s">
        <v>0</v>
      </c>
      <c r="C251" s="99">
        <v>10</v>
      </c>
      <c r="D251" s="98" t="s">
        <v>148</v>
      </c>
      <c r="E251" s="72" t="s">
        <v>170</v>
      </c>
      <c r="F251" s="71" t="s">
        <v>169</v>
      </c>
      <c r="G251" s="97"/>
      <c r="H251" s="96"/>
      <c r="I251" s="96"/>
    </row>
    <row r="252" spans="1:9" s="83" customFormat="1" ht="68.25" customHeight="1" hidden="1">
      <c r="A252" s="61" t="s">
        <v>150</v>
      </c>
      <c r="B252" s="88" t="s">
        <v>0</v>
      </c>
      <c r="C252" s="87">
        <v>10</v>
      </c>
      <c r="D252" s="86" t="s">
        <v>148</v>
      </c>
      <c r="E252" s="68" t="s">
        <v>166</v>
      </c>
      <c r="F252" s="67" t="s">
        <v>169</v>
      </c>
      <c r="G252" s="94"/>
      <c r="H252" s="93"/>
      <c r="I252" s="93"/>
    </row>
    <row r="253" spans="1:9" s="83" customFormat="1" ht="20.25" customHeight="1" hidden="1">
      <c r="A253" s="91" t="s">
        <v>168</v>
      </c>
      <c r="B253" s="88" t="s">
        <v>0</v>
      </c>
      <c r="C253" s="90">
        <v>10</v>
      </c>
      <c r="D253" s="86" t="s">
        <v>148</v>
      </c>
      <c r="E253" s="68" t="s">
        <v>166</v>
      </c>
      <c r="F253" s="67" t="s">
        <v>165</v>
      </c>
      <c r="G253" s="85"/>
      <c r="H253" s="84"/>
      <c r="I253" s="84"/>
    </row>
    <row r="254" spans="1:9" s="83" customFormat="1" ht="20.25" customHeight="1" hidden="1">
      <c r="A254" s="89" t="s">
        <v>167</v>
      </c>
      <c r="B254" s="88" t="s">
        <v>0</v>
      </c>
      <c r="C254" s="87">
        <v>10</v>
      </c>
      <c r="D254" s="86" t="s">
        <v>148</v>
      </c>
      <c r="E254" s="68" t="s">
        <v>166</v>
      </c>
      <c r="F254" s="67" t="s">
        <v>165</v>
      </c>
      <c r="G254" s="85" t="s">
        <v>164</v>
      </c>
      <c r="H254" s="84"/>
      <c r="I254" s="84"/>
    </row>
    <row r="255" spans="1:35" s="51" customFormat="1" ht="18.75" customHeight="1" hidden="1">
      <c r="A255" s="74" t="s">
        <v>159</v>
      </c>
      <c r="B255" s="57" t="s">
        <v>0</v>
      </c>
      <c r="C255" s="57" t="s">
        <v>163</v>
      </c>
      <c r="D255" s="65" t="s">
        <v>163</v>
      </c>
      <c r="E255" s="82" t="s">
        <v>162</v>
      </c>
      <c r="F255" s="81" t="s">
        <v>161</v>
      </c>
      <c r="G255" s="64" t="s">
        <v>145</v>
      </c>
      <c r="H255" s="64"/>
      <c r="I255" s="64"/>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row>
    <row r="256" spans="1:35" s="51" customFormat="1" ht="37.5" customHeight="1" hidden="1">
      <c r="A256" s="74" t="s">
        <v>159</v>
      </c>
      <c r="B256" s="60" t="s">
        <v>0</v>
      </c>
      <c r="C256" s="70" t="s">
        <v>149</v>
      </c>
      <c r="D256" s="70"/>
      <c r="E256" s="79"/>
      <c r="F256" s="78"/>
      <c r="G256" s="70"/>
      <c r="H256" s="70"/>
      <c r="I256" s="70"/>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row>
    <row r="257" spans="1:35" s="51" customFormat="1" ht="18.75" customHeight="1" hidden="1">
      <c r="A257" s="77" t="s">
        <v>160</v>
      </c>
      <c r="B257" s="60" t="s">
        <v>0</v>
      </c>
      <c r="C257" s="70" t="s">
        <v>149</v>
      </c>
      <c r="D257" s="70" t="s">
        <v>148</v>
      </c>
      <c r="E257" s="76"/>
      <c r="F257" s="75"/>
      <c r="G257" s="70"/>
      <c r="H257" s="70"/>
      <c r="I257" s="70"/>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row>
    <row r="258" spans="1:35" s="51" customFormat="1" ht="18.75" customHeight="1" hidden="1">
      <c r="A258" s="74" t="s">
        <v>159</v>
      </c>
      <c r="B258" s="60" t="s">
        <v>0</v>
      </c>
      <c r="C258" s="73" t="s">
        <v>149</v>
      </c>
      <c r="D258" s="73" t="s">
        <v>148</v>
      </c>
      <c r="E258" s="72" t="s">
        <v>158</v>
      </c>
      <c r="F258" s="71" t="s">
        <v>155</v>
      </c>
      <c r="G258" s="70"/>
      <c r="H258" s="70"/>
      <c r="I258" s="70"/>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row>
    <row r="259" spans="1:35" s="51" customFormat="1" ht="18.75" customHeight="1" hidden="1">
      <c r="A259" s="66" t="s">
        <v>157</v>
      </c>
      <c r="B259" s="60" t="s">
        <v>0</v>
      </c>
      <c r="C259" s="57" t="s">
        <v>149</v>
      </c>
      <c r="D259" s="57" t="s">
        <v>148</v>
      </c>
      <c r="E259" s="68" t="s">
        <v>156</v>
      </c>
      <c r="F259" s="67" t="s">
        <v>155</v>
      </c>
      <c r="G259" s="57"/>
      <c r="H259" s="57"/>
      <c r="I259" s="57"/>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row>
    <row r="260" spans="1:35" s="51" customFormat="1" ht="56.25" customHeight="1" hidden="1">
      <c r="A260" s="66" t="s">
        <v>154</v>
      </c>
      <c r="B260" s="60" t="s">
        <v>0</v>
      </c>
      <c r="C260" s="57" t="s">
        <v>149</v>
      </c>
      <c r="D260" s="65" t="s">
        <v>148</v>
      </c>
      <c r="E260" s="59" t="s">
        <v>147</v>
      </c>
      <c r="F260" s="58" t="s">
        <v>153</v>
      </c>
      <c r="G260" s="64"/>
      <c r="H260" s="64"/>
      <c r="I260" s="64"/>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row>
    <row r="261" spans="1:35" s="51" customFormat="1" ht="56.25" customHeight="1" hidden="1">
      <c r="A261" s="62" t="s">
        <v>152</v>
      </c>
      <c r="B261" s="60" t="s">
        <v>0</v>
      </c>
      <c r="C261" s="57" t="s">
        <v>149</v>
      </c>
      <c r="D261" s="57" t="s">
        <v>148</v>
      </c>
      <c r="E261" s="59" t="s">
        <v>147</v>
      </c>
      <c r="F261" s="58" t="s">
        <v>146</v>
      </c>
      <c r="G261" s="57" t="s">
        <v>151</v>
      </c>
      <c r="H261" s="57"/>
      <c r="I261" s="57"/>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row>
    <row r="262" spans="1:35" s="51" customFormat="1" ht="18.75" customHeight="1" hidden="1">
      <c r="A262" s="61" t="s">
        <v>150</v>
      </c>
      <c r="B262" s="60" t="s">
        <v>0</v>
      </c>
      <c r="C262" s="57" t="s">
        <v>149</v>
      </c>
      <c r="D262" s="57" t="s">
        <v>148</v>
      </c>
      <c r="E262" s="59" t="s">
        <v>147</v>
      </c>
      <c r="F262" s="58" t="s">
        <v>146</v>
      </c>
      <c r="G262" s="57" t="s">
        <v>145</v>
      </c>
      <c r="H262" s="57"/>
      <c r="I262" s="57"/>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row>
    <row r="263" spans="1:35" s="51" customFormat="1" ht="18.75">
      <c r="A263" s="50"/>
      <c r="B263" s="49"/>
      <c r="C263" s="49"/>
      <c r="D263" s="55"/>
      <c r="E263" s="54"/>
      <c r="F263" s="53"/>
      <c r="G263" s="49"/>
      <c r="H263" s="49"/>
      <c r="I263" s="49"/>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row>
    <row r="264" spans="1:35" s="51" customFormat="1" ht="18.75">
      <c r="A264" s="50"/>
      <c r="B264" s="49"/>
      <c r="C264" s="49"/>
      <c r="D264" s="55"/>
      <c r="E264" s="54"/>
      <c r="F264" s="53"/>
      <c r="G264" s="49"/>
      <c r="H264" s="49"/>
      <c r="I264" s="49"/>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row>
    <row r="265" spans="1:35" s="51" customFormat="1" ht="18.75">
      <c r="A265" s="50"/>
      <c r="B265" s="49"/>
      <c r="C265" s="49"/>
      <c r="D265" s="55"/>
      <c r="E265" s="54"/>
      <c r="F265" s="53"/>
      <c r="G265" s="49"/>
      <c r="H265" s="49"/>
      <c r="I265" s="49"/>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row>
    <row r="266" spans="1:35" s="51" customFormat="1" ht="18.75">
      <c r="A266" s="50"/>
      <c r="B266" s="49"/>
      <c r="C266" s="49"/>
      <c r="D266" s="55"/>
      <c r="E266" s="54"/>
      <c r="F266" s="53"/>
      <c r="G266" s="49"/>
      <c r="H266" s="49"/>
      <c r="I266" s="49"/>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row>
    <row r="267" spans="1:35" s="51" customFormat="1" ht="18.75">
      <c r="A267" s="50"/>
      <c r="B267" s="49"/>
      <c r="C267" s="49"/>
      <c r="D267" s="55"/>
      <c r="E267" s="54"/>
      <c r="F267" s="53"/>
      <c r="G267" s="49"/>
      <c r="H267" s="49"/>
      <c r="I267" s="49"/>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row>
    <row r="268" spans="1:35" s="51" customFormat="1" ht="18.75">
      <c r="A268" s="50"/>
      <c r="B268" s="49"/>
      <c r="C268" s="49"/>
      <c r="D268" s="55"/>
      <c r="E268" s="54"/>
      <c r="F268" s="53"/>
      <c r="G268" s="49"/>
      <c r="H268" s="49"/>
      <c r="I268" s="49"/>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row>
    <row r="269" spans="1:35" s="51" customFormat="1" ht="18.75">
      <c r="A269" s="50"/>
      <c r="B269" s="49"/>
      <c r="C269" s="49"/>
      <c r="D269" s="55"/>
      <c r="E269" s="54"/>
      <c r="F269" s="53"/>
      <c r="G269" s="49"/>
      <c r="H269" s="49"/>
      <c r="I269" s="49"/>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row>
    <row r="270" spans="1:35" s="51" customFormat="1" ht="18.75">
      <c r="A270" s="50"/>
      <c r="B270" s="49"/>
      <c r="C270" s="49"/>
      <c r="D270" s="55"/>
      <c r="E270" s="54"/>
      <c r="F270" s="53"/>
      <c r="G270" s="49"/>
      <c r="H270" s="49"/>
      <c r="I270" s="49"/>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row>
    <row r="271" spans="1:35" s="51" customFormat="1" ht="18.75">
      <c r="A271" s="50"/>
      <c r="B271" s="49"/>
      <c r="C271" s="49"/>
      <c r="D271" s="55"/>
      <c r="E271" s="54"/>
      <c r="F271" s="53"/>
      <c r="G271" s="49"/>
      <c r="H271" s="49"/>
      <c r="I271" s="49"/>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row>
    <row r="272" spans="1:35" s="51" customFormat="1" ht="18.75">
      <c r="A272" s="50"/>
      <c r="B272" s="49"/>
      <c r="C272" s="49"/>
      <c r="D272" s="55"/>
      <c r="E272" s="54"/>
      <c r="F272" s="53"/>
      <c r="G272" s="49"/>
      <c r="H272" s="49"/>
      <c r="I272" s="49"/>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row>
    <row r="273" spans="1:35" s="51" customFormat="1" ht="18.75">
      <c r="A273" s="50"/>
      <c r="B273" s="49"/>
      <c r="C273" s="49"/>
      <c r="D273" s="55"/>
      <c r="E273" s="54"/>
      <c r="F273" s="53"/>
      <c r="G273" s="49"/>
      <c r="H273" s="49"/>
      <c r="I273" s="49"/>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row>
    <row r="274" spans="1:35" s="51" customFormat="1" ht="18.75">
      <c r="A274" s="50"/>
      <c r="B274" s="49"/>
      <c r="C274" s="49"/>
      <c r="D274" s="55"/>
      <c r="E274" s="54"/>
      <c r="F274" s="53"/>
      <c r="G274" s="49"/>
      <c r="H274" s="49"/>
      <c r="I274" s="49"/>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row>
    <row r="275" spans="1:35" s="51" customFormat="1" ht="18.75">
      <c r="A275" s="50"/>
      <c r="B275" s="49"/>
      <c r="C275" s="49"/>
      <c r="D275" s="55"/>
      <c r="E275" s="54"/>
      <c r="F275" s="53"/>
      <c r="G275" s="49"/>
      <c r="H275" s="49"/>
      <c r="I275" s="49"/>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row>
    <row r="276" spans="1:35" s="51" customFormat="1" ht="18.75">
      <c r="A276" s="50"/>
      <c r="B276" s="49"/>
      <c r="C276" s="49"/>
      <c r="D276" s="55"/>
      <c r="E276" s="54"/>
      <c r="F276" s="53"/>
      <c r="G276" s="49"/>
      <c r="H276" s="49"/>
      <c r="I276" s="49"/>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row>
    <row r="277" spans="1:35" s="51" customFormat="1" ht="18.75">
      <c r="A277" s="50"/>
      <c r="B277" s="49"/>
      <c r="C277" s="49"/>
      <c r="D277" s="55"/>
      <c r="E277" s="54"/>
      <c r="F277" s="53"/>
      <c r="G277" s="49"/>
      <c r="H277" s="49"/>
      <c r="I277" s="49"/>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row>
    <row r="278" spans="1:35" s="51" customFormat="1" ht="18.75">
      <c r="A278" s="50"/>
      <c r="B278" s="49"/>
      <c r="C278" s="49"/>
      <c r="D278" s="55"/>
      <c r="E278" s="54"/>
      <c r="F278" s="53"/>
      <c r="G278" s="49"/>
      <c r="H278" s="49"/>
      <c r="I278" s="49"/>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row>
    <row r="279" spans="1:35" s="51" customFormat="1" ht="18.75">
      <c r="A279" s="50"/>
      <c r="B279" s="49"/>
      <c r="C279" s="49"/>
      <c r="D279" s="55"/>
      <c r="E279" s="54"/>
      <c r="F279" s="53"/>
      <c r="G279" s="49"/>
      <c r="H279" s="49"/>
      <c r="I279" s="49"/>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row>
    <row r="280" spans="1:35" s="51" customFormat="1" ht="18.75">
      <c r="A280" s="50"/>
      <c r="B280" s="49"/>
      <c r="C280" s="49"/>
      <c r="D280" s="55"/>
      <c r="E280" s="54"/>
      <c r="F280" s="53"/>
      <c r="G280" s="49"/>
      <c r="H280" s="49"/>
      <c r="I280" s="49"/>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row>
    <row r="281" spans="1:35" s="51" customFormat="1" ht="18.75">
      <c r="A281" s="50"/>
      <c r="B281" s="49"/>
      <c r="C281" s="49"/>
      <c r="D281" s="55"/>
      <c r="E281" s="54"/>
      <c r="F281" s="53"/>
      <c r="G281" s="49"/>
      <c r="H281" s="49"/>
      <c r="I281" s="49"/>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row>
  </sheetData>
  <sheetProtection/>
  <mergeCells count="39">
    <mergeCell ref="E209:F209"/>
    <mergeCell ref="E208:F208"/>
    <mergeCell ref="E207:F207"/>
    <mergeCell ref="E235:F235"/>
    <mergeCell ref="A6:I6"/>
    <mergeCell ref="A7:I7"/>
    <mergeCell ref="A8:G8"/>
    <mergeCell ref="A9:G9"/>
    <mergeCell ref="A10:I10"/>
    <mergeCell ref="E167:F167"/>
    <mergeCell ref="E168:F168"/>
    <mergeCell ref="E163:F163"/>
    <mergeCell ref="E236:F236"/>
    <mergeCell ref="E237:F237"/>
    <mergeCell ref="E89:F89"/>
    <mergeCell ref="E107:F107"/>
    <mergeCell ref="E108:F108"/>
    <mergeCell ref="E132:F132"/>
    <mergeCell ref="E210:F210"/>
    <mergeCell ref="E133:F133"/>
    <mergeCell ref="E141:F141"/>
    <mergeCell ref="E162:F162"/>
    <mergeCell ref="E130:F130"/>
    <mergeCell ref="E128:F128"/>
    <mergeCell ref="E129:F129"/>
    <mergeCell ref="E127:F127"/>
    <mergeCell ref="A1:I1"/>
    <mergeCell ref="A2:I2"/>
    <mergeCell ref="A3:I3"/>
    <mergeCell ref="A4:I4"/>
    <mergeCell ref="A5:I5"/>
    <mergeCell ref="E75:F75"/>
    <mergeCell ref="E69:F69"/>
    <mergeCell ref="E211:F211"/>
    <mergeCell ref="E212:F212"/>
    <mergeCell ref="E213:F213"/>
    <mergeCell ref="E214:F214"/>
    <mergeCell ref="E215:F215"/>
    <mergeCell ref="E216:F216"/>
  </mergeCells>
  <printOptions/>
  <pageMargins left="0.7874015748031497" right="0.1968503937007874" top="0.3937007874015748" bottom="0.3937007874015748" header="0.5118110236220472" footer="0.5118110236220472"/>
  <pageSetup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IN283"/>
  <sheetViews>
    <sheetView zoomScale="66" zoomScaleNormal="66" zoomScalePageLayoutView="0" workbookViewId="0" topLeftCell="A132">
      <selection activeCell="H216" sqref="H216"/>
    </sheetView>
  </sheetViews>
  <sheetFormatPr defaultColWidth="9.140625" defaultRowHeight="15"/>
  <cols>
    <col min="1" max="1" width="108.00390625" style="50" customWidth="1"/>
    <col min="2" max="2" width="8.7109375" style="49" customWidth="1"/>
    <col min="3" max="3" width="8.7109375" style="45" customWidth="1"/>
    <col min="4" max="4" width="9.140625" style="48" customWidth="1"/>
    <col min="5" max="5" width="14.00390625" style="47" customWidth="1"/>
    <col min="6" max="6" width="8.8515625" style="46" customWidth="1"/>
    <col min="7" max="7" width="10.421875" style="45" customWidth="1"/>
    <col min="8" max="8" width="14.7109375" style="45" customWidth="1"/>
    <col min="9" max="32" width="9.140625" style="44" customWidth="1"/>
  </cols>
  <sheetData>
    <row r="1" spans="1:8" s="1" customFormat="1" ht="15.75" customHeight="1">
      <c r="A1" s="721" t="s">
        <v>693</v>
      </c>
      <c r="B1" s="721"/>
      <c r="C1" s="721"/>
      <c r="D1" s="721"/>
      <c r="E1" s="721"/>
      <c r="F1" s="721"/>
      <c r="G1" s="721"/>
      <c r="H1" s="721"/>
    </row>
    <row r="2" spans="1:8" s="1" customFormat="1" ht="15.75" customHeight="1">
      <c r="A2" s="735" t="s">
        <v>4</v>
      </c>
      <c r="B2" s="735"/>
      <c r="C2" s="735"/>
      <c r="D2" s="735"/>
      <c r="E2" s="735"/>
      <c r="F2" s="735"/>
      <c r="G2" s="735"/>
      <c r="H2" s="735"/>
    </row>
    <row r="3" spans="1:8" s="1" customFormat="1" ht="15.75" customHeight="1">
      <c r="A3" s="735" t="s">
        <v>753</v>
      </c>
      <c r="B3" s="735"/>
      <c r="C3" s="735"/>
      <c r="D3" s="735"/>
      <c r="E3" s="735"/>
      <c r="F3" s="735"/>
      <c r="G3" s="735"/>
      <c r="H3" s="735"/>
    </row>
    <row r="4" spans="1:8" s="2" customFormat="1" ht="16.5" customHeight="1">
      <c r="A4" s="736" t="s">
        <v>754</v>
      </c>
      <c r="B4" s="736"/>
      <c r="C4" s="736"/>
      <c r="D4" s="736"/>
      <c r="E4" s="736"/>
      <c r="F4" s="736"/>
      <c r="G4" s="736"/>
      <c r="H4" s="736"/>
    </row>
    <row r="5" spans="1:8" s="2" customFormat="1" ht="16.5" customHeight="1">
      <c r="A5" s="736" t="s">
        <v>3</v>
      </c>
      <c r="B5" s="736"/>
      <c r="C5" s="736"/>
      <c r="D5" s="736"/>
      <c r="E5" s="736"/>
      <c r="F5" s="736"/>
      <c r="G5" s="736"/>
      <c r="H5" s="736"/>
    </row>
    <row r="6" spans="1:8" s="2" customFormat="1" ht="16.5" customHeight="1">
      <c r="A6" s="736" t="s">
        <v>590</v>
      </c>
      <c r="B6" s="736"/>
      <c r="C6" s="736"/>
      <c r="D6" s="736"/>
      <c r="E6" s="736"/>
      <c r="F6" s="736"/>
      <c r="G6" s="736"/>
      <c r="H6" s="736"/>
    </row>
    <row r="7" spans="1:9" s="2" customFormat="1" ht="16.5" customHeight="1">
      <c r="A7" s="689"/>
      <c r="B7" s="722" t="s">
        <v>824</v>
      </c>
      <c r="C7" s="722"/>
      <c r="D7" s="722"/>
      <c r="E7" s="722"/>
      <c r="F7" s="722"/>
      <c r="G7" s="722"/>
      <c r="H7" s="722"/>
      <c r="I7" s="5"/>
    </row>
    <row r="8" spans="1:8" s="2" customFormat="1" ht="16.5" customHeight="1">
      <c r="A8" s="740"/>
      <c r="B8" s="740"/>
      <c r="C8" s="740"/>
      <c r="D8" s="740"/>
      <c r="E8" s="740"/>
      <c r="F8" s="740"/>
      <c r="G8" s="740"/>
      <c r="H8" s="328"/>
    </row>
    <row r="9" spans="1:8" s="2" customFormat="1" ht="30.75" customHeight="1">
      <c r="A9" s="737" t="s">
        <v>658</v>
      </c>
      <c r="B9" s="737"/>
      <c r="C9" s="737"/>
      <c r="D9" s="737"/>
      <c r="E9" s="737"/>
      <c r="F9" s="737"/>
      <c r="G9" s="737"/>
      <c r="H9" s="737"/>
    </row>
    <row r="10" spans="1:8" s="279" customFormat="1" ht="15.75">
      <c r="A10" s="327"/>
      <c r="B10" s="326"/>
      <c r="C10" s="325"/>
      <c r="D10" s="325"/>
      <c r="E10" s="325"/>
      <c r="F10" s="325"/>
      <c r="G10" s="324"/>
      <c r="H10" s="601" t="s">
        <v>550</v>
      </c>
    </row>
    <row r="11" spans="1:32" s="276" customFormat="1" ht="54" customHeight="1">
      <c r="A11" s="283" t="s">
        <v>1</v>
      </c>
      <c r="B11" s="282" t="s">
        <v>334</v>
      </c>
      <c r="C11" s="282" t="s">
        <v>341</v>
      </c>
      <c r="D11" s="265" t="s">
        <v>340</v>
      </c>
      <c r="E11" s="281" t="s">
        <v>339</v>
      </c>
      <c r="F11" s="78"/>
      <c r="G11" s="264" t="s">
        <v>338</v>
      </c>
      <c r="H11" s="264" t="s">
        <v>556</v>
      </c>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row>
    <row r="12" spans="1:32" s="51" customFormat="1" ht="18.75">
      <c r="A12" s="158" t="s">
        <v>337</v>
      </c>
      <c r="B12" s="73"/>
      <c r="C12" s="70"/>
      <c r="D12" s="156"/>
      <c r="E12" s="265"/>
      <c r="F12" s="264"/>
      <c r="G12" s="155"/>
      <c r="H12" s="297">
        <f>H14+H97+H113+H156+H225+H240+H216+H212</f>
        <v>88457.88799999999</v>
      </c>
      <c r="I12" s="52"/>
      <c r="J12" s="52"/>
      <c r="K12" s="52"/>
      <c r="L12" s="52"/>
      <c r="M12" s="52"/>
      <c r="N12" s="52"/>
      <c r="O12" s="52"/>
      <c r="P12" s="52"/>
      <c r="Q12" s="52"/>
      <c r="R12" s="52"/>
      <c r="S12" s="52"/>
      <c r="T12" s="52"/>
      <c r="U12" s="52"/>
      <c r="V12" s="52"/>
      <c r="W12" s="52"/>
      <c r="X12" s="52"/>
      <c r="Y12" s="52"/>
      <c r="Z12" s="52"/>
      <c r="AA12" s="52"/>
      <c r="AB12" s="52"/>
      <c r="AC12" s="52"/>
      <c r="AD12" s="52"/>
      <c r="AE12" s="52"/>
      <c r="AF12" s="52"/>
    </row>
    <row r="13" spans="1:32" s="51" customFormat="1" ht="18.75">
      <c r="A13" s="433" t="s">
        <v>5</v>
      </c>
      <c r="B13" s="73" t="s">
        <v>0</v>
      </c>
      <c r="C13" s="70"/>
      <c r="D13" s="156"/>
      <c r="E13" s="265"/>
      <c r="F13" s="264"/>
      <c r="G13" s="155"/>
      <c r="H13" s="297">
        <f>H12</f>
        <v>88457.88799999999</v>
      </c>
      <c r="I13" s="52"/>
      <c r="J13" s="52"/>
      <c r="K13" s="52"/>
      <c r="L13" s="52"/>
      <c r="M13" s="52"/>
      <c r="N13" s="52"/>
      <c r="O13" s="52"/>
      <c r="P13" s="52"/>
      <c r="Q13" s="52"/>
      <c r="R13" s="52"/>
      <c r="S13" s="52"/>
      <c r="T13" s="52"/>
      <c r="U13" s="52"/>
      <c r="V13" s="52"/>
      <c r="W13" s="52"/>
      <c r="X13" s="52"/>
      <c r="Y13" s="52"/>
      <c r="Z13" s="52"/>
      <c r="AA13" s="52"/>
      <c r="AB13" s="52"/>
      <c r="AC13" s="52"/>
      <c r="AD13" s="52"/>
      <c r="AE13" s="52"/>
      <c r="AF13" s="52"/>
    </row>
    <row r="14" spans="1:32" s="51" customFormat="1" ht="18.75">
      <c r="A14" s="158" t="s">
        <v>336</v>
      </c>
      <c r="B14" s="73" t="s">
        <v>0</v>
      </c>
      <c r="C14" s="70" t="s">
        <v>148</v>
      </c>
      <c r="D14" s="156"/>
      <c r="E14" s="265"/>
      <c r="F14" s="264"/>
      <c r="G14" s="155"/>
      <c r="H14" s="297">
        <f>H15+H20+H55+H50+H45</f>
        <v>11211.226999999999</v>
      </c>
      <c r="I14" s="52"/>
      <c r="J14" s="52"/>
      <c r="K14" s="52"/>
      <c r="L14" s="52"/>
      <c r="M14" s="52"/>
      <c r="N14" s="52"/>
      <c r="O14" s="52"/>
      <c r="P14" s="52"/>
      <c r="Q14" s="52"/>
      <c r="R14" s="52"/>
      <c r="S14" s="52"/>
      <c r="T14" s="52"/>
      <c r="U14" s="52"/>
      <c r="V14" s="52"/>
      <c r="W14" s="52"/>
      <c r="X14" s="52"/>
      <c r="Y14" s="52"/>
      <c r="Z14" s="52"/>
      <c r="AA14" s="52"/>
      <c r="AB14" s="52"/>
      <c r="AC14" s="52"/>
      <c r="AD14" s="52"/>
      <c r="AE14" s="52"/>
      <c r="AF14" s="52"/>
    </row>
    <row r="15" spans="1:32" s="51" customFormat="1" ht="37.5">
      <c r="A15" s="66" t="s">
        <v>335</v>
      </c>
      <c r="B15" s="73" t="s">
        <v>0</v>
      </c>
      <c r="C15" s="70" t="s">
        <v>148</v>
      </c>
      <c r="D15" s="156" t="s">
        <v>205</v>
      </c>
      <c r="E15" s="265"/>
      <c r="F15" s="264"/>
      <c r="G15" s="155"/>
      <c r="H15" s="297">
        <f>+H16</f>
        <v>849.42</v>
      </c>
      <c r="I15" s="52"/>
      <c r="J15" s="52"/>
      <c r="K15" s="52"/>
      <c r="L15" s="52"/>
      <c r="M15" s="52"/>
      <c r="N15" s="52"/>
      <c r="O15" s="52"/>
      <c r="P15" s="52"/>
      <c r="Q15" s="52"/>
      <c r="R15" s="52"/>
      <c r="S15" s="52"/>
      <c r="T15" s="52"/>
      <c r="U15" s="52"/>
      <c r="V15" s="52"/>
      <c r="W15" s="52"/>
      <c r="X15" s="52"/>
      <c r="Y15" s="52"/>
      <c r="Z15" s="52"/>
      <c r="AA15" s="52"/>
      <c r="AB15" s="52"/>
      <c r="AC15" s="52"/>
      <c r="AD15" s="52"/>
      <c r="AE15" s="52"/>
      <c r="AF15" s="52"/>
    </row>
    <row r="16" spans="1:32" s="195" customFormat="1" ht="18.75">
      <c r="A16" s="185" t="s">
        <v>333</v>
      </c>
      <c r="B16" s="100" t="s">
        <v>0</v>
      </c>
      <c r="C16" s="100" t="s">
        <v>148</v>
      </c>
      <c r="D16" s="150" t="s">
        <v>205</v>
      </c>
      <c r="E16" s="183" t="s">
        <v>332</v>
      </c>
      <c r="F16" s="142" t="s">
        <v>155</v>
      </c>
      <c r="G16" s="182"/>
      <c r="H16" s="322">
        <f>+H17</f>
        <v>849.42</v>
      </c>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row>
    <row r="17" spans="1:32" s="105" customFormat="1" ht="19.5">
      <c r="A17" s="151" t="s">
        <v>331</v>
      </c>
      <c r="B17" s="88" t="s">
        <v>0</v>
      </c>
      <c r="C17" s="88" t="s">
        <v>148</v>
      </c>
      <c r="D17" s="148" t="s">
        <v>205</v>
      </c>
      <c r="E17" s="273" t="s">
        <v>330</v>
      </c>
      <c r="F17" s="81" t="s">
        <v>155</v>
      </c>
      <c r="G17" s="177"/>
      <c r="H17" s="321">
        <f>+H18</f>
        <v>849.42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row>
    <row r="18" spans="1:32" s="105" customFormat="1" ht="19.5">
      <c r="A18" s="151" t="s">
        <v>315</v>
      </c>
      <c r="B18" s="88" t="s">
        <v>0</v>
      </c>
      <c r="C18" s="88" t="s">
        <v>148</v>
      </c>
      <c r="D18" s="148" t="s">
        <v>205</v>
      </c>
      <c r="E18" s="273" t="s">
        <v>330</v>
      </c>
      <c r="F18" s="81" t="s">
        <v>325</v>
      </c>
      <c r="G18" s="177"/>
      <c r="H18" s="321">
        <f>+H19</f>
        <v>849.42</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row>
    <row r="19" spans="1:32" s="105" customFormat="1" ht="66.75" customHeight="1">
      <c r="A19" s="109" t="s">
        <v>183</v>
      </c>
      <c r="B19" s="57" t="s">
        <v>0</v>
      </c>
      <c r="C19" s="57" t="s">
        <v>148</v>
      </c>
      <c r="D19" s="65" t="s">
        <v>205</v>
      </c>
      <c r="E19" s="273" t="s">
        <v>330</v>
      </c>
      <c r="F19" s="81" t="s">
        <v>325</v>
      </c>
      <c r="G19" s="145" t="s">
        <v>151</v>
      </c>
      <c r="H19" s="320">
        <v>849.42</v>
      </c>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row>
    <row r="20" spans="1:32" s="105" customFormat="1" ht="56.25">
      <c r="A20" s="66" t="s">
        <v>329</v>
      </c>
      <c r="B20" s="73" t="s">
        <v>0</v>
      </c>
      <c r="C20" s="70" t="s">
        <v>148</v>
      </c>
      <c r="D20" s="70" t="s">
        <v>217</v>
      </c>
      <c r="E20" s="156"/>
      <c r="F20" s="155"/>
      <c r="G20" s="70"/>
      <c r="H20" s="297">
        <f>+H21</f>
        <v>2830.2509999999997</v>
      </c>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row>
    <row r="21" spans="1:32" s="105" customFormat="1" ht="19.5">
      <c r="A21" s="185" t="s">
        <v>328</v>
      </c>
      <c r="B21" s="100" t="s">
        <v>0</v>
      </c>
      <c r="C21" s="100" t="s">
        <v>148</v>
      </c>
      <c r="D21" s="150" t="s">
        <v>217</v>
      </c>
      <c r="E21" s="141" t="s">
        <v>327</v>
      </c>
      <c r="F21" s="111" t="s">
        <v>155</v>
      </c>
      <c r="G21" s="275"/>
      <c r="H21" s="322">
        <f>+H22</f>
        <v>2830.2509999999997</v>
      </c>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row>
    <row r="22" spans="1:32" s="105" customFormat="1" ht="19.5">
      <c r="A22" s="151" t="s">
        <v>326</v>
      </c>
      <c r="B22" s="88" t="s">
        <v>0</v>
      </c>
      <c r="C22" s="88" t="s">
        <v>148</v>
      </c>
      <c r="D22" s="148" t="s">
        <v>217</v>
      </c>
      <c r="E22" s="273" t="s">
        <v>281</v>
      </c>
      <c r="F22" s="81" t="s">
        <v>155</v>
      </c>
      <c r="G22" s="145"/>
      <c r="H22" s="321">
        <f>+H23</f>
        <v>2830.2509999999997</v>
      </c>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row>
    <row r="23" spans="1:8" s="106" customFormat="1" ht="19.5">
      <c r="A23" s="151" t="s">
        <v>315</v>
      </c>
      <c r="B23" s="88" t="s">
        <v>0</v>
      </c>
      <c r="C23" s="88" t="s">
        <v>148</v>
      </c>
      <c r="D23" s="148" t="s">
        <v>217</v>
      </c>
      <c r="E23" s="273" t="s">
        <v>281</v>
      </c>
      <c r="F23" s="81" t="s">
        <v>325</v>
      </c>
      <c r="G23" s="145"/>
      <c r="H23" s="321">
        <f>H24+H25</f>
        <v>2830.2509999999997</v>
      </c>
    </row>
    <row r="24" spans="1:8" s="106" customFormat="1" ht="55.5" customHeight="1">
      <c r="A24" s="109" t="s">
        <v>183</v>
      </c>
      <c r="B24" s="57" t="s">
        <v>0</v>
      </c>
      <c r="C24" s="57" t="s">
        <v>148</v>
      </c>
      <c r="D24" s="65" t="s">
        <v>217</v>
      </c>
      <c r="E24" s="273" t="s">
        <v>281</v>
      </c>
      <c r="F24" s="81" t="s">
        <v>325</v>
      </c>
      <c r="G24" s="145" t="s">
        <v>151</v>
      </c>
      <c r="H24" s="320">
        <v>2686.051</v>
      </c>
    </row>
    <row r="25" spans="1:8" s="106" customFormat="1" ht="24.75" customHeight="1">
      <c r="A25" s="89" t="s">
        <v>159</v>
      </c>
      <c r="B25" s="57" t="s">
        <v>0</v>
      </c>
      <c r="C25" s="57" t="s">
        <v>148</v>
      </c>
      <c r="D25" s="65" t="s">
        <v>217</v>
      </c>
      <c r="E25" s="273" t="s">
        <v>281</v>
      </c>
      <c r="F25" s="81" t="s">
        <v>325</v>
      </c>
      <c r="G25" s="145" t="s">
        <v>145</v>
      </c>
      <c r="H25" s="320">
        <v>144.2</v>
      </c>
    </row>
    <row r="26" spans="1:8" s="106" customFormat="1" ht="37.5" hidden="1">
      <c r="A26" s="116" t="s">
        <v>323</v>
      </c>
      <c r="B26" s="73" t="s">
        <v>0</v>
      </c>
      <c r="C26" s="73" t="s">
        <v>148</v>
      </c>
      <c r="D26" s="113" t="s">
        <v>311</v>
      </c>
      <c r="E26" s="113"/>
      <c r="F26" s="274"/>
      <c r="G26" s="140"/>
      <c r="H26" s="444"/>
    </row>
    <row r="27" spans="1:32" s="105" customFormat="1" ht="18" customHeight="1" hidden="1">
      <c r="A27" s="185" t="s">
        <v>322</v>
      </c>
      <c r="B27" s="100" t="s">
        <v>0</v>
      </c>
      <c r="C27" s="128" t="s">
        <v>148</v>
      </c>
      <c r="D27" s="184" t="s">
        <v>311</v>
      </c>
      <c r="E27" s="141" t="s">
        <v>321</v>
      </c>
      <c r="F27" s="111" t="s">
        <v>169</v>
      </c>
      <c r="G27" s="182"/>
      <c r="H27" s="445"/>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row>
    <row r="28" spans="1:32" s="105" customFormat="1" ht="0.75" customHeight="1" hidden="1">
      <c r="A28" s="151" t="s">
        <v>320</v>
      </c>
      <c r="B28" s="88" t="s">
        <v>0</v>
      </c>
      <c r="C28" s="175" t="s">
        <v>148</v>
      </c>
      <c r="D28" s="174" t="s">
        <v>311</v>
      </c>
      <c r="E28" s="273" t="s">
        <v>319</v>
      </c>
      <c r="F28" s="81" t="s">
        <v>169</v>
      </c>
      <c r="G28" s="177"/>
      <c r="H28" s="44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row>
    <row r="29" spans="1:8" s="106" customFormat="1" ht="19.5" hidden="1">
      <c r="A29" s="151" t="s">
        <v>315</v>
      </c>
      <c r="B29" s="88" t="s">
        <v>0</v>
      </c>
      <c r="C29" s="175" t="s">
        <v>148</v>
      </c>
      <c r="D29" s="174" t="s">
        <v>311</v>
      </c>
      <c r="E29" s="273" t="s">
        <v>319</v>
      </c>
      <c r="F29" s="81" t="s">
        <v>314</v>
      </c>
      <c r="G29" s="177"/>
      <c r="H29" s="446"/>
    </row>
    <row r="30" spans="1:8" s="106" customFormat="1" ht="43.5" customHeight="1" hidden="1">
      <c r="A30" s="109" t="s">
        <v>183</v>
      </c>
      <c r="B30" s="57" t="s">
        <v>0</v>
      </c>
      <c r="C30" s="57" t="s">
        <v>148</v>
      </c>
      <c r="D30" s="65" t="s">
        <v>311</v>
      </c>
      <c r="E30" s="273" t="s">
        <v>319</v>
      </c>
      <c r="F30" s="81" t="s">
        <v>314</v>
      </c>
      <c r="G30" s="177" t="s">
        <v>151</v>
      </c>
      <c r="H30" s="446"/>
    </row>
    <row r="31" spans="1:8" s="106" customFormat="1" ht="19.5" hidden="1">
      <c r="A31" s="89" t="s">
        <v>159</v>
      </c>
      <c r="B31" s="57" t="s">
        <v>0</v>
      </c>
      <c r="C31" s="57" t="s">
        <v>148</v>
      </c>
      <c r="D31" s="65" t="s">
        <v>311</v>
      </c>
      <c r="E31" s="273" t="s">
        <v>319</v>
      </c>
      <c r="F31" s="81" t="s">
        <v>314</v>
      </c>
      <c r="G31" s="177" t="s">
        <v>145</v>
      </c>
      <c r="H31" s="446"/>
    </row>
    <row r="32" spans="1:8" s="106" customFormat="1" ht="19.5" hidden="1">
      <c r="A32" s="89" t="s">
        <v>186</v>
      </c>
      <c r="B32" s="57" t="s">
        <v>0</v>
      </c>
      <c r="C32" s="57" t="s">
        <v>148</v>
      </c>
      <c r="D32" s="65" t="s">
        <v>311</v>
      </c>
      <c r="E32" s="273" t="s">
        <v>319</v>
      </c>
      <c r="F32" s="81" t="s">
        <v>314</v>
      </c>
      <c r="G32" s="177" t="s">
        <v>185</v>
      </c>
      <c r="H32" s="446"/>
    </row>
    <row r="33" spans="1:32" s="105" customFormat="1" ht="19.5" hidden="1">
      <c r="A33" s="151" t="s">
        <v>318</v>
      </c>
      <c r="B33" s="88" t="s">
        <v>0</v>
      </c>
      <c r="C33" s="175" t="s">
        <v>148</v>
      </c>
      <c r="D33" s="174" t="s">
        <v>311</v>
      </c>
      <c r="E33" s="273" t="s">
        <v>317</v>
      </c>
      <c r="F33" s="81" t="s">
        <v>169</v>
      </c>
      <c r="G33" s="177"/>
      <c r="H33" s="44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8" s="106" customFormat="1" ht="19.5" hidden="1">
      <c r="A34" s="151" t="s">
        <v>315</v>
      </c>
      <c r="B34" s="88" t="s">
        <v>0</v>
      </c>
      <c r="C34" s="175" t="s">
        <v>148</v>
      </c>
      <c r="D34" s="174" t="s">
        <v>311</v>
      </c>
      <c r="E34" s="273" t="s">
        <v>317</v>
      </c>
      <c r="F34" s="81" t="s">
        <v>314</v>
      </c>
      <c r="G34" s="177"/>
      <c r="H34" s="446"/>
    </row>
    <row r="35" spans="1:8" s="106" customFormat="1" ht="43.5" customHeight="1" hidden="1">
      <c r="A35" s="109" t="s">
        <v>183</v>
      </c>
      <c r="B35" s="57" t="s">
        <v>0</v>
      </c>
      <c r="C35" s="57" t="s">
        <v>148</v>
      </c>
      <c r="D35" s="65" t="s">
        <v>311</v>
      </c>
      <c r="E35" s="273" t="s">
        <v>317</v>
      </c>
      <c r="F35" s="81" t="s">
        <v>314</v>
      </c>
      <c r="G35" s="177" t="s">
        <v>151</v>
      </c>
      <c r="H35" s="446"/>
    </row>
    <row r="36" spans="1:8" s="106" customFormat="1" ht="19.5" hidden="1">
      <c r="A36" s="89" t="s">
        <v>159</v>
      </c>
      <c r="B36" s="57" t="s">
        <v>0</v>
      </c>
      <c r="C36" s="57" t="s">
        <v>148</v>
      </c>
      <c r="D36" s="65" t="s">
        <v>311</v>
      </c>
      <c r="E36" s="273" t="s">
        <v>317</v>
      </c>
      <c r="F36" s="81" t="s">
        <v>314</v>
      </c>
      <c r="G36" s="177" t="s">
        <v>145</v>
      </c>
      <c r="H36" s="446"/>
    </row>
    <row r="37" spans="1:8" s="106" customFormat="1" ht="24.75" customHeight="1" hidden="1">
      <c r="A37" s="89" t="s">
        <v>186</v>
      </c>
      <c r="B37" s="57" t="s">
        <v>0</v>
      </c>
      <c r="C37" s="57" t="s">
        <v>148</v>
      </c>
      <c r="D37" s="65" t="s">
        <v>311</v>
      </c>
      <c r="E37" s="273" t="s">
        <v>317</v>
      </c>
      <c r="F37" s="81" t="s">
        <v>314</v>
      </c>
      <c r="G37" s="177" t="s">
        <v>185</v>
      </c>
      <c r="H37" s="446"/>
    </row>
    <row r="38" spans="1:32" s="105" customFormat="1" ht="19.5" hidden="1">
      <c r="A38" s="151" t="s">
        <v>316</v>
      </c>
      <c r="B38" s="88" t="s">
        <v>0</v>
      </c>
      <c r="C38" s="175" t="s">
        <v>148</v>
      </c>
      <c r="D38" s="174" t="s">
        <v>311</v>
      </c>
      <c r="E38" s="273" t="s">
        <v>310</v>
      </c>
      <c r="F38" s="81" t="s">
        <v>169</v>
      </c>
      <c r="G38" s="177"/>
      <c r="H38" s="44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row>
    <row r="39" spans="1:8" s="106" customFormat="1" ht="19.5" hidden="1">
      <c r="A39" s="151" t="s">
        <v>315</v>
      </c>
      <c r="B39" s="88" t="s">
        <v>0</v>
      </c>
      <c r="C39" s="175" t="s">
        <v>148</v>
      </c>
      <c r="D39" s="174" t="s">
        <v>311</v>
      </c>
      <c r="E39" s="273" t="s">
        <v>310</v>
      </c>
      <c r="F39" s="81" t="s">
        <v>314</v>
      </c>
      <c r="G39" s="177"/>
      <c r="H39" s="446"/>
    </row>
    <row r="40" spans="1:8" s="106" customFormat="1" ht="43.5" customHeight="1" hidden="1">
      <c r="A40" s="109" t="s">
        <v>183</v>
      </c>
      <c r="B40" s="57" t="s">
        <v>0</v>
      </c>
      <c r="C40" s="57" t="s">
        <v>148</v>
      </c>
      <c r="D40" s="65" t="s">
        <v>311</v>
      </c>
      <c r="E40" s="273" t="s">
        <v>310</v>
      </c>
      <c r="F40" s="81" t="s">
        <v>314</v>
      </c>
      <c r="G40" s="177" t="s">
        <v>151</v>
      </c>
      <c r="H40" s="446"/>
    </row>
    <row r="41" spans="1:8" s="106" customFormat="1" ht="19.5" hidden="1">
      <c r="A41" s="89" t="s">
        <v>159</v>
      </c>
      <c r="B41" s="57" t="s">
        <v>0</v>
      </c>
      <c r="C41" s="57" t="s">
        <v>148</v>
      </c>
      <c r="D41" s="65" t="s">
        <v>311</v>
      </c>
      <c r="E41" s="273" t="s">
        <v>310</v>
      </c>
      <c r="F41" s="81" t="s">
        <v>314</v>
      </c>
      <c r="G41" s="177" t="s">
        <v>145</v>
      </c>
      <c r="H41" s="446"/>
    </row>
    <row r="42" spans="1:8" s="106" customFormat="1" ht="19.5" hidden="1">
      <c r="A42" s="89" t="s">
        <v>186</v>
      </c>
      <c r="B42" s="57" t="s">
        <v>0</v>
      </c>
      <c r="C42" s="57" t="s">
        <v>148</v>
      </c>
      <c r="D42" s="65" t="s">
        <v>311</v>
      </c>
      <c r="E42" s="273" t="s">
        <v>310</v>
      </c>
      <c r="F42" s="81" t="s">
        <v>314</v>
      </c>
      <c r="G42" s="177" t="s">
        <v>185</v>
      </c>
      <c r="H42" s="446"/>
    </row>
    <row r="43" spans="1:8" s="106" customFormat="1" ht="37.5" hidden="1">
      <c r="A43" s="178" t="s">
        <v>313</v>
      </c>
      <c r="B43" s="175" t="s">
        <v>0</v>
      </c>
      <c r="C43" s="175" t="s">
        <v>148</v>
      </c>
      <c r="D43" s="174" t="s">
        <v>311</v>
      </c>
      <c r="E43" s="173" t="s">
        <v>310</v>
      </c>
      <c r="F43" s="172" t="s">
        <v>309</v>
      </c>
      <c r="G43" s="177"/>
      <c r="H43" s="446"/>
    </row>
    <row r="44" spans="1:8" s="52" customFormat="1" ht="18.75" hidden="1">
      <c r="A44" s="109" t="s">
        <v>312</v>
      </c>
      <c r="B44" s="57" t="s">
        <v>0</v>
      </c>
      <c r="C44" s="57" t="s">
        <v>148</v>
      </c>
      <c r="D44" s="57" t="s">
        <v>311</v>
      </c>
      <c r="E44" s="173" t="s">
        <v>310</v>
      </c>
      <c r="F44" s="172" t="s">
        <v>309</v>
      </c>
      <c r="G44" s="57" t="s">
        <v>308</v>
      </c>
      <c r="H44" s="298"/>
    </row>
    <row r="45" spans="1:8" s="52" customFormat="1" ht="20.25" customHeight="1">
      <c r="A45" s="272" t="s">
        <v>307</v>
      </c>
      <c r="B45" s="73" t="s">
        <v>0</v>
      </c>
      <c r="C45" s="155" t="s">
        <v>148</v>
      </c>
      <c r="D45" s="70" t="s">
        <v>163</v>
      </c>
      <c r="E45" s="715"/>
      <c r="F45" s="716"/>
      <c r="G45" s="120"/>
      <c r="H45" s="200">
        <f>H46</f>
        <v>243.8</v>
      </c>
    </row>
    <row r="46" spans="1:8" s="52" customFormat="1" ht="19.5" customHeight="1">
      <c r="A46" s="271" t="s">
        <v>275</v>
      </c>
      <c r="B46" s="100" t="s">
        <v>0</v>
      </c>
      <c r="C46" s="249" t="s">
        <v>148</v>
      </c>
      <c r="D46" s="129" t="s">
        <v>163</v>
      </c>
      <c r="E46" s="723" t="s">
        <v>796</v>
      </c>
      <c r="F46" s="716"/>
      <c r="G46" s="97"/>
      <c r="H46" s="297">
        <f>H47</f>
        <v>243.8</v>
      </c>
    </row>
    <row r="47" spans="1:32" s="105" customFormat="1" ht="20.25" customHeight="1">
      <c r="A47" s="151" t="s">
        <v>305</v>
      </c>
      <c r="B47" s="88" t="s">
        <v>0</v>
      </c>
      <c r="C47" s="175" t="s">
        <v>148</v>
      </c>
      <c r="D47" s="174" t="s">
        <v>163</v>
      </c>
      <c r="E47" s="705" t="s">
        <v>809</v>
      </c>
      <c r="F47" s="706"/>
      <c r="G47" s="177"/>
      <c r="H47" s="446">
        <f>H48</f>
        <v>243.8</v>
      </c>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row>
    <row r="48" spans="1:32" s="105" customFormat="1" ht="21.75" customHeight="1">
      <c r="A48" s="151" t="s">
        <v>304</v>
      </c>
      <c r="B48" s="88" t="s">
        <v>0</v>
      </c>
      <c r="C48" s="175" t="s">
        <v>148</v>
      </c>
      <c r="D48" s="174" t="s">
        <v>163</v>
      </c>
      <c r="E48" s="705" t="s">
        <v>797</v>
      </c>
      <c r="F48" s="706"/>
      <c r="G48" s="177"/>
      <c r="H48" s="446">
        <f>H49</f>
        <v>243.8</v>
      </c>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row>
    <row r="49" spans="1:8" s="52" customFormat="1" ht="19.5" customHeight="1">
      <c r="A49" s="437" t="s">
        <v>186</v>
      </c>
      <c r="B49" s="57" t="s">
        <v>0</v>
      </c>
      <c r="C49" s="57" t="s">
        <v>148</v>
      </c>
      <c r="D49" s="57" t="s">
        <v>163</v>
      </c>
      <c r="E49" s="705" t="s">
        <v>797</v>
      </c>
      <c r="F49" s="706"/>
      <c r="G49" s="57" t="s">
        <v>185</v>
      </c>
      <c r="H49" s="298">
        <v>243.8</v>
      </c>
    </row>
    <row r="50" spans="1:8" s="83" customFormat="1" ht="20.25" customHeight="1">
      <c r="A50" s="438" t="s">
        <v>301</v>
      </c>
      <c r="B50" s="319" t="s">
        <v>0</v>
      </c>
      <c r="C50" s="319" t="s">
        <v>148</v>
      </c>
      <c r="D50" s="434" t="s">
        <v>172</v>
      </c>
      <c r="E50" s="435"/>
      <c r="F50" s="436"/>
      <c r="G50" s="312"/>
      <c r="H50" s="449">
        <f>H51</f>
        <v>50</v>
      </c>
    </row>
    <row r="51" spans="1:8" s="83" customFormat="1" ht="20.25" customHeight="1">
      <c r="A51" s="437" t="s">
        <v>300</v>
      </c>
      <c r="B51" s="319" t="s">
        <v>0</v>
      </c>
      <c r="C51" s="319" t="s">
        <v>148</v>
      </c>
      <c r="D51" s="434" t="s">
        <v>172</v>
      </c>
      <c r="E51" s="435" t="s">
        <v>423</v>
      </c>
      <c r="F51" s="436" t="s">
        <v>155</v>
      </c>
      <c r="G51" s="312"/>
      <c r="H51" s="450">
        <f>H52</f>
        <v>50</v>
      </c>
    </row>
    <row r="52" spans="1:8" s="83" customFormat="1" ht="20.25" customHeight="1">
      <c r="A52" s="437" t="s">
        <v>301</v>
      </c>
      <c r="B52" s="312" t="s">
        <v>0</v>
      </c>
      <c r="C52" s="312" t="s">
        <v>148</v>
      </c>
      <c r="D52" s="497" t="s">
        <v>172</v>
      </c>
      <c r="E52" s="314" t="s">
        <v>424</v>
      </c>
      <c r="F52" s="313" t="s">
        <v>155</v>
      </c>
      <c r="G52" s="312"/>
      <c r="H52" s="450">
        <f>H54</f>
        <v>50</v>
      </c>
    </row>
    <row r="53" spans="1:8" s="83" customFormat="1" ht="20.25" customHeight="1">
      <c r="A53" s="437" t="s">
        <v>297</v>
      </c>
      <c r="B53" s="312" t="s">
        <v>0</v>
      </c>
      <c r="C53" s="312" t="s">
        <v>148</v>
      </c>
      <c r="D53" s="497" t="s">
        <v>172</v>
      </c>
      <c r="E53" s="314" t="s">
        <v>424</v>
      </c>
      <c r="F53" s="313" t="s">
        <v>425</v>
      </c>
      <c r="G53" s="312"/>
      <c r="H53" s="450">
        <f>H54</f>
        <v>50</v>
      </c>
    </row>
    <row r="54" spans="1:8" s="83" customFormat="1" ht="20.25" customHeight="1">
      <c r="A54" s="437" t="s">
        <v>186</v>
      </c>
      <c r="B54" s="312" t="s">
        <v>0</v>
      </c>
      <c r="C54" s="312" t="s">
        <v>148</v>
      </c>
      <c r="D54" s="497" t="s">
        <v>172</v>
      </c>
      <c r="E54" s="314" t="s">
        <v>424</v>
      </c>
      <c r="F54" s="313" t="s">
        <v>425</v>
      </c>
      <c r="G54" s="312" t="s">
        <v>185</v>
      </c>
      <c r="H54" s="450">
        <v>50</v>
      </c>
    </row>
    <row r="55" spans="1:8" s="83" customFormat="1" ht="18.75">
      <c r="A55" s="66" t="s">
        <v>295</v>
      </c>
      <c r="B55" s="73" t="s">
        <v>0</v>
      </c>
      <c r="C55" s="70" t="s">
        <v>148</v>
      </c>
      <c r="D55" s="156" t="s">
        <v>272</v>
      </c>
      <c r="E55" s="79"/>
      <c r="F55" s="78"/>
      <c r="G55" s="155"/>
      <c r="H55" s="297">
        <f>H60+H65+H84+H92</f>
        <v>7237.755999999999</v>
      </c>
    </row>
    <row r="56" spans="1:8" s="186" customFormat="1" ht="18.75" customHeight="1" hidden="1">
      <c r="A56" s="116"/>
      <c r="B56" s="100"/>
      <c r="C56" s="73"/>
      <c r="D56" s="113"/>
      <c r="E56" s="143"/>
      <c r="F56" s="71"/>
      <c r="G56" s="140"/>
      <c r="H56" s="444"/>
    </row>
    <row r="57" spans="1:8" s="186" customFormat="1" ht="18.75" customHeight="1" hidden="1">
      <c r="A57" s="109"/>
      <c r="B57" s="88"/>
      <c r="C57" s="57"/>
      <c r="D57" s="65"/>
      <c r="E57" s="192"/>
      <c r="F57" s="135"/>
      <c r="G57" s="257"/>
      <c r="H57" s="451"/>
    </row>
    <row r="58" spans="1:8" s="83" customFormat="1" ht="18.75" customHeight="1" hidden="1">
      <c r="A58" s="260"/>
      <c r="B58" s="88"/>
      <c r="C58" s="259"/>
      <c r="D58" s="258"/>
      <c r="E58" s="188"/>
      <c r="F58" s="187"/>
      <c r="G58" s="257"/>
      <c r="H58" s="451"/>
    </row>
    <row r="59" spans="1:8" s="83" customFormat="1" ht="18.75" customHeight="1" hidden="1">
      <c r="A59" s="189"/>
      <c r="B59" s="57"/>
      <c r="C59" s="254"/>
      <c r="D59" s="254"/>
      <c r="E59" s="192"/>
      <c r="F59" s="255"/>
      <c r="G59" s="254"/>
      <c r="H59" s="452"/>
    </row>
    <row r="60" spans="1:8" s="186" customFormat="1" ht="65.25" customHeight="1">
      <c r="A60" s="116" t="s">
        <v>730</v>
      </c>
      <c r="B60" s="100" t="s">
        <v>0</v>
      </c>
      <c r="C60" s="73" t="s">
        <v>148</v>
      </c>
      <c r="D60" s="113" t="s">
        <v>272</v>
      </c>
      <c r="E60" s="143" t="s">
        <v>294</v>
      </c>
      <c r="F60" s="71" t="s">
        <v>155</v>
      </c>
      <c r="G60" s="140"/>
      <c r="H60" s="297">
        <f>H61</f>
        <v>70</v>
      </c>
    </row>
    <row r="61" spans="1:8" s="186" customFormat="1" ht="56.25">
      <c r="A61" s="252" t="s">
        <v>293</v>
      </c>
      <c r="B61" s="88" t="s">
        <v>0</v>
      </c>
      <c r="C61" s="57" t="s">
        <v>148</v>
      </c>
      <c r="D61" s="65" t="s">
        <v>272</v>
      </c>
      <c r="E61" s="188" t="s">
        <v>479</v>
      </c>
      <c r="F61" s="167" t="s">
        <v>155</v>
      </c>
      <c r="G61" s="64"/>
      <c r="H61" s="297">
        <f>H62</f>
        <v>70</v>
      </c>
    </row>
    <row r="62" spans="1:243" s="106" customFormat="1" ht="22.5" customHeight="1">
      <c r="A62" s="151" t="s">
        <v>292</v>
      </c>
      <c r="B62" s="88" t="s">
        <v>0</v>
      </c>
      <c r="C62" s="88" t="s">
        <v>148</v>
      </c>
      <c r="D62" s="148" t="s">
        <v>272</v>
      </c>
      <c r="E62" s="118" t="s">
        <v>479</v>
      </c>
      <c r="F62" s="117" t="s">
        <v>291</v>
      </c>
      <c r="G62" s="180"/>
      <c r="H62" s="453">
        <f>+H63+H64</f>
        <v>70</v>
      </c>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186"/>
      <c r="ET62" s="186"/>
      <c r="EU62" s="186"/>
      <c r="EV62" s="186"/>
      <c r="EW62" s="186"/>
      <c r="EX62" s="186"/>
      <c r="EY62" s="186"/>
      <c r="EZ62" s="186"/>
      <c r="FA62" s="186"/>
      <c r="FB62" s="186"/>
      <c r="FC62" s="186"/>
      <c r="FD62" s="186"/>
      <c r="FE62" s="186"/>
      <c r="FF62" s="186"/>
      <c r="FG62" s="186"/>
      <c r="FH62" s="186"/>
      <c r="FI62" s="186"/>
      <c r="FJ62" s="186"/>
      <c r="FK62" s="186"/>
      <c r="FL62" s="186"/>
      <c r="FM62" s="186"/>
      <c r="FN62" s="186"/>
      <c r="FO62" s="186"/>
      <c r="FP62" s="186"/>
      <c r="FQ62" s="186"/>
      <c r="FR62" s="186"/>
      <c r="FS62" s="186"/>
      <c r="FT62" s="186"/>
      <c r="FU62" s="186"/>
      <c r="FV62" s="186"/>
      <c r="FW62" s="186"/>
      <c r="FX62" s="186"/>
      <c r="FY62" s="186"/>
      <c r="FZ62" s="186"/>
      <c r="GA62" s="186"/>
      <c r="GB62" s="186"/>
      <c r="GC62" s="186"/>
      <c r="GD62" s="186"/>
      <c r="GE62" s="186"/>
      <c r="GF62" s="186"/>
      <c r="GG62" s="186"/>
      <c r="GH62" s="186"/>
      <c r="GI62" s="186"/>
      <c r="GJ62" s="186"/>
      <c r="GK62" s="186"/>
      <c r="GL62" s="186"/>
      <c r="GM62" s="186"/>
      <c r="GN62" s="186"/>
      <c r="GO62" s="186"/>
      <c r="GP62" s="186"/>
      <c r="GQ62" s="186"/>
      <c r="GR62" s="186"/>
      <c r="GS62" s="186"/>
      <c r="GT62" s="186"/>
      <c r="GU62" s="186"/>
      <c r="GV62" s="186"/>
      <c r="GW62" s="186"/>
      <c r="GX62" s="186"/>
      <c r="GY62" s="186"/>
      <c r="GZ62" s="186"/>
      <c r="HA62" s="186"/>
      <c r="HB62" s="186"/>
      <c r="HC62" s="186"/>
      <c r="HD62" s="186"/>
      <c r="HE62" s="186"/>
      <c r="HF62" s="186"/>
      <c r="HG62" s="186"/>
      <c r="HH62" s="186"/>
      <c r="HI62" s="186"/>
      <c r="HJ62" s="186"/>
      <c r="HK62" s="186"/>
      <c r="HL62" s="186"/>
      <c r="HM62" s="186"/>
      <c r="HN62" s="186"/>
      <c r="HO62" s="186"/>
      <c r="HP62" s="186"/>
      <c r="HQ62" s="186"/>
      <c r="HR62" s="186"/>
      <c r="HS62" s="186"/>
      <c r="HT62" s="186"/>
      <c r="HU62" s="186"/>
      <c r="HV62" s="186"/>
      <c r="HW62" s="186"/>
      <c r="HX62" s="186"/>
      <c r="HY62" s="186"/>
      <c r="HZ62" s="186"/>
      <c r="IA62" s="186"/>
      <c r="IB62" s="186"/>
      <c r="IC62" s="186"/>
      <c r="ID62" s="186"/>
      <c r="IE62" s="186"/>
      <c r="IF62" s="186"/>
      <c r="IG62" s="186"/>
      <c r="IH62" s="186"/>
      <c r="II62" s="186"/>
    </row>
    <row r="63" spans="1:243" s="106" customFormat="1" ht="56.25" hidden="1">
      <c r="A63" s="311" t="s">
        <v>183</v>
      </c>
      <c r="B63" s="310" t="s">
        <v>0</v>
      </c>
      <c r="C63" s="309" t="s">
        <v>148</v>
      </c>
      <c r="D63" s="308" t="s">
        <v>272</v>
      </c>
      <c r="E63" s="705" t="s">
        <v>480</v>
      </c>
      <c r="F63" s="706"/>
      <c r="G63" s="307" t="s">
        <v>151</v>
      </c>
      <c r="H63" s="454">
        <v>0</v>
      </c>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c r="EO63" s="186"/>
      <c r="EP63" s="186"/>
      <c r="EQ63" s="186"/>
      <c r="ER63" s="186"/>
      <c r="ES63" s="186"/>
      <c r="ET63" s="186"/>
      <c r="EU63" s="186"/>
      <c r="EV63" s="186"/>
      <c r="EW63" s="186"/>
      <c r="EX63" s="186"/>
      <c r="EY63" s="186"/>
      <c r="EZ63" s="186"/>
      <c r="FA63" s="186"/>
      <c r="FB63" s="186"/>
      <c r="FC63" s="186"/>
      <c r="FD63" s="186"/>
      <c r="FE63" s="186"/>
      <c r="FF63" s="186"/>
      <c r="FG63" s="186"/>
      <c r="FH63" s="186"/>
      <c r="FI63" s="186"/>
      <c r="FJ63" s="186"/>
      <c r="FK63" s="186"/>
      <c r="FL63" s="186"/>
      <c r="FM63" s="186"/>
      <c r="FN63" s="186"/>
      <c r="FO63" s="186"/>
      <c r="FP63" s="186"/>
      <c r="FQ63" s="186"/>
      <c r="FR63" s="186"/>
      <c r="FS63" s="186"/>
      <c r="FT63" s="186"/>
      <c r="FU63" s="186"/>
      <c r="FV63" s="186"/>
      <c r="FW63" s="186"/>
      <c r="FX63" s="186"/>
      <c r="FY63" s="186"/>
      <c r="FZ63" s="186"/>
      <c r="GA63" s="186"/>
      <c r="GB63" s="186"/>
      <c r="GC63" s="186"/>
      <c r="GD63" s="186"/>
      <c r="GE63" s="186"/>
      <c r="GF63" s="186"/>
      <c r="GG63" s="186"/>
      <c r="GH63" s="186"/>
      <c r="GI63" s="186"/>
      <c r="GJ63" s="186"/>
      <c r="GK63" s="186"/>
      <c r="GL63" s="186"/>
      <c r="GM63" s="186"/>
      <c r="GN63" s="186"/>
      <c r="GO63" s="186"/>
      <c r="GP63" s="186"/>
      <c r="GQ63" s="186"/>
      <c r="GR63" s="186"/>
      <c r="GS63" s="186"/>
      <c r="GT63" s="186"/>
      <c r="GU63" s="186"/>
      <c r="GV63" s="186"/>
      <c r="GW63" s="186"/>
      <c r="GX63" s="186"/>
      <c r="GY63" s="186"/>
      <c r="GZ63" s="186"/>
      <c r="HA63" s="186"/>
      <c r="HB63" s="186"/>
      <c r="HC63" s="186"/>
      <c r="HD63" s="186"/>
      <c r="HE63" s="186"/>
      <c r="HF63" s="186"/>
      <c r="HG63" s="186"/>
      <c r="HH63" s="186"/>
      <c r="HI63" s="186"/>
      <c r="HJ63" s="186"/>
      <c r="HK63" s="186"/>
      <c r="HL63" s="186"/>
      <c r="HM63" s="186"/>
      <c r="HN63" s="186"/>
      <c r="HO63" s="186"/>
      <c r="HP63" s="186"/>
      <c r="HQ63" s="186"/>
      <c r="HR63" s="186"/>
      <c r="HS63" s="186"/>
      <c r="HT63" s="186"/>
      <c r="HU63" s="186"/>
      <c r="HV63" s="186"/>
      <c r="HW63" s="186"/>
      <c r="HX63" s="186"/>
      <c r="HY63" s="186"/>
      <c r="HZ63" s="186"/>
      <c r="IA63" s="186"/>
      <c r="IB63" s="186"/>
      <c r="IC63" s="186"/>
      <c r="ID63" s="186"/>
      <c r="IE63" s="186"/>
      <c r="IF63" s="186"/>
      <c r="IG63" s="186"/>
      <c r="IH63" s="186"/>
      <c r="II63" s="186"/>
    </row>
    <row r="64" spans="1:243" s="106" customFormat="1" ht="29.25" customHeight="1">
      <c r="A64" s="565" t="s">
        <v>363</v>
      </c>
      <c r="B64" s="57" t="s">
        <v>0</v>
      </c>
      <c r="C64" s="57" t="s">
        <v>148</v>
      </c>
      <c r="D64" s="57" t="s">
        <v>272</v>
      </c>
      <c r="E64" s="118" t="s">
        <v>479</v>
      </c>
      <c r="F64" s="117" t="s">
        <v>291</v>
      </c>
      <c r="G64" s="57" t="s">
        <v>145</v>
      </c>
      <c r="H64" s="569">
        <v>70</v>
      </c>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c r="BS64" s="186"/>
      <c r="BT64" s="186"/>
      <c r="BU64" s="186"/>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c r="EO64" s="186"/>
      <c r="EP64" s="186"/>
      <c r="EQ64" s="186"/>
      <c r="ER64" s="186"/>
      <c r="ES64" s="186"/>
      <c r="ET64" s="186"/>
      <c r="EU64" s="186"/>
      <c r="EV64" s="186"/>
      <c r="EW64" s="186"/>
      <c r="EX64" s="186"/>
      <c r="EY64" s="186"/>
      <c r="EZ64" s="186"/>
      <c r="FA64" s="186"/>
      <c r="FB64" s="186"/>
      <c r="FC64" s="186"/>
      <c r="FD64" s="186"/>
      <c r="FE64" s="186"/>
      <c r="FF64" s="186"/>
      <c r="FG64" s="186"/>
      <c r="FH64" s="186"/>
      <c r="FI64" s="186"/>
      <c r="FJ64" s="186"/>
      <c r="FK64" s="186"/>
      <c r="FL64" s="186"/>
      <c r="FM64" s="186"/>
      <c r="FN64" s="186"/>
      <c r="FO64" s="186"/>
      <c r="FP64" s="186"/>
      <c r="FQ64" s="186"/>
      <c r="FR64" s="186"/>
      <c r="FS64" s="186"/>
      <c r="FT64" s="186"/>
      <c r="FU64" s="186"/>
      <c r="FV64" s="186"/>
      <c r="FW64" s="186"/>
      <c r="FX64" s="186"/>
      <c r="FY64" s="186"/>
      <c r="FZ64" s="186"/>
      <c r="GA64" s="186"/>
      <c r="GB64" s="186"/>
      <c r="GC64" s="186"/>
      <c r="GD64" s="186"/>
      <c r="GE64" s="186"/>
      <c r="GF64" s="186"/>
      <c r="GG64" s="186"/>
      <c r="GH64" s="186"/>
      <c r="GI64" s="186"/>
      <c r="GJ64" s="186"/>
      <c r="GK64" s="186"/>
      <c r="GL64" s="186"/>
      <c r="GM64" s="186"/>
      <c r="GN64" s="186"/>
      <c r="GO64" s="186"/>
      <c r="GP64" s="186"/>
      <c r="GQ64" s="186"/>
      <c r="GR64" s="186"/>
      <c r="GS64" s="186"/>
      <c r="GT64" s="186"/>
      <c r="GU64" s="186"/>
      <c r="GV64" s="186"/>
      <c r="GW64" s="186"/>
      <c r="GX64" s="186"/>
      <c r="GY64" s="186"/>
      <c r="GZ64" s="186"/>
      <c r="HA64" s="186"/>
      <c r="HB64" s="186"/>
      <c r="HC64" s="186"/>
      <c r="HD64" s="186"/>
      <c r="HE64" s="186"/>
      <c r="HF64" s="186"/>
      <c r="HG64" s="186"/>
      <c r="HH64" s="186"/>
      <c r="HI64" s="186"/>
      <c r="HJ64" s="186"/>
      <c r="HK64" s="186"/>
      <c r="HL64" s="186"/>
      <c r="HM64" s="186"/>
      <c r="HN64" s="186"/>
      <c r="HO64" s="186"/>
      <c r="HP64" s="186"/>
      <c r="HQ64" s="186"/>
      <c r="HR64" s="186"/>
      <c r="HS64" s="186"/>
      <c r="HT64" s="186"/>
      <c r="HU64" s="186"/>
      <c r="HV64" s="186"/>
      <c r="HW64" s="186"/>
      <c r="HX64" s="186"/>
      <c r="HY64" s="186"/>
      <c r="HZ64" s="186"/>
      <c r="IA64" s="186"/>
      <c r="IB64" s="186"/>
      <c r="IC64" s="186"/>
      <c r="ID64" s="186"/>
      <c r="IE64" s="186"/>
      <c r="IF64" s="186"/>
      <c r="IG64" s="186"/>
      <c r="IH64" s="186"/>
      <c r="II64" s="186"/>
    </row>
    <row r="65" spans="1:8" s="186" customFormat="1" ht="38.25" customHeight="1">
      <c r="A65" s="250" t="s">
        <v>290</v>
      </c>
      <c r="B65" s="100" t="s">
        <v>0</v>
      </c>
      <c r="C65" s="249" t="s">
        <v>148</v>
      </c>
      <c r="D65" s="248">
        <v>13</v>
      </c>
      <c r="E65" s="247" t="s">
        <v>289</v>
      </c>
      <c r="F65" s="246" t="s">
        <v>155</v>
      </c>
      <c r="G65" s="306"/>
      <c r="H65" s="455">
        <f>+H66+H83+H82</f>
        <v>2188.018</v>
      </c>
    </row>
    <row r="66" spans="1:8" s="83" customFormat="1" ht="18.75">
      <c r="A66" s="109" t="s">
        <v>288</v>
      </c>
      <c r="B66" s="88" t="s">
        <v>0</v>
      </c>
      <c r="C66" s="244" t="s">
        <v>148</v>
      </c>
      <c r="D66" s="87">
        <v>13</v>
      </c>
      <c r="E66" s="243" t="s">
        <v>286</v>
      </c>
      <c r="F66" s="167" t="s">
        <v>155</v>
      </c>
      <c r="G66" s="85"/>
      <c r="H66" s="200">
        <f>H67</f>
        <v>550</v>
      </c>
    </row>
    <row r="67" spans="1:8" s="83" customFormat="1" ht="18.75">
      <c r="A67" s="89" t="s">
        <v>287</v>
      </c>
      <c r="B67" s="88" t="s">
        <v>0</v>
      </c>
      <c r="C67" s="86" t="s">
        <v>148</v>
      </c>
      <c r="D67" s="87">
        <v>13</v>
      </c>
      <c r="E67" s="243" t="s">
        <v>286</v>
      </c>
      <c r="F67" s="167" t="s">
        <v>285</v>
      </c>
      <c r="G67" s="85"/>
      <c r="H67" s="200">
        <f>H68</f>
        <v>550</v>
      </c>
    </row>
    <row r="68" spans="1:8" s="83" customFormat="1" ht="24" customHeight="1">
      <c r="A68" s="565" t="s">
        <v>363</v>
      </c>
      <c r="B68" s="57" t="s">
        <v>0</v>
      </c>
      <c r="C68" s="241" t="s">
        <v>148</v>
      </c>
      <c r="D68" s="240">
        <v>13</v>
      </c>
      <c r="E68" s="239" t="s">
        <v>286</v>
      </c>
      <c r="F68" s="67" t="s">
        <v>285</v>
      </c>
      <c r="G68" s="238" t="s">
        <v>145</v>
      </c>
      <c r="H68" s="298">
        <v>550</v>
      </c>
    </row>
    <row r="69" spans="1:8" s="83" customFormat="1" ht="18.75" customHeight="1" hidden="1">
      <c r="A69" s="231" t="s">
        <v>275</v>
      </c>
      <c r="B69" s="305" t="s">
        <v>0</v>
      </c>
      <c r="C69" s="237" t="s">
        <v>148</v>
      </c>
      <c r="D69" s="236">
        <v>13</v>
      </c>
      <c r="E69" s="728" t="s">
        <v>276</v>
      </c>
      <c r="F69" s="729"/>
      <c r="G69" s="235" t="s">
        <v>185</v>
      </c>
      <c r="H69" s="297"/>
    </row>
    <row r="70" spans="1:8" s="83" customFormat="1" ht="18.75" customHeight="1" hidden="1">
      <c r="A70" s="91" t="s">
        <v>273</v>
      </c>
      <c r="B70" s="100" t="s">
        <v>0</v>
      </c>
      <c r="C70" s="221" t="s">
        <v>148</v>
      </c>
      <c r="D70" s="221" t="s">
        <v>272</v>
      </c>
      <c r="E70" s="72" t="s">
        <v>274</v>
      </c>
      <c r="F70" s="71" t="s">
        <v>155</v>
      </c>
      <c r="G70" s="220"/>
      <c r="H70" s="200"/>
    </row>
    <row r="71" spans="1:248" s="233" customFormat="1" ht="19.5" customHeight="1" hidden="1">
      <c r="A71" s="89" t="s">
        <v>284</v>
      </c>
      <c r="B71" s="88" t="s">
        <v>0</v>
      </c>
      <c r="C71" s="120" t="s">
        <v>148</v>
      </c>
      <c r="D71" s="120" t="s">
        <v>272</v>
      </c>
      <c r="E71" s="59" t="s">
        <v>269</v>
      </c>
      <c r="F71" s="167" t="s">
        <v>155</v>
      </c>
      <c r="G71" s="219"/>
      <c r="H71" s="298"/>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c r="EO71" s="234"/>
      <c r="EP71" s="234"/>
      <c r="EQ71" s="234"/>
      <c r="ER71" s="234"/>
      <c r="ES71" s="234"/>
      <c r="ET71" s="234"/>
      <c r="EU71" s="234"/>
      <c r="EV71" s="234"/>
      <c r="EW71" s="234"/>
      <c r="EX71" s="234"/>
      <c r="EY71" s="234"/>
      <c r="EZ71" s="234"/>
      <c r="FA71" s="234"/>
      <c r="FB71" s="234"/>
      <c r="FC71" s="234"/>
      <c r="FD71" s="234"/>
      <c r="FE71" s="234"/>
      <c r="FF71" s="234"/>
      <c r="FG71" s="234"/>
      <c r="FH71" s="234"/>
      <c r="FI71" s="234"/>
      <c r="FJ71" s="234"/>
      <c r="FK71" s="234"/>
      <c r="FL71" s="234"/>
      <c r="FM71" s="234"/>
      <c r="FN71" s="234"/>
      <c r="FO71" s="234"/>
      <c r="FP71" s="234"/>
      <c r="FQ71" s="234"/>
      <c r="FR71" s="234"/>
      <c r="FS71" s="234"/>
      <c r="FT71" s="234"/>
      <c r="FU71" s="234"/>
      <c r="FV71" s="234"/>
      <c r="FW71" s="234"/>
      <c r="FX71" s="234"/>
      <c r="FY71" s="234"/>
      <c r="FZ71" s="234"/>
      <c r="GA71" s="234"/>
      <c r="GB71" s="234"/>
      <c r="GC71" s="234"/>
      <c r="GD71" s="234"/>
      <c r="GE71" s="234"/>
      <c r="GF71" s="234"/>
      <c r="GG71" s="234"/>
      <c r="GH71" s="234"/>
      <c r="GI71" s="234"/>
      <c r="GJ71" s="234"/>
      <c r="GK71" s="234"/>
      <c r="GL71" s="234"/>
      <c r="GM71" s="234"/>
      <c r="GN71" s="234"/>
      <c r="GO71" s="234"/>
      <c r="GP71" s="234"/>
      <c r="GQ71" s="234"/>
      <c r="GR71" s="234"/>
      <c r="GS71" s="234"/>
      <c r="GT71" s="234"/>
      <c r="GU71" s="234"/>
      <c r="GV71" s="234"/>
      <c r="GW71" s="234"/>
      <c r="GX71" s="234"/>
      <c r="GY71" s="234"/>
      <c r="GZ71" s="234"/>
      <c r="HA71" s="234"/>
      <c r="HB71" s="234"/>
      <c r="HC71" s="234"/>
      <c r="HD71" s="234"/>
      <c r="HE71" s="234"/>
      <c r="HF71" s="234"/>
      <c r="HG71" s="234"/>
      <c r="HH71" s="234"/>
      <c r="HI71" s="234"/>
      <c r="HJ71" s="234"/>
      <c r="HK71" s="234"/>
      <c r="HL71" s="234"/>
      <c r="HM71" s="234"/>
      <c r="HN71" s="234"/>
      <c r="HO71" s="234"/>
      <c r="HP71" s="234"/>
      <c r="HQ71" s="234"/>
      <c r="HR71" s="234"/>
      <c r="HS71" s="234"/>
      <c r="HT71" s="234"/>
      <c r="HU71" s="234"/>
      <c r="HV71" s="234"/>
      <c r="HW71" s="234"/>
      <c r="HX71" s="234"/>
      <c r="HY71" s="234"/>
      <c r="HZ71" s="234"/>
      <c r="IA71" s="234"/>
      <c r="IB71" s="234"/>
      <c r="IC71" s="234"/>
      <c r="ID71" s="234"/>
      <c r="IE71" s="234"/>
      <c r="IF71" s="234"/>
      <c r="IG71" s="234"/>
      <c r="IH71" s="234"/>
      <c r="II71" s="234"/>
      <c r="IJ71" s="234"/>
      <c r="IK71" s="234"/>
      <c r="IL71" s="234"/>
      <c r="IM71" s="234"/>
      <c r="IN71" s="234"/>
    </row>
    <row r="72" spans="1:248" s="233" customFormat="1" ht="56.25" customHeight="1" hidden="1">
      <c r="A72" s="109" t="s">
        <v>183</v>
      </c>
      <c r="B72" s="304" t="s">
        <v>0</v>
      </c>
      <c r="C72" s="60" t="s">
        <v>148</v>
      </c>
      <c r="D72" s="60">
        <v>13</v>
      </c>
      <c r="E72" s="229" t="s">
        <v>269</v>
      </c>
      <c r="F72" s="228" t="s">
        <v>268</v>
      </c>
      <c r="G72" s="60"/>
      <c r="H72" s="298"/>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234"/>
      <c r="DV72" s="234"/>
      <c r="DW72" s="234"/>
      <c r="DX72" s="234"/>
      <c r="DY72" s="234"/>
      <c r="DZ72" s="234"/>
      <c r="EA72" s="234"/>
      <c r="EB72" s="234"/>
      <c r="EC72" s="234"/>
      <c r="ED72" s="234"/>
      <c r="EE72" s="234"/>
      <c r="EF72" s="234"/>
      <c r="EG72" s="234"/>
      <c r="EH72" s="234"/>
      <c r="EI72" s="234"/>
      <c r="EJ72" s="234"/>
      <c r="EK72" s="234"/>
      <c r="EL72" s="234"/>
      <c r="EM72" s="234"/>
      <c r="EN72" s="234"/>
      <c r="EO72" s="234"/>
      <c r="EP72" s="234"/>
      <c r="EQ72" s="234"/>
      <c r="ER72" s="234"/>
      <c r="ES72" s="234"/>
      <c r="ET72" s="234"/>
      <c r="EU72" s="234"/>
      <c r="EV72" s="234"/>
      <c r="EW72" s="234"/>
      <c r="EX72" s="234"/>
      <c r="EY72" s="234"/>
      <c r="EZ72" s="234"/>
      <c r="FA72" s="234"/>
      <c r="FB72" s="234"/>
      <c r="FC72" s="234"/>
      <c r="FD72" s="234"/>
      <c r="FE72" s="234"/>
      <c r="FF72" s="234"/>
      <c r="FG72" s="234"/>
      <c r="FH72" s="234"/>
      <c r="FI72" s="234"/>
      <c r="FJ72" s="234"/>
      <c r="FK72" s="234"/>
      <c r="FL72" s="234"/>
      <c r="FM72" s="234"/>
      <c r="FN72" s="234"/>
      <c r="FO72" s="234"/>
      <c r="FP72" s="234"/>
      <c r="FQ72" s="234"/>
      <c r="FR72" s="234"/>
      <c r="FS72" s="234"/>
      <c r="FT72" s="234"/>
      <c r="FU72" s="234"/>
      <c r="FV72" s="234"/>
      <c r="FW72" s="234"/>
      <c r="FX72" s="234"/>
      <c r="FY72" s="234"/>
      <c r="FZ72" s="234"/>
      <c r="GA72" s="234"/>
      <c r="GB72" s="234"/>
      <c r="GC72" s="234"/>
      <c r="GD72" s="234"/>
      <c r="GE72" s="234"/>
      <c r="GF72" s="234"/>
      <c r="GG72" s="234"/>
      <c r="GH72" s="234"/>
      <c r="GI72" s="234"/>
      <c r="GJ72" s="234"/>
      <c r="GK72" s="234"/>
      <c r="GL72" s="234"/>
      <c r="GM72" s="234"/>
      <c r="GN72" s="234"/>
      <c r="GO72" s="234"/>
      <c r="GP72" s="234"/>
      <c r="GQ72" s="234"/>
      <c r="GR72" s="234"/>
      <c r="GS72" s="234"/>
      <c r="GT72" s="234"/>
      <c r="GU72" s="234"/>
      <c r="GV72" s="234"/>
      <c r="GW72" s="234"/>
      <c r="GX72" s="234"/>
      <c r="GY72" s="234"/>
      <c r="GZ72" s="234"/>
      <c r="HA72" s="234"/>
      <c r="HB72" s="234"/>
      <c r="HC72" s="234"/>
      <c r="HD72" s="234"/>
      <c r="HE72" s="234"/>
      <c r="HF72" s="234"/>
      <c r="HG72" s="234"/>
      <c r="HH72" s="234"/>
      <c r="HI72" s="234"/>
      <c r="HJ72" s="234"/>
      <c r="HK72" s="234"/>
      <c r="HL72" s="234"/>
      <c r="HM72" s="234"/>
      <c r="HN72" s="234"/>
      <c r="HO72" s="234"/>
      <c r="HP72" s="234"/>
      <c r="HQ72" s="234"/>
      <c r="HR72" s="234"/>
      <c r="HS72" s="234"/>
      <c r="HT72" s="234"/>
      <c r="HU72" s="234"/>
      <c r="HV72" s="234"/>
      <c r="HW72" s="234"/>
      <c r="HX72" s="234"/>
      <c r="HY72" s="234"/>
      <c r="HZ72" s="234"/>
      <c r="IA72" s="234"/>
      <c r="IB72" s="234"/>
      <c r="IC72" s="234"/>
      <c r="ID72" s="234"/>
      <c r="IE72" s="234"/>
      <c r="IF72" s="234"/>
      <c r="IG72" s="234"/>
      <c r="IH72" s="234"/>
      <c r="II72" s="234"/>
      <c r="IJ72" s="234"/>
      <c r="IK72" s="234"/>
      <c r="IL72" s="234"/>
      <c r="IM72" s="234"/>
      <c r="IN72" s="234"/>
    </row>
    <row r="73" spans="1:248" s="233" customFormat="1" ht="19.5" customHeight="1" hidden="1">
      <c r="A73" s="74" t="s">
        <v>159</v>
      </c>
      <c r="B73" s="60" t="s">
        <v>0</v>
      </c>
      <c r="C73" s="60" t="s">
        <v>148</v>
      </c>
      <c r="D73" s="60">
        <v>13</v>
      </c>
      <c r="E73" s="229" t="s">
        <v>269</v>
      </c>
      <c r="F73" s="228" t="s">
        <v>268</v>
      </c>
      <c r="G73" s="60" t="s">
        <v>145</v>
      </c>
      <c r="H73" s="298"/>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c r="BU73" s="234"/>
      <c r="BV73" s="234"/>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4"/>
      <c r="EJ73" s="234"/>
      <c r="EK73" s="234"/>
      <c r="EL73" s="234"/>
      <c r="EM73" s="234"/>
      <c r="EN73" s="234"/>
      <c r="EO73" s="234"/>
      <c r="EP73" s="234"/>
      <c r="EQ73" s="234"/>
      <c r="ER73" s="234"/>
      <c r="ES73" s="234"/>
      <c r="ET73" s="234"/>
      <c r="EU73" s="234"/>
      <c r="EV73" s="234"/>
      <c r="EW73" s="234"/>
      <c r="EX73" s="234"/>
      <c r="EY73" s="234"/>
      <c r="EZ73" s="234"/>
      <c r="FA73" s="234"/>
      <c r="FB73" s="234"/>
      <c r="FC73" s="234"/>
      <c r="FD73" s="234"/>
      <c r="FE73" s="234"/>
      <c r="FF73" s="234"/>
      <c r="FG73" s="234"/>
      <c r="FH73" s="234"/>
      <c r="FI73" s="234"/>
      <c r="FJ73" s="234"/>
      <c r="FK73" s="234"/>
      <c r="FL73" s="234"/>
      <c r="FM73" s="234"/>
      <c r="FN73" s="234"/>
      <c r="FO73" s="234"/>
      <c r="FP73" s="234"/>
      <c r="FQ73" s="234"/>
      <c r="FR73" s="234"/>
      <c r="FS73" s="234"/>
      <c r="FT73" s="234"/>
      <c r="FU73" s="234"/>
      <c r="FV73" s="234"/>
      <c r="FW73" s="234"/>
      <c r="FX73" s="234"/>
      <c r="FY73" s="234"/>
      <c r="FZ73" s="234"/>
      <c r="GA73" s="234"/>
      <c r="GB73" s="234"/>
      <c r="GC73" s="234"/>
      <c r="GD73" s="234"/>
      <c r="GE73" s="234"/>
      <c r="GF73" s="234"/>
      <c r="GG73" s="234"/>
      <c r="GH73" s="234"/>
      <c r="GI73" s="234"/>
      <c r="GJ73" s="234"/>
      <c r="GK73" s="234"/>
      <c r="GL73" s="234"/>
      <c r="GM73" s="234"/>
      <c r="GN73" s="234"/>
      <c r="GO73" s="234"/>
      <c r="GP73" s="234"/>
      <c r="GQ73" s="234"/>
      <c r="GR73" s="234"/>
      <c r="GS73" s="234"/>
      <c r="GT73" s="234"/>
      <c r="GU73" s="234"/>
      <c r="GV73" s="234"/>
      <c r="GW73" s="234"/>
      <c r="GX73" s="234"/>
      <c r="GY73" s="234"/>
      <c r="GZ73" s="234"/>
      <c r="HA73" s="234"/>
      <c r="HB73" s="234"/>
      <c r="HC73" s="234"/>
      <c r="HD73" s="234"/>
      <c r="HE73" s="234"/>
      <c r="HF73" s="234"/>
      <c r="HG73" s="234"/>
      <c r="HH73" s="234"/>
      <c r="HI73" s="234"/>
      <c r="HJ73" s="234"/>
      <c r="HK73" s="234"/>
      <c r="HL73" s="234"/>
      <c r="HM73" s="234"/>
      <c r="HN73" s="234"/>
      <c r="HO73" s="234"/>
      <c r="HP73" s="234"/>
      <c r="HQ73" s="234"/>
      <c r="HR73" s="234"/>
      <c r="HS73" s="234"/>
      <c r="HT73" s="234"/>
      <c r="HU73" s="234"/>
      <c r="HV73" s="234"/>
      <c r="HW73" s="234"/>
      <c r="HX73" s="234"/>
      <c r="HY73" s="234"/>
      <c r="HZ73" s="234"/>
      <c r="IA73" s="234"/>
      <c r="IB73" s="234"/>
      <c r="IC73" s="234"/>
      <c r="ID73" s="234"/>
      <c r="IE73" s="234"/>
      <c r="IF73" s="234"/>
      <c r="IG73" s="234"/>
      <c r="IH73" s="234"/>
      <c r="II73" s="234"/>
      <c r="IJ73" s="234"/>
      <c r="IK73" s="234"/>
      <c r="IL73" s="234"/>
      <c r="IM73" s="234"/>
      <c r="IN73" s="234"/>
    </row>
    <row r="74" spans="1:248" s="233" customFormat="1" ht="19.5" customHeight="1" hidden="1">
      <c r="A74" s="89" t="s">
        <v>186</v>
      </c>
      <c r="B74" s="60" t="s">
        <v>0</v>
      </c>
      <c r="C74" s="60" t="s">
        <v>148</v>
      </c>
      <c r="D74" s="230" t="s">
        <v>272</v>
      </c>
      <c r="E74" s="229" t="s">
        <v>281</v>
      </c>
      <c r="F74" s="228" t="s">
        <v>155</v>
      </c>
      <c r="G74" s="227"/>
      <c r="H74" s="298"/>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234"/>
      <c r="BS74" s="234"/>
      <c r="BT74" s="234"/>
      <c r="BU74" s="234"/>
      <c r="BV74" s="234"/>
      <c r="BW74" s="234"/>
      <c r="BX74" s="234"/>
      <c r="BY74" s="234"/>
      <c r="BZ74" s="234"/>
      <c r="CA74" s="234"/>
      <c r="CB74" s="234"/>
      <c r="CC74" s="234"/>
      <c r="CD74" s="234"/>
      <c r="CE74" s="234"/>
      <c r="CF74" s="234"/>
      <c r="CG74" s="234"/>
      <c r="CH74" s="234"/>
      <c r="CI74" s="234"/>
      <c r="CJ74" s="234"/>
      <c r="CK74" s="234"/>
      <c r="CL74" s="234"/>
      <c r="CM74" s="234"/>
      <c r="CN74" s="234"/>
      <c r="CO74" s="234"/>
      <c r="CP74" s="234"/>
      <c r="CQ74" s="234"/>
      <c r="CR74" s="234"/>
      <c r="CS74" s="234"/>
      <c r="CT74" s="234"/>
      <c r="CU74" s="234"/>
      <c r="CV74" s="234"/>
      <c r="CW74" s="234"/>
      <c r="CX74" s="234"/>
      <c r="CY74" s="234"/>
      <c r="CZ74" s="234"/>
      <c r="DA74" s="234"/>
      <c r="DB74" s="234"/>
      <c r="DC74" s="234"/>
      <c r="DD74" s="234"/>
      <c r="DE74" s="234"/>
      <c r="DF74" s="234"/>
      <c r="DG74" s="234"/>
      <c r="DH74" s="234"/>
      <c r="DI74" s="234"/>
      <c r="DJ74" s="234"/>
      <c r="DK74" s="234"/>
      <c r="DL74" s="234"/>
      <c r="DM74" s="234"/>
      <c r="DN74" s="234"/>
      <c r="DO74" s="234"/>
      <c r="DP74" s="234"/>
      <c r="DQ74" s="234"/>
      <c r="DR74" s="234"/>
      <c r="DS74" s="234"/>
      <c r="DT74" s="234"/>
      <c r="DU74" s="234"/>
      <c r="DV74" s="234"/>
      <c r="DW74" s="234"/>
      <c r="DX74" s="234"/>
      <c r="DY74" s="234"/>
      <c r="DZ74" s="234"/>
      <c r="EA74" s="234"/>
      <c r="EB74" s="234"/>
      <c r="EC74" s="234"/>
      <c r="ED74" s="234"/>
      <c r="EE74" s="234"/>
      <c r="EF74" s="234"/>
      <c r="EG74" s="234"/>
      <c r="EH74" s="234"/>
      <c r="EI74" s="234"/>
      <c r="EJ74" s="234"/>
      <c r="EK74" s="234"/>
      <c r="EL74" s="234"/>
      <c r="EM74" s="234"/>
      <c r="EN74" s="234"/>
      <c r="EO74" s="234"/>
      <c r="EP74" s="234"/>
      <c r="EQ74" s="234"/>
      <c r="ER74" s="234"/>
      <c r="ES74" s="234"/>
      <c r="ET74" s="234"/>
      <c r="EU74" s="234"/>
      <c r="EV74" s="234"/>
      <c r="EW74" s="234"/>
      <c r="EX74" s="234"/>
      <c r="EY74" s="234"/>
      <c r="EZ74" s="234"/>
      <c r="FA74" s="234"/>
      <c r="FB74" s="234"/>
      <c r="FC74" s="234"/>
      <c r="FD74" s="234"/>
      <c r="FE74" s="234"/>
      <c r="FF74" s="234"/>
      <c r="FG74" s="234"/>
      <c r="FH74" s="234"/>
      <c r="FI74" s="234"/>
      <c r="FJ74" s="234"/>
      <c r="FK74" s="234"/>
      <c r="FL74" s="234"/>
      <c r="FM74" s="234"/>
      <c r="FN74" s="234"/>
      <c r="FO74" s="234"/>
      <c r="FP74" s="234"/>
      <c r="FQ74" s="234"/>
      <c r="FR74" s="234"/>
      <c r="FS74" s="234"/>
      <c r="FT74" s="234"/>
      <c r="FU74" s="234"/>
      <c r="FV74" s="234"/>
      <c r="FW74" s="234"/>
      <c r="FX74" s="234"/>
      <c r="FY74" s="234"/>
      <c r="FZ74" s="234"/>
      <c r="GA74" s="234"/>
      <c r="GB74" s="234"/>
      <c r="GC74" s="234"/>
      <c r="GD74" s="234"/>
      <c r="GE74" s="234"/>
      <c r="GF74" s="234"/>
      <c r="GG74" s="234"/>
      <c r="GH74" s="234"/>
      <c r="GI74" s="234"/>
      <c r="GJ74" s="234"/>
      <c r="GK74" s="234"/>
      <c r="GL74" s="234"/>
      <c r="GM74" s="234"/>
      <c r="GN74" s="234"/>
      <c r="GO74" s="234"/>
      <c r="GP74" s="234"/>
      <c r="GQ74" s="234"/>
      <c r="GR74" s="234"/>
      <c r="GS74" s="234"/>
      <c r="GT74" s="234"/>
      <c r="GU74" s="234"/>
      <c r="GV74" s="234"/>
      <c r="GW74" s="234"/>
      <c r="GX74" s="234"/>
      <c r="GY74" s="234"/>
      <c r="GZ74" s="234"/>
      <c r="HA74" s="234"/>
      <c r="HB74" s="234"/>
      <c r="HC74" s="234"/>
      <c r="HD74" s="234"/>
      <c r="HE74" s="234"/>
      <c r="HF74" s="234"/>
      <c r="HG74" s="234"/>
      <c r="HH74" s="234"/>
      <c r="HI74" s="234"/>
      <c r="HJ74" s="234"/>
      <c r="HK74" s="234"/>
      <c r="HL74" s="234"/>
      <c r="HM74" s="234"/>
      <c r="HN74" s="234"/>
      <c r="HO74" s="234"/>
      <c r="HP74" s="234"/>
      <c r="HQ74" s="234"/>
      <c r="HR74" s="234"/>
      <c r="HS74" s="234"/>
      <c r="HT74" s="234"/>
      <c r="HU74" s="234"/>
      <c r="HV74" s="234"/>
      <c r="HW74" s="234"/>
      <c r="HX74" s="234"/>
      <c r="HY74" s="234"/>
      <c r="HZ74" s="234"/>
      <c r="IA74" s="234"/>
      <c r="IB74" s="234"/>
      <c r="IC74" s="234"/>
      <c r="ID74" s="234"/>
      <c r="IE74" s="234"/>
      <c r="IF74" s="234"/>
      <c r="IG74" s="234"/>
      <c r="IH74" s="234"/>
      <c r="II74" s="234"/>
      <c r="IJ74" s="234"/>
      <c r="IK74" s="234"/>
      <c r="IL74" s="234"/>
      <c r="IM74" s="234"/>
      <c r="IN74" s="234"/>
    </row>
    <row r="75" spans="1:8" s="83" customFormat="1" ht="18.75" customHeight="1" hidden="1">
      <c r="A75" s="162" t="s">
        <v>283</v>
      </c>
      <c r="B75" s="60" t="s">
        <v>0</v>
      </c>
      <c r="C75" s="60" t="s">
        <v>148</v>
      </c>
      <c r="D75" s="230" t="s">
        <v>272</v>
      </c>
      <c r="E75" s="229" t="s">
        <v>281</v>
      </c>
      <c r="F75" s="228" t="s">
        <v>280</v>
      </c>
      <c r="G75" s="227"/>
      <c r="H75" s="456"/>
    </row>
    <row r="76" spans="1:8" s="83" customFormat="1" ht="18.75" customHeight="1" hidden="1">
      <c r="A76" s="162" t="s">
        <v>282</v>
      </c>
      <c r="B76" s="60" t="s">
        <v>0</v>
      </c>
      <c r="C76" s="60" t="s">
        <v>148</v>
      </c>
      <c r="D76" s="230" t="s">
        <v>272</v>
      </c>
      <c r="E76" s="229" t="s">
        <v>281</v>
      </c>
      <c r="F76" s="228" t="s">
        <v>280</v>
      </c>
      <c r="G76" s="227" t="s">
        <v>151</v>
      </c>
      <c r="H76" s="457"/>
    </row>
    <row r="77" spans="1:8" s="186" customFormat="1" ht="18.75" customHeight="1" hidden="1">
      <c r="A77" s="231" t="s">
        <v>275</v>
      </c>
      <c r="B77" s="303" t="s">
        <v>0</v>
      </c>
      <c r="C77" s="60" t="s">
        <v>148</v>
      </c>
      <c r="D77" s="230" t="s">
        <v>272</v>
      </c>
      <c r="E77" s="229" t="s">
        <v>281</v>
      </c>
      <c r="F77" s="228" t="s">
        <v>280</v>
      </c>
      <c r="G77" s="227" t="s">
        <v>145</v>
      </c>
      <c r="H77" s="297"/>
    </row>
    <row r="78" spans="1:8" s="83" customFormat="1" ht="18.75" hidden="1">
      <c r="A78" s="91" t="s">
        <v>273</v>
      </c>
      <c r="B78" s="88" t="s">
        <v>0</v>
      </c>
      <c r="C78" s="120" t="s">
        <v>205</v>
      </c>
      <c r="D78" s="120" t="s">
        <v>176</v>
      </c>
      <c r="E78" s="59" t="s">
        <v>278</v>
      </c>
      <c r="F78" s="167" t="s">
        <v>169</v>
      </c>
      <c r="G78" s="120"/>
      <c r="H78" s="200"/>
    </row>
    <row r="79" spans="1:8" s="83" customFormat="1" ht="37.5" hidden="1">
      <c r="A79" s="91" t="s">
        <v>279</v>
      </c>
      <c r="B79" s="88" t="s">
        <v>0</v>
      </c>
      <c r="C79" s="226" t="s">
        <v>205</v>
      </c>
      <c r="D79" s="226" t="s">
        <v>176</v>
      </c>
      <c r="E79" s="59" t="s">
        <v>278</v>
      </c>
      <c r="F79" s="167" t="s">
        <v>277</v>
      </c>
      <c r="G79" s="226"/>
      <c r="H79" s="458"/>
    </row>
    <row r="80" spans="1:8" s="83" customFormat="1" ht="39.75" customHeight="1" hidden="1">
      <c r="A80" s="109" t="s">
        <v>183</v>
      </c>
      <c r="B80" s="57" t="s">
        <v>0</v>
      </c>
      <c r="C80" s="57" t="s">
        <v>205</v>
      </c>
      <c r="D80" s="57" t="s">
        <v>176</v>
      </c>
      <c r="E80" s="59" t="s">
        <v>278</v>
      </c>
      <c r="F80" s="167" t="s">
        <v>277</v>
      </c>
      <c r="G80" s="57" t="s">
        <v>151</v>
      </c>
      <c r="H80" s="298"/>
    </row>
    <row r="81" spans="1:8" s="83" customFormat="1" ht="23.25" customHeight="1" hidden="1">
      <c r="A81" s="89" t="s">
        <v>159</v>
      </c>
      <c r="B81" s="57" t="s">
        <v>0</v>
      </c>
      <c r="C81" s="57" t="s">
        <v>205</v>
      </c>
      <c r="D81" s="57" t="s">
        <v>176</v>
      </c>
      <c r="E81" s="59" t="s">
        <v>278</v>
      </c>
      <c r="F81" s="167" t="s">
        <v>277</v>
      </c>
      <c r="G81" s="57" t="s">
        <v>145</v>
      </c>
      <c r="H81" s="298"/>
    </row>
    <row r="82" spans="1:8" s="83" customFormat="1" ht="23.25" customHeight="1">
      <c r="A82" s="89" t="s">
        <v>167</v>
      </c>
      <c r="B82" s="57" t="s">
        <v>0</v>
      </c>
      <c r="C82" s="241" t="s">
        <v>148</v>
      </c>
      <c r="D82" s="240">
        <v>13</v>
      </c>
      <c r="E82" s="239" t="s">
        <v>286</v>
      </c>
      <c r="F82" s="67" t="s">
        <v>285</v>
      </c>
      <c r="G82" s="238" t="s">
        <v>164</v>
      </c>
      <c r="H82" s="298">
        <v>0</v>
      </c>
    </row>
    <row r="83" spans="1:8" s="83" customFormat="1" ht="23.25" customHeight="1">
      <c r="A83" s="89" t="s">
        <v>186</v>
      </c>
      <c r="B83" s="57" t="s">
        <v>0</v>
      </c>
      <c r="C83" s="224" t="s">
        <v>148</v>
      </c>
      <c r="D83" s="223">
        <v>13</v>
      </c>
      <c r="E83" s="717" t="s">
        <v>276</v>
      </c>
      <c r="F83" s="718"/>
      <c r="G83" s="84" t="s">
        <v>185</v>
      </c>
      <c r="H83" s="298">
        <v>1638.018</v>
      </c>
    </row>
    <row r="84" spans="1:8" s="83" customFormat="1" ht="23.25" customHeight="1">
      <c r="A84" s="114" t="s">
        <v>275</v>
      </c>
      <c r="B84" s="100" t="s">
        <v>0</v>
      </c>
      <c r="C84" s="221" t="s">
        <v>148</v>
      </c>
      <c r="D84" s="221" t="s">
        <v>272</v>
      </c>
      <c r="E84" s="72" t="s">
        <v>274</v>
      </c>
      <c r="F84" s="71" t="s">
        <v>155</v>
      </c>
      <c r="G84" s="216"/>
      <c r="H84" s="455">
        <f>+H85</f>
        <v>4859.2699999999995</v>
      </c>
    </row>
    <row r="85" spans="1:8" s="83" customFormat="1" ht="23.25" customHeight="1">
      <c r="A85" s="109" t="s">
        <v>273</v>
      </c>
      <c r="B85" s="88" t="s">
        <v>0</v>
      </c>
      <c r="C85" s="120" t="s">
        <v>148</v>
      </c>
      <c r="D85" s="120" t="s">
        <v>272</v>
      </c>
      <c r="E85" s="59" t="s">
        <v>269</v>
      </c>
      <c r="F85" s="167" t="s">
        <v>155</v>
      </c>
      <c r="G85" s="120"/>
      <c r="H85" s="459">
        <f>+H86+H90</f>
        <v>4859.2699999999995</v>
      </c>
    </row>
    <row r="86" spans="1:8" s="83" customFormat="1" ht="27.75" customHeight="1">
      <c r="A86" s="109" t="s">
        <v>284</v>
      </c>
      <c r="B86" s="88" t="s">
        <v>0</v>
      </c>
      <c r="C86" s="57" t="s">
        <v>148</v>
      </c>
      <c r="D86" s="57">
        <v>13</v>
      </c>
      <c r="E86" s="192" t="s">
        <v>269</v>
      </c>
      <c r="F86" s="135" t="s">
        <v>271</v>
      </c>
      <c r="G86" s="120"/>
      <c r="H86" s="459">
        <f>+H87+H88+H89</f>
        <v>4789.2699999999995</v>
      </c>
    </row>
    <row r="87" spans="1:8" s="83" customFormat="1" ht="58.5" customHeight="1">
      <c r="A87" s="109" t="s">
        <v>183</v>
      </c>
      <c r="B87" s="88" t="s">
        <v>0</v>
      </c>
      <c r="C87" s="57" t="s">
        <v>148</v>
      </c>
      <c r="D87" s="57">
        <v>13</v>
      </c>
      <c r="E87" s="192" t="s">
        <v>269</v>
      </c>
      <c r="F87" s="135" t="s">
        <v>271</v>
      </c>
      <c r="G87" s="57" t="s">
        <v>151</v>
      </c>
      <c r="H87" s="298">
        <v>1980.434</v>
      </c>
    </row>
    <row r="88" spans="1:8" s="83" customFormat="1" ht="23.25" customHeight="1">
      <c r="A88" s="565" t="s">
        <v>363</v>
      </c>
      <c r="B88" s="88" t="s">
        <v>0</v>
      </c>
      <c r="C88" s="57" t="s">
        <v>148</v>
      </c>
      <c r="D88" s="57">
        <v>13</v>
      </c>
      <c r="E88" s="192" t="s">
        <v>269</v>
      </c>
      <c r="F88" s="135" t="s">
        <v>271</v>
      </c>
      <c r="G88" s="57" t="s">
        <v>145</v>
      </c>
      <c r="H88" s="298">
        <v>2802.836</v>
      </c>
    </row>
    <row r="89" spans="1:8" s="83" customFormat="1" ht="23.25" customHeight="1">
      <c r="A89" s="74" t="s">
        <v>186</v>
      </c>
      <c r="B89" s="57" t="s">
        <v>0</v>
      </c>
      <c r="C89" s="57" t="s">
        <v>148</v>
      </c>
      <c r="D89" s="57">
        <v>13</v>
      </c>
      <c r="E89" s="192" t="s">
        <v>269</v>
      </c>
      <c r="F89" s="135" t="s">
        <v>271</v>
      </c>
      <c r="G89" s="57" t="s">
        <v>185</v>
      </c>
      <c r="H89" s="298">
        <v>6</v>
      </c>
    </row>
    <row r="90" spans="1:8" s="83" customFormat="1" ht="23.25" customHeight="1">
      <c r="A90" s="137" t="s">
        <v>270</v>
      </c>
      <c r="B90" s="100" t="s">
        <v>0</v>
      </c>
      <c r="C90" s="73" t="s">
        <v>148</v>
      </c>
      <c r="D90" s="73">
        <v>13</v>
      </c>
      <c r="E90" s="214" t="s">
        <v>269</v>
      </c>
      <c r="F90" s="213" t="s">
        <v>268</v>
      </c>
      <c r="G90" s="73"/>
      <c r="H90" s="460">
        <f>H91</f>
        <v>70</v>
      </c>
    </row>
    <row r="91" spans="1:8" s="83" customFormat="1" ht="23.25" customHeight="1">
      <c r="A91" s="565" t="s">
        <v>363</v>
      </c>
      <c r="B91" s="57" t="s">
        <v>0</v>
      </c>
      <c r="C91" s="57" t="s">
        <v>148</v>
      </c>
      <c r="D91" s="57">
        <v>13</v>
      </c>
      <c r="E91" s="192" t="s">
        <v>269</v>
      </c>
      <c r="F91" s="135" t="s">
        <v>268</v>
      </c>
      <c r="G91" s="57" t="s">
        <v>145</v>
      </c>
      <c r="H91" s="298">
        <v>70</v>
      </c>
    </row>
    <row r="92" spans="1:8" s="83" customFormat="1" ht="23.25" customHeight="1">
      <c r="A92" s="557" t="s">
        <v>326</v>
      </c>
      <c r="B92" s="73" t="s">
        <v>0</v>
      </c>
      <c r="C92" s="319" t="s">
        <v>148</v>
      </c>
      <c r="D92" s="434" t="s">
        <v>272</v>
      </c>
      <c r="E92" s="552" t="s">
        <v>281</v>
      </c>
      <c r="F92" s="553" t="s">
        <v>155</v>
      </c>
      <c r="G92" s="73"/>
      <c r="H92" s="460">
        <f>H94+H96</f>
        <v>120.468</v>
      </c>
    </row>
    <row r="93" spans="1:8" s="83" customFormat="1" ht="56.25" customHeight="1">
      <c r="A93" s="481" t="s">
        <v>659</v>
      </c>
      <c r="B93" s="73" t="s">
        <v>0</v>
      </c>
      <c r="C93" s="319" t="s">
        <v>148</v>
      </c>
      <c r="D93" s="656" t="s">
        <v>272</v>
      </c>
      <c r="E93" s="741" t="s">
        <v>671</v>
      </c>
      <c r="F93" s="742"/>
      <c r="G93" s="73"/>
      <c r="H93" s="460" t="str">
        <f>H94</f>
        <v>12,000</v>
      </c>
    </row>
    <row r="94" spans="1:8" s="83" customFormat="1" ht="23.25" customHeight="1">
      <c r="A94" s="502" t="s">
        <v>312</v>
      </c>
      <c r="B94" s="73" t="s">
        <v>0</v>
      </c>
      <c r="C94" s="319" t="s">
        <v>148</v>
      </c>
      <c r="D94" s="656" t="s">
        <v>272</v>
      </c>
      <c r="E94" s="741" t="s">
        <v>671</v>
      </c>
      <c r="F94" s="742"/>
      <c r="G94" s="73" t="s">
        <v>308</v>
      </c>
      <c r="H94" s="92" t="s">
        <v>762</v>
      </c>
    </row>
    <row r="95" spans="1:8" s="83" customFormat="1" ht="36.75" customHeight="1">
      <c r="A95" s="481" t="s">
        <v>514</v>
      </c>
      <c r="B95" s="57" t="s">
        <v>0</v>
      </c>
      <c r="C95" s="559" t="s">
        <v>148</v>
      </c>
      <c r="D95" s="560" t="s">
        <v>272</v>
      </c>
      <c r="E95" s="558" t="s">
        <v>281</v>
      </c>
      <c r="F95" s="475" t="s">
        <v>513</v>
      </c>
      <c r="G95" s="559"/>
      <c r="H95" s="56" t="s">
        <v>571</v>
      </c>
    </row>
    <row r="96" spans="1:8" s="83" customFormat="1" ht="23.25" customHeight="1">
      <c r="A96" s="502" t="s">
        <v>312</v>
      </c>
      <c r="B96" s="57" t="s">
        <v>0</v>
      </c>
      <c r="C96" s="559" t="s">
        <v>148</v>
      </c>
      <c r="D96" s="560" t="s">
        <v>272</v>
      </c>
      <c r="E96" s="558" t="s">
        <v>281</v>
      </c>
      <c r="F96" s="475" t="s">
        <v>513</v>
      </c>
      <c r="G96" s="559" t="s">
        <v>308</v>
      </c>
      <c r="H96" s="56" t="s">
        <v>791</v>
      </c>
    </row>
    <row r="97" spans="1:8" s="215" customFormat="1" ht="36.75" customHeight="1">
      <c r="A97" s="158" t="s">
        <v>267</v>
      </c>
      <c r="B97" s="293" t="s">
        <v>0</v>
      </c>
      <c r="C97" s="210" t="s">
        <v>176</v>
      </c>
      <c r="D97" s="210"/>
      <c r="E97" s="212"/>
      <c r="F97" s="211"/>
      <c r="G97" s="210"/>
      <c r="H97" s="461">
        <f>H99+H108+H104</f>
        <v>260</v>
      </c>
    </row>
    <row r="98" spans="1:8" s="215" customFormat="1" ht="28.5" customHeight="1">
      <c r="A98" s="677" t="s">
        <v>718</v>
      </c>
      <c r="B98" s="300" t="s">
        <v>0</v>
      </c>
      <c r="C98" s="210" t="s">
        <v>176</v>
      </c>
      <c r="D98" s="210" t="s">
        <v>237</v>
      </c>
      <c r="E98" s="212"/>
      <c r="F98" s="211"/>
      <c r="G98" s="210"/>
      <c r="H98" s="461">
        <f>H99</f>
        <v>150</v>
      </c>
    </row>
    <row r="99" spans="1:8" s="215" customFormat="1" ht="82.5" customHeight="1">
      <c r="A99" s="116" t="s">
        <v>731</v>
      </c>
      <c r="B99" s="100" t="s">
        <v>0</v>
      </c>
      <c r="C99" s="57" t="s">
        <v>176</v>
      </c>
      <c r="D99" s="57" t="s">
        <v>237</v>
      </c>
      <c r="E99" s="59" t="s">
        <v>266</v>
      </c>
      <c r="F99" s="167" t="s">
        <v>155</v>
      </c>
      <c r="G99" s="210"/>
      <c r="H99" s="297">
        <f>H102</f>
        <v>150</v>
      </c>
    </row>
    <row r="100" spans="1:8" s="215" customFormat="1" ht="57.75" customHeight="1">
      <c r="A100" s="201" t="s">
        <v>264</v>
      </c>
      <c r="B100" s="190" t="s">
        <v>0</v>
      </c>
      <c r="C100" s="507" t="s">
        <v>176</v>
      </c>
      <c r="D100" s="73" t="s">
        <v>237</v>
      </c>
      <c r="E100" s="563" t="s">
        <v>481</v>
      </c>
      <c r="F100" s="564" t="s">
        <v>155</v>
      </c>
      <c r="G100" s="73"/>
      <c r="H100" s="297">
        <f>H101</f>
        <v>150</v>
      </c>
    </row>
    <row r="101" spans="1:8" s="215" customFormat="1" ht="39.75" customHeight="1">
      <c r="A101" s="163" t="s">
        <v>263</v>
      </c>
      <c r="B101" s="161" t="s">
        <v>0</v>
      </c>
      <c r="C101" s="209" t="s">
        <v>176</v>
      </c>
      <c r="D101" s="57" t="s">
        <v>237</v>
      </c>
      <c r="E101" s="719" t="s">
        <v>482</v>
      </c>
      <c r="F101" s="720"/>
      <c r="G101" s="57"/>
      <c r="H101" s="200">
        <f>H102</f>
        <v>150</v>
      </c>
    </row>
    <row r="102" spans="1:8" s="215" customFormat="1" ht="29.25" customHeight="1">
      <c r="A102" s="565" t="s">
        <v>363</v>
      </c>
      <c r="B102" s="161" t="s">
        <v>0</v>
      </c>
      <c r="C102" s="209" t="s">
        <v>176</v>
      </c>
      <c r="D102" s="57" t="s">
        <v>237</v>
      </c>
      <c r="E102" s="709" t="s">
        <v>482</v>
      </c>
      <c r="F102" s="710"/>
      <c r="G102" s="57" t="s">
        <v>145</v>
      </c>
      <c r="H102" s="200">
        <v>150</v>
      </c>
    </row>
    <row r="103" spans="1:8" s="215" customFormat="1" ht="37.5">
      <c r="A103" s="543" t="s">
        <v>740</v>
      </c>
      <c r="B103" s="88" t="s">
        <v>0</v>
      </c>
      <c r="C103" s="73" t="s">
        <v>176</v>
      </c>
      <c r="D103" s="73" t="s">
        <v>177</v>
      </c>
      <c r="E103" s="72"/>
      <c r="F103" s="71"/>
      <c r="G103" s="73"/>
      <c r="H103" s="297">
        <f>H104</f>
        <v>110</v>
      </c>
    </row>
    <row r="104" spans="1:8" s="217" customFormat="1" ht="78.75" customHeight="1">
      <c r="A104" s="116" t="s">
        <v>731</v>
      </c>
      <c r="B104" s="100" t="s">
        <v>0</v>
      </c>
      <c r="C104" s="57" t="s">
        <v>176</v>
      </c>
      <c r="D104" s="57" t="s">
        <v>177</v>
      </c>
      <c r="E104" s="709" t="s">
        <v>814</v>
      </c>
      <c r="F104" s="710"/>
      <c r="G104" s="57"/>
      <c r="H104" s="460">
        <f>H105</f>
        <v>110</v>
      </c>
    </row>
    <row r="105" spans="1:8" s="215" customFormat="1" ht="26.25" customHeight="1">
      <c r="A105" s="596" t="s">
        <v>362</v>
      </c>
      <c r="B105" s="100" t="s">
        <v>0</v>
      </c>
      <c r="C105" s="57" t="s">
        <v>176</v>
      </c>
      <c r="D105" s="57" t="s">
        <v>177</v>
      </c>
      <c r="E105" s="709" t="s">
        <v>813</v>
      </c>
      <c r="F105" s="710"/>
      <c r="G105" s="73"/>
      <c r="H105" s="460">
        <f>+H107</f>
        <v>110</v>
      </c>
    </row>
    <row r="106" spans="1:8" s="83" customFormat="1" ht="37.5">
      <c r="A106" s="597" t="s">
        <v>450</v>
      </c>
      <c r="B106" s="145" t="s">
        <v>0</v>
      </c>
      <c r="C106" s="209" t="s">
        <v>176</v>
      </c>
      <c r="D106" s="209" t="s">
        <v>177</v>
      </c>
      <c r="E106" s="709" t="s">
        <v>812</v>
      </c>
      <c r="F106" s="710"/>
      <c r="G106" s="57"/>
      <c r="H106" s="200">
        <f>H107</f>
        <v>110</v>
      </c>
    </row>
    <row r="107" spans="1:8" s="83" customFormat="1" ht="37.5">
      <c r="A107" s="565" t="s">
        <v>363</v>
      </c>
      <c r="B107" s="57" t="s">
        <v>0</v>
      </c>
      <c r="C107" s="209" t="s">
        <v>176</v>
      </c>
      <c r="D107" s="209" t="s">
        <v>177</v>
      </c>
      <c r="E107" s="709" t="s">
        <v>812</v>
      </c>
      <c r="F107" s="710"/>
      <c r="G107" s="57" t="s">
        <v>145</v>
      </c>
      <c r="H107" s="298">
        <v>110</v>
      </c>
    </row>
    <row r="108" spans="1:8" s="186" customFormat="1" ht="0.75" customHeight="1">
      <c r="A108" s="66" t="s">
        <v>262</v>
      </c>
      <c r="B108" s="73" t="s">
        <v>0</v>
      </c>
      <c r="C108" s="70" t="s">
        <v>176</v>
      </c>
      <c r="D108" s="70">
        <v>14</v>
      </c>
      <c r="E108" s="207"/>
      <c r="F108" s="206"/>
      <c r="G108" s="102"/>
      <c r="H108" s="297">
        <f>+H109</f>
        <v>0</v>
      </c>
    </row>
    <row r="109" spans="1:8" s="186" customFormat="1" ht="59.25" customHeight="1" hidden="1">
      <c r="A109" s="62" t="s">
        <v>455</v>
      </c>
      <c r="B109" s="100" t="s">
        <v>0</v>
      </c>
      <c r="C109" s="70" t="s">
        <v>176</v>
      </c>
      <c r="D109" s="70">
        <v>14</v>
      </c>
      <c r="E109" s="72" t="s">
        <v>261</v>
      </c>
      <c r="F109" s="71" t="s">
        <v>155</v>
      </c>
      <c r="G109" s="102"/>
      <c r="H109" s="297">
        <f>H112</f>
        <v>0</v>
      </c>
    </row>
    <row r="110" spans="1:8" s="83" customFormat="1" ht="42.75" customHeight="1" hidden="1">
      <c r="A110" s="205" t="s">
        <v>260</v>
      </c>
      <c r="B110" s="88" t="s">
        <v>0</v>
      </c>
      <c r="C110" s="120" t="s">
        <v>176</v>
      </c>
      <c r="D110" s="120" t="s">
        <v>259</v>
      </c>
      <c r="E110" s="59" t="s">
        <v>496</v>
      </c>
      <c r="F110" s="167" t="s">
        <v>155</v>
      </c>
      <c r="G110" s="159"/>
      <c r="H110" s="200">
        <v>0</v>
      </c>
    </row>
    <row r="111" spans="1:8" s="83" customFormat="1" ht="39" customHeight="1" hidden="1">
      <c r="A111" s="109" t="s">
        <v>258</v>
      </c>
      <c r="B111" s="88" t="s">
        <v>0</v>
      </c>
      <c r="C111" s="57" t="s">
        <v>176</v>
      </c>
      <c r="D111" s="57">
        <v>14</v>
      </c>
      <c r="E111" s="59" t="s">
        <v>496</v>
      </c>
      <c r="F111" s="167" t="s">
        <v>257</v>
      </c>
      <c r="G111" s="57"/>
      <c r="H111" s="200">
        <v>0</v>
      </c>
    </row>
    <row r="112" spans="1:8" s="83" customFormat="1" ht="18.75" hidden="1">
      <c r="A112" s="89" t="s">
        <v>159</v>
      </c>
      <c r="B112" s="57" t="s">
        <v>0</v>
      </c>
      <c r="C112" s="57" t="s">
        <v>176</v>
      </c>
      <c r="D112" s="57">
        <v>14</v>
      </c>
      <c r="E112" s="68" t="s">
        <v>496</v>
      </c>
      <c r="F112" s="67" t="s">
        <v>257</v>
      </c>
      <c r="G112" s="57" t="s">
        <v>145</v>
      </c>
      <c r="H112" s="298">
        <v>0</v>
      </c>
    </row>
    <row r="113" spans="1:8" s="83" customFormat="1" ht="18.75">
      <c r="A113" s="66" t="s">
        <v>256</v>
      </c>
      <c r="B113" s="293" t="s">
        <v>0</v>
      </c>
      <c r="C113" s="70" t="s">
        <v>217</v>
      </c>
      <c r="D113" s="76"/>
      <c r="E113" s="76"/>
      <c r="F113" s="75"/>
      <c r="G113" s="155"/>
      <c r="H113" s="297">
        <f>H114+H131+H153</f>
        <v>60897.466</v>
      </c>
    </row>
    <row r="114" spans="1:8" s="83" customFormat="1" ht="18.75">
      <c r="A114" s="201" t="s">
        <v>255</v>
      </c>
      <c r="B114" s="300" t="s">
        <v>0</v>
      </c>
      <c r="C114" s="70" t="s">
        <v>217</v>
      </c>
      <c r="D114" s="156" t="s">
        <v>237</v>
      </c>
      <c r="E114" s="156"/>
      <c r="F114" s="155"/>
      <c r="G114" s="155"/>
      <c r="H114" s="297">
        <f>H115</f>
        <v>60158.617</v>
      </c>
    </row>
    <row r="115" spans="1:8" s="83" customFormat="1" ht="60.75" customHeight="1">
      <c r="A115" s="62" t="s">
        <v>720</v>
      </c>
      <c r="B115" s="300" t="s">
        <v>0</v>
      </c>
      <c r="C115" s="70" t="s">
        <v>217</v>
      </c>
      <c r="D115" s="156" t="s">
        <v>237</v>
      </c>
      <c r="E115" s="156" t="s">
        <v>407</v>
      </c>
      <c r="F115" s="155" t="s">
        <v>155</v>
      </c>
      <c r="G115" s="155"/>
      <c r="H115" s="297">
        <f>H116+H120+H128</f>
        <v>60158.617</v>
      </c>
    </row>
    <row r="116" spans="1:8" s="83" customFormat="1" ht="1.5" customHeight="1">
      <c r="A116" s="301" t="s">
        <v>254</v>
      </c>
      <c r="B116" s="299" t="s">
        <v>0</v>
      </c>
      <c r="C116" s="120" t="s">
        <v>217</v>
      </c>
      <c r="D116" s="208" t="s">
        <v>237</v>
      </c>
      <c r="E116" s="208" t="s">
        <v>557</v>
      </c>
      <c r="F116" s="166" t="s">
        <v>155</v>
      </c>
      <c r="G116" s="166"/>
      <c r="H116" s="200">
        <v>0</v>
      </c>
    </row>
    <row r="117" spans="1:8" s="83" customFormat="1" ht="39.75" customHeight="1" hidden="1">
      <c r="A117" s="170" t="s">
        <v>253</v>
      </c>
      <c r="B117" s="299" t="s">
        <v>0</v>
      </c>
      <c r="C117" s="120" t="s">
        <v>217</v>
      </c>
      <c r="D117" s="208" t="s">
        <v>237</v>
      </c>
      <c r="E117" s="208" t="s">
        <v>557</v>
      </c>
      <c r="F117" s="166" t="s">
        <v>249</v>
      </c>
      <c r="G117" s="166"/>
      <c r="H117" s="200">
        <f>H119</f>
        <v>0</v>
      </c>
    </row>
    <row r="118" spans="1:8" s="83" customFormat="1" ht="23.25" customHeight="1" hidden="1">
      <c r="A118" s="89" t="s">
        <v>252</v>
      </c>
      <c r="B118" s="299" t="s">
        <v>0</v>
      </c>
      <c r="C118" s="120" t="s">
        <v>217</v>
      </c>
      <c r="D118" s="208" t="s">
        <v>237</v>
      </c>
      <c r="E118" s="208" t="s">
        <v>557</v>
      </c>
      <c r="F118" s="166" t="s">
        <v>249</v>
      </c>
      <c r="G118" s="166" t="s">
        <v>209</v>
      </c>
      <c r="H118" s="200">
        <v>0</v>
      </c>
    </row>
    <row r="119" spans="1:8" s="83" customFormat="1" ht="41.25" customHeight="1" hidden="1">
      <c r="A119" s="203" t="s">
        <v>251</v>
      </c>
      <c r="B119" s="299" t="s">
        <v>0</v>
      </c>
      <c r="C119" s="120" t="s">
        <v>217</v>
      </c>
      <c r="D119" s="208" t="s">
        <v>237</v>
      </c>
      <c r="E119" s="208" t="s">
        <v>557</v>
      </c>
      <c r="F119" s="166" t="s">
        <v>249</v>
      </c>
      <c r="G119" s="166" t="s">
        <v>209</v>
      </c>
      <c r="H119" s="200">
        <v>0</v>
      </c>
    </row>
    <row r="120" spans="1:8" s="83" customFormat="1" ht="43.5" customHeight="1">
      <c r="A120" s="301" t="s">
        <v>247</v>
      </c>
      <c r="B120" s="299" t="s">
        <v>0</v>
      </c>
      <c r="C120" s="120" t="s">
        <v>217</v>
      </c>
      <c r="D120" s="208" t="s">
        <v>237</v>
      </c>
      <c r="E120" s="709" t="s">
        <v>672</v>
      </c>
      <c r="F120" s="710"/>
      <c r="G120" s="166"/>
      <c r="H120" s="197">
        <f>H124+H121+H127</f>
        <v>58658.617</v>
      </c>
    </row>
    <row r="121" spans="1:8" s="83" customFormat="1" ht="43.5" customHeight="1">
      <c r="A121" s="163" t="s">
        <v>246</v>
      </c>
      <c r="B121" s="299" t="s">
        <v>0</v>
      </c>
      <c r="C121" s="120" t="s">
        <v>217</v>
      </c>
      <c r="D121" s="208" t="s">
        <v>237</v>
      </c>
      <c r="E121" s="709" t="s">
        <v>631</v>
      </c>
      <c r="F121" s="710"/>
      <c r="G121" s="166"/>
      <c r="H121" s="197">
        <f>H122+H123</f>
        <v>651.393</v>
      </c>
    </row>
    <row r="122" spans="1:8" s="83" customFormat="1" ht="43.5" customHeight="1">
      <c r="A122" s="565" t="s">
        <v>363</v>
      </c>
      <c r="B122" s="299" t="s">
        <v>0</v>
      </c>
      <c r="C122" s="120" t="s">
        <v>217</v>
      </c>
      <c r="D122" s="208" t="s">
        <v>237</v>
      </c>
      <c r="E122" s="709" t="s">
        <v>631</v>
      </c>
      <c r="F122" s="710"/>
      <c r="G122" s="166" t="s">
        <v>145</v>
      </c>
      <c r="H122" s="197">
        <v>650</v>
      </c>
    </row>
    <row r="123" spans="1:8" s="83" customFormat="1" ht="43.5" customHeight="1">
      <c r="A123" s="74" t="s">
        <v>186</v>
      </c>
      <c r="B123" s="299" t="s">
        <v>0</v>
      </c>
      <c r="C123" s="120" t="s">
        <v>217</v>
      </c>
      <c r="D123" s="208" t="s">
        <v>237</v>
      </c>
      <c r="E123" s="709" t="s">
        <v>631</v>
      </c>
      <c r="F123" s="710"/>
      <c r="G123" s="166" t="s">
        <v>185</v>
      </c>
      <c r="H123" s="197">
        <v>1.393</v>
      </c>
    </row>
    <row r="124" spans="1:8" s="83" customFormat="1" ht="37.5">
      <c r="A124" s="163" t="s">
        <v>246</v>
      </c>
      <c r="B124" s="299" t="s">
        <v>0</v>
      </c>
      <c r="C124" s="120" t="s">
        <v>217</v>
      </c>
      <c r="D124" s="208" t="s">
        <v>237</v>
      </c>
      <c r="E124" s="709" t="s">
        <v>599</v>
      </c>
      <c r="F124" s="710"/>
      <c r="G124" s="166"/>
      <c r="H124" s="200">
        <f>H125</f>
        <v>600</v>
      </c>
    </row>
    <row r="125" spans="1:8" s="83" customFormat="1" ht="27" customHeight="1">
      <c r="A125" s="565" t="s">
        <v>363</v>
      </c>
      <c r="B125" s="299" t="s">
        <v>0</v>
      </c>
      <c r="C125" s="120" t="s">
        <v>217</v>
      </c>
      <c r="D125" s="208" t="s">
        <v>237</v>
      </c>
      <c r="E125" s="709" t="s">
        <v>599</v>
      </c>
      <c r="F125" s="710"/>
      <c r="G125" s="166" t="s">
        <v>145</v>
      </c>
      <c r="H125" s="197">
        <v>600</v>
      </c>
    </row>
    <row r="126" spans="1:8" s="83" customFormat="1" ht="39.75" customHeight="1">
      <c r="A126" s="163" t="s">
        <v>743</v>
      </c>
      <c r="B126" s="299" t="s">
        <v>0</v>
      </c>
      <c r="C126" s="120" t="s">
        <v>217</v>
      </c>
      <c r="D126" s="208" t="s">
        <v>237</v>
      </c>
      <c r="E126" s="709" t="s">
        <v>744</v>
      </c>
      <c r="F126" s="710"/>
      <c r="G126" s="166"/>
      <c r="H126" s="197">
        <f>H127</f>
        <v>57407.224</v>
      </c>
    </row>
    <row r="127" spans="1:8" s="83" customFormat="1" ht="27" customHeight="1">
      <c r="A127" s="89" t="s">
        <v>159</v>
      </c>
      <c r="B127" s="299" t="s">
        <v>0</v>
      </c>
      <c r="C127" s="120" t="s">
        <v>217</v>
      </c>
      <c r="D127" s="208" t="s">
        <v>237</v>
      </c>
      <c r="E127" s="709" t="s">
        <v>744</v>
      </c>
      <c r="F127" s="710"/>
      <c r="G127" s="166" t="s">
        <v>145</v>
      </c>
      <c r="H127" s="197">
        <v>57407.224</v>
      </c>
    </row>
    <row r="128" spans="1:8" s="83" customFormat="1" ht="39" customHeight="1">
      <c r="A128" s="169" t="s">
        <v>240</v>
      </c>
      <c r="B128" s="299" t="s">
        <v>0</v>
      </c>
      <c r="C128" s="120" t="s">
        <v>217</v>
      </c>
      <c r="D128" s="208" t="s">
        <v>237</v>
      </c>
      <c r="E128" s="709" t="s">
        <v>673</v>
      </c>
      <c r="F128" s="710"/>
      <c r="G128" s="166"/>
      <c r="H128" s="200">
        <f>H129</f>
        <v>1500</v>
      </c>
    </row>
    <row r="129" spans="1:8" s="83" customFormat="1" ht="22.5" customHeight="1">
      <c r="A129" s="194" t="s">
        <v>238</v>
      </c>
      <c r="B129" s="299" t="s">
        <v>0</v>
      </c>
      <c r="C129" s="120" t="s">
        <v>217</v>
      </c>
      <c r="D129" s="208" t="s">
        <v>237</v>
      </c>
      <c r="E129" s="709" t="s">
        <v>410</v>
      </c>
      <c r="F129" s="710"/>
      <c r="G129" s="166"/>
      <c r="H129" s="200">
        <f>H130</f>
        <v>1500</v>
      </c>
    </row>
    <row r="130" spans="1:8" s="83" customFormat="1" ht="18.75" customHeight="1">
      <c r="A130" s="565" t="s">
        <v>363</v>
      </c>
      <c r="B130" s="299" t="s">
        <v>0</v>
      </c>
      <c r="C130" s="120" t="s">
        <v>217</v>
      </c>
      <c r="D130" s="208" t="s">
        <v>237</v>
      </c>
      <c r="E130" s="709" t="s">
        <v>410</v>
      </c>
      <c r="F130" s="710"/>
      <c r="G130" s="166" t="s">
        <v>145</v>
      </c>
      <c r="H130" s="200">
        <v>1500</v>
      </c>
    </row>
    <row r="131" spans="1:8" s="83" customFormat="1" ht="18.75">
      <c r="A131" s="116" t="s">
        <v>236</v>
      </c>
      <c r="B131" s="73" t="s">
        <v>0</v>
      </c>
      <c r="C131" s="73" t="s">
        <v>217</v>
      </c>
      <c r="D131" s="113">
        <v>12</v>
      </c>
      <c r="E131" s="59"/>
      <c r="F131" s="167"/>
      <c r="G131" s="140"/>
      <c r="H131" s="460">
        <f>H132+H145</f>
        <v>728.8489999999999</v>
      </c>
    </row>
    <row r="132" spans="1:8" s="83" customFormat="1" ht="75.75" customHeight="1">
      <c r="A132" s="116" t="s">
        <v>721</v>
      </c>
      <c r="B132" s="73" t="s">
        <v>0</v>
      </c>
      <c r="C132" s="73" t="s">
        <v>217</v>
      </c>
      <c r="D132" s="113" t="s">
        <v>216</v>
      </c>
      <c r="E132" s="214" t="s">
        <v>235</v>
      </c>
      <c r="F132" s="213" t="s">
        <v>155</v>
      </c>
      <c r="G132" s="140"/>
      <c r="H132" s="460">
        <f>H134</f>
        <v>248.849</v>
      </c>
    </row>
    <row r="133" spans="1:8" s="83" customFormat="1" ht="39.75" customHeight="1">
      <c r="A133" s="302" t="s">
        <v>499</v>
      </c>
      <c r="B133" s="73" t="s">
        <v>0</v>
      </c>
      <c r="C133" s="319" t="s">
        <v>217</v>
      </c>
      <c r="D133" s="434" t="s">
        <v>216</v>
      </c>
      <c r="E133" s="552" t="s">
        <v>484</v>
      </c>
      <c r="F133" s="553" t="s">
        <v>155</v>
      </c>
      <c r="G133" s="140"/>
      <c r="H133" s="460">
        <f>H134</f>
        <v>248.849</v>
      </c>
    </row>
    <row r="134" spans="1:8" s="83" customFormat="1" ht="18.75">
      <c r="A134" s="191" t="s">
        <v>234</v>
      </c>
      <c r="B134" s="57" t="s">
        <v>0</v>
      </c>
      <c r="C134" s="57" t="s">
        <v>217</v>
      </c>
      <c r="D134" s="65" t="s">
        <v>216</v>
      </c>
      <c r="E134" s="188" t="s">
        <v>484</v>
      </c>
      <c r="F134" s="187" t="s">
        <v>233</v>
      </c>
      <c r="G134" s="140"/>
      <c r="H134" s="298">
        <f>H135</f>
        <v>248.849</v>
      </c>
    </row>
    <row r="135" spans="1:8" s="83" customFormat="1" ht="24" customHeight="1">
      <c r="A135" s="565" t="s">
        <v>363</v>
      </c>
      <c r="B135" s="57" t="s">
        <v>0</v>
      </c>
      <c r="C135" s="57" t="s">
        <v>217</v>
      </c>
      <c r="D135" s="65" t="s">
        <v>216</v>
      </c>
      <c r="E135" s="188" t="s">
        <v>484</v>
      </c>
      <c r="F135" s="187" t="s">
        <v>233</v>
      </c>
      <c r="G135" s="64" t="s">
        <v>145</v>
      </c>
      <c r="H135" s="448">
        <v>248.849</v>
      </c>
    </row>
    <row r="136" spans="1:32" s="105" customFormat="1" ht="19.5" hidden="1">
      <c r="A136" s="185" t="s">
        <v>232</v>
      </c>
      <c r="B136" s="100" t="s">
        <v>0</v>
      </c>
      <c r="C136" s="128" t="s">
        <v>217</v>
      </c>
      <c r="D136" s="184" t="s">
        <v>216</v>
      </c>
      <c r="E136" s="183" t="s">
        <v>231</v>
      </c>
      <c r="F136" s="142" t="s">
        <v>169</v>
      </c>
      <c r="G136" s="182"/>
      <c r="H136" s="445"/>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row>
    <row r="137" spans="1:242" s="106" customFormat="1" ht="56.25" hidden="1">
      <c r="A137" s="178" t="s">
        <v>230</v>
      </c>
      <c r="B137" s="88" t="s">
        <v>0</v>
      </c>
      <c r="C137" s="175" t="s">
        <v>217</v>
      </c>
      <c r="D137" s="174" t="s">
        <v>216</v>
      </c>
      <c r="E137" s="173" t="s">
        <v>228</v>
      </c>
      <c r="F137" s="172" t="s">
        <v>169</v>
      </c>
      <c r="G137" s="180"/>
      <c r="H137" s="462"/>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c r="BD137" s="186"/>
      <c r="BE137" s="186"/>
      <c r="BF137" s="186"/>
      <c r="BG137" s="186"/>
      <c r="BH137" s="186"/>
      <c r="BI137" s="186"/>
      <c r="BJ137" s="186"/>
      <c r="BK137" s="186"/>
      <c r="BL137" s="186"/>
      <c r="BM137" s="186"/>
      <c r="BN137" s="186"/>
      <c r="BO137" s="186"/>
      <c r="BP137" s="186"/>
      <c r="BQ137" s="186"/>
      <c r="BR137" s="186"/>
      <c r="BS137" s="186"/>
      <c r="BT137" s="186"/>
      <c r="BU137" s="186"/>
      <c r="BV137" s="186"/>
      <c r="BW137" s="186"/>
      <c r="BX137" s="186"/>
      <c r="BY137" s="186"/>
      <c r="BZ137" s="186"/>
      <c r="CA137" s="186"/>
      <c r="CB137" s="186"/>
      <c r="CC137" s="186"/>
      <c r="CD137" s="186"/>
      <c r="CE137" s="186"/>
      <c r="CF137" s="186"/>
      <c r="CG137" s="186"/>
      <c r="CH137" s="186"/>
      <c r="CI137" s="186"/>
      <c r="CJ137" s="186"/>
      <c r="CK137" s="186"/>
      <c r="CL137" s="186"/>
      <c r="CM137" s="186"/>
      <c r="CN137" s="186"/>
      <c r="CO137" s="186"/>
      <c r="CP137" s="186"/>
      <c r="CQ137" s="186"/>
      <c r="CR137" s="186"/>
      <c r="CS137" s="186"/>
      <c r="CT137" s="186"/>
      <c r="CU137" s="186"/>
      <c r="CV137" s="186"/>
      <c r="CW137" s="186"/>
      <c r="CX137" s="186"/>
      <c r="CY137" s="186"/>
      <c r="CZ137" s="186"/>
      <c r="DA137" s="186"/>
      <c r="DB137" s="186"/>
      <c r="DC137" s="186"/>
      <c r="DD137" s="186"/>
      <c r="DE137" s="186"/>
      <c r="DF137" s="186"/>
      <c r="DG137" s="186"/>
      <c r="DH137" s="186"/>
      <c r="DI137" s="186"/>
      <c r="DJ137" s="186"/>
      <c r="DK137" s="186"/>
      <c r="DL137" s="186"/>
      <c r="DM137" s="186"/>
      <c r="DN137" s="186"/>
      <c r="DO137" s="186"/>
      <c r="DP137" s="186"/>
      <c r="DQ137" s="186"/>
      <c r="DR137" s="186"/>
      <c r="DS137" s="186"/>
      <c r="DT137" s="186"/>
      <c r="DU137" s="186"/>
      <c r="DV137" s="186"/>
      <c r="DW137" s="186"/>
      <c r="DX137" s="186"/>
      <c r="DY137" s="186"/>
      <c r="DZ137" s="186"/>
      <c r="EA137" s="186"/>
      <c r="EB137" s="186"/>
      <c r="EC137" s="186"/>
      <c r="ED137" s="186"/>
      <c r="EE137" s="186"/>
      <c r="EF137" s="186"/>
      <c r="EG137" s="186"/>
      <c r="EH137" s="186"/>
      <c r="EI137" s="186"/>
      <c r="EJ137" s="186"/>
      <c r="EK137" s="186"/>
      <c r="EL137" s="186"/>
      <c r="EM137" s="186"/>
      <c r="EN137" s="186"/>
      <c r="EO137" s="186"/>
      <c r="EP137" s="186"/>
      <c r="EQ137" s="186"/>
      <c r="ER137" s="186"/>
      <c r="ES137" s="186"/>
      <c r="ET137" s="186"/>
      <c r="EU137" s="186"/>
      <c r="EV137" s="186"/>
      <c r="EW137" s="186"/>
      <c r="EX137" s="186"/>
      <c r="EY137" s="186"/>
      <c r="EZ137" s="186"/>
      <c r="FA137" s="186"/>
      <c r="FB137" s="186"/>
      <c r="FC137" s="186"/>
      <c r="FD137" s="186"/>
      <c r="FE137" s="186"/>
      <c r="FF137" s="186"/>
      <c r="FG137" s="186"/>
      <c r="FH137" s="186"/>
      <c r="FI137" s="186"/>
      <c r="FJ137" s="186"/>
      <c r="FK137" s="186"/>
      <c r="FL137" s="186"/>
      <c r="FM137" s="186"/>
      <c r="FN137" s="186"/>
      <c r="FO137" s="186"/>
      <c r="FP137" s="186"/>
      <c r="FQ137" s="186"/>
      <c r="FR137" s="186"/>
      <c r="FS137" s="186"/>
      <c r="FT137" s="186"/>
      <c r="FU137" s="186"/>
      <c r="FV137" s="186"/>
      <c r="FW137" s="186"/>
      <c r="FX137" s="186"/>
      <c r="FY137" s="186"/>
      <c r="FZ137" s="186"/>
      <c r="GA137" s="186"/>
      <c r="GB137" s="186"/>
      <c r="GC137" s="186"/>
      <c r="GD137" s="186"/>
      <c r="GE137" s="186"/>
      <c r="GF137" s="186"/>
      <c r="GG137" s="186"/>
      <c r="GH137" s="186"/>
      <c r="GI137" s="186"/>
      <c r="GJ137" s="186"/>
      <c r="GK137" s="186"/>
      <c r="GL137" s="186"/>
      <c r="GM137" s="186"/>
      <c r="GN137" s="186"/>
      <c r="GO137" s="186"/>
      <c r="GP137" s="186"/>
      <c r="GQ137" s="186"/>
      <c r="GR137" s="186"/>
      <c r="GS137" s="186"/>
      <c r="GT137" s="186"/>
      <c r="GU137" s="186"/>
      <c r="GV137" s="186"/>
      <c r="GW137" s="186"/>
      <c r="GX137" s="186"/>
      <c r="GY137" s="186"/>
      <c r="GZ137" s="186"/>
      <c r="HA137" s="186"/>
      <c r="HB137" s="186"/>
      <c r="HC137" s="186"/>
      <c r="HD137" s="186"/>
      <c r="HE137" s="186"/>
      <c r="HF137" s="186"/>
      <c r="HG137" s="186"/>
      <c r="HH137" s="186"/>
      <c r="HI137" s="186"/>
      <c r="HJ137" s="186"/>
      <c r="HK137" s="186"/>
      <c r="HL137" s="186"/>
      <c r="HM137" s="186"/>
      <c r="HN137" s="186"/>
      <c r="HO137" s="186"/>
      <c r="HP137" s="186"/>
      <c r="HQ137" s="186"/>
      <c r="HR137" s="186"/>
      <c r="HS137" s="186"/>
      <c r="HT137" s="186"/>
      <c r="HU137" s="186"/>
      <c r="HV137" s="186"/>
      <c r="HW137" s="186"/>
      <c r="HX137" s="186"/>
      <c r="HY137" s="186"/>
      <c r="HZ137" s="186"/>
      <c r="IA137" s="186"/>
      <c r="IB137" s="186"/>
      <c r="IC137" s="186"/>
      <c r="ID137" s="186"/>
      <c r="IE137" s="186"/>
      <c r="IF137" s="186"/>
      <c r="IG137" s="186"/>
      <c r="IH137" s="186"/>
    </row>
    <row r="138" spans="1:242" s="106" customFormat="1" ht="37.5" hidden="1">
      <c r="A138" s="178" t="s">
        <v>229</v>
      </c>
      <c r="B138" s="88" t="s">
        <v>0</v>
      </c>
      <c r="C138" s="175" t="s">
        <v>217</v>
      </c>
      <c r="D138" s="174" t="s">
        <v>216</v>
      </c>
      <c r="E138" s="173" t="s">
        <v>228</v>
      </c>
      <c r="F138" s="172" t="s">
        <v>227</v>
      </c>
      <c r="G138" s="180"/>
      <c r="H138" s="462"/>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6"/>
      <c r="BM138" s="186"/>
      <c r="BN138" s="186"/>
      <c r="BO138" s="186"/>
      <c r="BP138" s="186"/>
      <c r="BQ138" s="186"/>
      <c r="BR138" s="186"/>
      <c r="BS138" s="186"/>
      <c r="BT138" s="186"/>
      <c r="BU138" s="186"/>
      <c r="BV138" s="186"/>
      <c r="BW138" s="186"/>
      <c r="BX138" s="186"/>
      <c r="BY138" s="186"/>
      <c r="BZ138" s="186"/>
      <c r="CA138" s="186"/>
      <c r="CB138" s="186"/>
      <c r="CC138" s="186"/>
      <c r="CD138" s="186"/>
      <c r="CE138" s="186"/>
      <c r="CF138" s="186"/>
      <c r="CG138" s="186"/>
      <c r="CH138" s="186"/>
      <c r="CI138" s="186"/>
      <c r="CJ138" s="186"/>
      <c r="CK138" s="186"/>
      <c r="CL138" s="186"/>
      <c r="CM138" s="186"/>
      <c r="CN138" s="186"/>
      <c r="CO138" s="186"/>
      <c r="CP138" s="186"/>
      <c r="CQ138" s="186"/>
      <c r="CR138" s="186"/>
      <c r="CS138" s="186"/>
      <c r="CT138" s="186"/>
      <c r="CU138" s="186"/>
      <c r="CV138" s="186"/>
      <c r="CW138" s="186"/>
      <c r="CX138" s="186"/>
      <c r="CY138" s="186"/>
      <c r="CZ138" s="186"/>
      <c r="DA138" s="186"/>
      <c r="DB138" s="186"/>
      <c r="DC138" s="186"/>
      <c r="DD138" s="186"/>
      <c r="DE138" s="186"/>
      <c r="DF138" s="186"/>
      <c r="DG138" s="186"/>
      <c r="DH138" s="186"/>
      <c r="DI138" s="186"/>
      <c r="DJ138" s="186"/>
      <c r="DK138" s="186"/>
      <c r="DL138" s="186"/>
      <c r="DM138" s="186"/>
      <c r="DN138" s="186"/>
      <c r="DO138" s="186"/>
      <c r="DP138" s="186"/>
      <c r="DQ138" s="186"/>
      <c r="DR138" s="186"/>
      <c r="DS138" s="186"/>
      <c r="DT138" s="186"/>
      <c r="DU138" s="186"/>
      <c r="DV138" s="186"/>
      <c r="DW138" s="186"/>
      <c r="DX138" s="186"/>
      <c r="DY138" s="186"/>
      <c r="DZ138" s="186"/>
      <c r="EA138" s="186"/>
      <c r="EB138" s="186"/>
      <c r="EC138" s="186"/>
      <c r="ED138" s="186"/>
      <c r="EE138" s="186"/>
      <c r="EF138" s="186"/>
      <c r="EG138" s="186"/>
      <c r="EH138" s="186"/>
      <c r="EI138" s="186"/>
      <c r="EJ138" s="186"/>
      <c r="EK138" s="186"/>
      <c r="EL138" s="186"/>
      <c r="EM138" s="186"/>
      <c r="EN138" s="186"/>
      <c r="EO138" s="186"/>
      <c r="EP138" s="186"/>
      <c r="EQ138" s="186"/>
      <c r="ER138" s="186"/>
      <c r="ES138" s="186"/>
      <c r="ET138" s="186"/>
      <c r="EU138" s="186"/>
      <c r="EV138" s="186"/>
      <c r="EW138" s="186"/>
      <c r="EX138" s="186"/>
      <c r="EY138" s="186"/>
      <c r="EZ138" s="186"/>
      <c r="FA138" s="186"/>
      <c r="FB138" s="186"/>
      <c r="FC138" s="186"/>
      <c r="FD138" s="186"/>
      <c r="FE138" s="186"/>
      <c r="FF138" s="186"/>
      <c r="FG138" s="186"/>
      <c r="FH138" s="186"/>
      <c r="FI138" s="186"/>
      <c r="FJ138" s="186"/>
      <c r="FK138" s="186"/>
      <c r="FL138" s="186"/>
      <c r="FM138" s="186"/>
      <c r="FN138" s="186"/>
      <c r="FO138" s="186"/>
      <c r="FP138" s="186"/>
      <c r="FQ138" s="186"/>
      <c r="FR138" s="186"/>
      <c r="FS138" s="186"/>
      <c r="FT138" s="186"/>
      <c r="FU138" s="186"/>
      <c r="FV138" s="186"/>
      <c r="FW138" s="186"/>
      <c r="FX138" s="186"/>
      <c r="FY138" s="186"/>
      <c r="FZ138" s="186"/>
      <c r="GA138" s="186"/>
      <c r="GB138" s="186"/>
      <c r="GC138" s="186"/>
      <c r="GD138" s="186"/>
      <c r="GE138" s="186"/>
      <c r="GF138" s="186"/>
      <c r="GG138" s="186"/>
      <c r="GH138" s="186"/>
      <c r="GI138" s="186"/>
      <c r="GJ138" s="186"/>
      <c r="GK138" s="186"/>
      <c r="GL138" s="186"/>
      <c r="GM138" s="186"/>
      <c r="GN138" s="186"/>
      <c r="GO138" s="186"/>
      <c r="GP138" s="186"/>
      <c r="GQ138" s="186"/>
      <c r="GR138" s="186"/>
      <c r="GS138" s="186"/>
      <c r="GT138" s="186"/>
      <c r="GU138" s="186"/>
      <c r="GV138" s="186"/>
      <c r="GW138" s="186"/>
      <c r="GX138" s="186"/>
      <c r="GY138" s="186"/>
      <c r="GZ138" s="186"/>
      <c r="HA138" s="186"/>
      <c r="HB138" s="186"/>
      <c r="HC138" s="186"/>
      <c r="HD138" s="186"/>
      <c r="HE138" s="186"/>
      <c r="HF138" s="186"/>
      <c r="HG138" s="186"/>
      <c r="HH138" s="186"/>
      <c r="HI138" s="186"/>
      <c r="HJ138" s="186"/>
      <c r="HK138" s="186"/>
      <c r="HL138" s="186"/>
      <c r="HM138" s="186"/>
      <c r="HN138" s="186"/>
      <c r="HO138" s="186"/>
      <c r="HP138" s="186"/>
      <c r="HQ138" s="186"/>
      <c r="HR138" s="186"/>
      <c r="HS138" s="186"/>
      <c r="HT138" s="186"/>
      <c r="HU138" s="186"/>
      <c r="HV138" s="186"/>
      <c r="HW138" s="186"/>
      <c r="HX138" s="186"/>
      <c r="HY138" s="186"/>
      <c r="HZ138" s="186"/>
      <c r="IA138" s="186"/>
      <c r="IB138" s="186"/>
      <c r="IC138" s="186"/>
      <c r="ID138" s="186"/>
      <c r="IE138" s="186"/>
      <c r="IF138" s="186"/>
      <c r="IG138" s="186"/>
      <c r="IH138" s="186"/>
    </row>
    <row r="139" spans="1:242" s="106" customFormat="1" ht="19.5" hidden="1">
      <c r="A139" s="89" t="s">
        <v>159</v>
      </c>
      <c r="B139" s="57" t="s">
        <v>0</v>
      </c>
      <c r="C139" s="175" t="s">
        <v>217</v>
      </c>
      <c r="D139" s="174" t="s">
        <v>216</v>
      </c>
      <c r="E139" s="173" t="s">
        <v>228</v>
      </c>
      <c r="F139" s="172" t="s">
        <v>227</v>
      </c>
      <c r="G139" s="168" t="s">
        <v>145</v>
      </c>
      <c r="H139" s="463"/>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c r="BH139" s="186"/>
      <c r="BI139" s="186"/>
      <c r="BJ139" s="186"/>
      <c r="BK139" s="186"/>
      <c r="BL139" s="186"/>
      <c r="BM139" s="186"/>
      <c r="BN139" s="186"/>
      <c r="BO139" s="186"/>
      <c r="BP139" s="186"/>
      <c r="BQ139" s="186"/>
      <c r="BR139" s="186"/>
      <c r="BS139" s="186"/>
      <c r="BT139" s="186"/>
      <c r="BU139" s="186"/>
      <c r="BV139" s="186"/>
      <c r="BW139" s="186"/>
      <c r="BX139" s="186"/>
      <c r="BY139" s="186"/>
      <c r="BZ139" s="186"/>
      <c r="CA139" s="186"/>
      <c r="CB139" s="186"/>
      <c r="CC139" s="186"/>
      <c r="CD139" s="186"/>
      <c r="CE139" s="186"/>
      <c r="CF139" s="186"/>
      <c r="CG139" s="186"/>
      <c r="CH139" s="186"/>
      <c r="CI139" s="186"/>
      <c r="CJ139" s="186"/>
      <c r="CK139" s="186"/>
      <c r="CL139" s="186"/>
      <c r="CM139" s="186"/>
      <c r="CN139" s="186"/>
      <c r="CO139" s="186"/>
      <c r="CP139" s="186"/>
      <c r="CQ139" s="186"/>
      <c r="CR139" s="186"/>
      <c r="CS139" s="186"/>
      <c r="CT139" s="186"/>
      <c r="CU139" s="186"/>
      <c r="CV139" s="186"/>
      <c r="CW139" s="186"/>
      <c r="CX139" s="186"/>
      <c r="CY139" s="186"/>
      <c r="CZ139" s="186"/>
      <c r="DA139" s="186"/>
      <c r="DB139" s="186"/>
      <c r="DC139" s="186"/>
      <c r="DD139" s="186"/>
      <c r="DE139" s="186"/>
      <c r="DF139" s="186"/>
      <c r="DG139" s="186"/>
      <c r="DH139" s="186"/>
      <c r="DI139" s="186"/>
      <c r="DJ139" s="186"/>
      <c r="DK139" s="186"/>
      <c r="DL139" s="186"/>
      <c r="DM139" s="186"/>
      <c r="DN139" s="186"/>
      <c r="DO139" s="186"/>
      <c r="DP139" s="186"/>
      <c r="DQ139" s="186"/>
      <c r="DR139" s="186"/>
      <c r="DS139" s="186"/>
      <c r="DT139" s="186"/>
      <c r="DU139" s="186"/>
      <c r="DV139" s="186"/>
      <c r="DW139" s="186"/>
      <c r="DX139" s="186"/>
      <c r="DY139" s="186"/>
      <c r="DZ139" s="186"/>
      <c r="EA139" s="186"/>
      <c r="EB139" s="186"/>
      <c r="EC139" s="186"/>
      <c r="ED139" s="186"/>
      <c r="EE139" s="186"/>
      <c r="EF139" s="186"/>
      <c r="EG139" s="186"/>
      <c r="EH139" s="186"/>
      <c r="EI139" s="186"/>
      <c r="EJ139" s="186"/>
      <c r="EK139" s="186"/>
      <c r="EL139" s="186"/>
      <c r="EM139" s="186"/>
      <c r="EN139" s="186"/>
      <c r="EO139" s="186"/>
      <c r="EP139" s="186"/>
      <c r="EQ139" s="186"/>
      <c r="ER139" s="186"/>
      <c r="ES139" s="186"/>
      <c r="ET139" s="186"/>
      <c r="EU139" s="186"/>
      <c r="EV139" s="186"/>
      <c r="EW139" s="186"/>
      <c r="EX139" s="186"/>
      <c r="EY139" s="186"/>
      <c r="EZ139" s="186"/>
      <c r="FA139" s="186"/>
      <c r="FB139" s="186"/>
      <c r="FC139" s="186"/>
      <c r="FD139" s="186"/>
      <c r="FE139" s="186"/>
      <c r="FF139" s="186"/>
      <c r="FG139" s="186"/>
      <c r="FH139" s="186"/>
      <c r="FI139" s="186"/>
      <c r="FJ139" s="186"/>
      <c r="FK139" s="186"/>
      <c r="FL139" s="186"/>
      <c r="FM139" s="186"/>
      <c r="FN139" s="186"/>
      <c r="FO139" s="186"/>
      <c r="FP139" s="186"/>
      <c r="FQ139" s="186"/>
      <c r="FR139" s="186"/>
      <c r="FS139" s="186"/>
      <c r="FT139" s="186"/>
      <c r="FU139" s="186"/>
      <c r="FV139" s="186"/>
      <c r="FW139" s="186"/>
      <c r="FX139" s="186"/>
      <c r="FY139" s="186"/>
      <c r="FZ139" s="186"/>
      <c r="GA139" s="186"/>
      <c r="GB139" s="186"/>
      <c r="GC139" s="186"/>
      <c r="GD139" s="186"/>
      <c r="GE139" s="186"/>
      <c r="GF139" s="186"/>
      <c r="GG139" s="186"/>
      <c r="GH139" s="186"/>
      <c r="GI139" s="186"/>
      <c r="GJ139" s="186"/>
      <c r="GK139" s="186"/>
      <c r="GL139" s="186"/>
      <c r="GM139" s="186"/>
      <c r="GN139" s="186"/>
      <c r="GO139" s="186"/>
      <c r="GP139" s="186"/>
      <c r="GQ139" s="186"/>
      <c r="GR139" s="186"/>
      <c r="GS139" s="186"/>
      <c r="GT139" s="186"/>
      <c r="GU139" s="186"/>
      <c r="GV139" s="186"/>
      <c r="GW139" s="186"/>
      <c r="GX139" s="186"/>
      <c r="GY139" s="186"/>
      <c r="GZ139" s="186"/>
      <c r="HA139" s="186"/>
      <c r="HB139" s="186"/>
      <c r="HC139" s="186"/>
      <c r="HD139" s="186"/>
      <c r="HE139" s="186"/>
      <c r="HF139" s="186"/>
      <c r="HG139" s="186"/>
      <c r="HH139" s="186"/>
      <c r="HI139" s="186"/>
      <c r="HJ139" s="186"/>
      <c r="HK139" s="186"/>
      <c r="HL139" s="186"/>
      <c r="HM139" s="186"/>
      <c r="HN139" s="186"/>
      <c r="HO139" s="186"/>
      <c r="HP139" s="186"/>
      <c r="HQ139" s="186"/>
      <c r="HR139" s="186"/>
      <c r="HS139" s="186"/>
      <c r="HT139" s="186"/>
      <c r="HU139" s="186"/>
      <c r="HV139" s="186"/>
      <c r="HW139" s="186"/>
      <c r="HX139" s="186"/>
      <c r="HY139" s="186"/>
      <c r="HZ139" s="186"/>
      <c r="IA139" s="186"/>
      <c r="IB139" s="186"/>
      <c r="IC139" s="186"/>
      <c r="ID139" s="186"/>
      <c r="IE139" s="186"/>
      <c r="IF139" s="186"/>
      <c r="IG139" s="186"/>
      <c r="IH139" s="186"/>
    </row>
    <row r="140" spans="1:242" s="106" customFormat="1" ht="37.5" hidden="1">
      <c r="A140" s="178" t="s">
        <v>226</v>
      </c>
      <c r="B140" s="88" t="s">
        <v>0</v>
      </c>
      <c r="C140" s="175" t="s">
        <v>217</v>
      </c>
      <c r="D140" s="174" t="s">
        <v>216</v>
      </c>
      <c r="E140" s="173" t="s">
        <v>222</v>
      </c>
      <c r="F140" s="172" t="s">
        <v>169</v>
      </c>
      <c r="G140" s="180"/>
      <c r="H140" s="462"/>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86"/>
      <c r="BO140" s="186"/>
      <c r="BP140" s="186"/>
      <c r="BQ140" s="186"/>
      <c r="BR140" s="186"/>
      <c r="BS140" s="186"/>
      <c r="BT140" s="186"/>
      <c r="BU140" s="186"/>
      <c r="BV140" s="186"/>
      <c r="BW140" s="186"/>
      <c r="BX140" s="186"/>
      <c r="BY140" s="186"/>
      <c r="BZ140" s="186"/>
      <c r="CA140" s="186"/>
      <c r="CB140" s="186"/>
      <c r="CC140" s="186"/>
      <c r="CD140" s="186"/>
      <c r="CE140" s="186"/>
      <c r="CF140" s="186"/>
      <c r="CG140" s="186"/>
      <c r="CH140" s="186"/>
      <c r="CI140" s="186"/>
      <c r="CJ140" s="186"/>
      <c r="CK140" s="186"/>
      <c r="CL140" s="186"/>
      <c r="CM140" s="186"/>
      <c r="CN140" s="186"/>
      <c r="CO140" s="186"/>
      <c r="CP140" s="186"/>
      <c r="CQ140" s="186"/>
      <c r="CR140" s="186"/>
      <c r="CS140" s="186"/>
      <c r="CT140" s="186"/>
      <c r="CU140" s="186"/>
      <c r="CV140" s="186"/>
      <c r="CW140" s="186"/>
      <c r="CX140" s="186"/>
      <c r="CY140" s="186"/>
      <c r="CZ140" s="186"/>
      <c r="DA140" s="186"/>
      <c r="DB140" s="186"/>
      <c r="DC140" s="186"/>
      <c r="DD140" s="186"/>
      <c r="DE140" s="186"/>
      <c r="DF140" s="186"/>
      <c r="DG140" s="186"/>
      <c r="DH140" s="186"/>
      <c r="DI140" s="186"/>
      <c r="DJ140" s="186"/>
      <c r="DK140" s="186"/>
      <c r="DL140" s="186"/>
      <c r="DM140" s="186"/>
      <c r="DN140" s="186"/>
      <c r="DO140" s="186"/>
      <c r="DP140" s="186"/>
      <c r="DQ140" s="186"/>
      <c r="DR140" s="186"/>
      <c r="DS140" s="186"/>
      <c r="DT140" s="186"/>
      <c r="DU140" s="186"/>
      <c r="DV140" s="186"/>
      <c r="DW140" s="186"/>
      <c r="DX140" s="186"/>
      <c r="DY140" s="186"/>
      <c r="DZ140" s="186"/>
      <c r="EA140" s="186"/>
      <c r="EB140" s="186"/>
      <c r="EC140" s="186"/>
      <c r="ED140" s="186"/>
      <c r="EE140" s="186"/>
      <c r="EF140" s="186"/>
      <c r="EG140" s="186"/>
      <c r="EH140" s="186"/>
      <c r="EI140" s="186"/>
      <c r="EJ140" s="186"/>
      <c r="EK140" s="186"/>
      <c r="EL140" s="186"/>
      <c r="EM140" s="186"/>
      <c r="EN140" s="186"/>
      <c r="EO140" s="186"/>
      <c r="EP140" s="186"/>
      <c r="EQ140" s="186"/>
      <c r="ER140" s="186"/>
      <c r="ES140" s="186"/>
      <c r="ET140" s="186"/>
      <c r="EU140" s="186"/>
      <c r="EV140" s="186"/>
      <c r="EW140" s="186"/>
      <c r="EX140" s="186"/>
      <c r="EY140" s="186"/>
      <c r="EZ140" s="186"/>
      <c r="FA140" s="186"/>
      <c r="FB140" s="186"/>
      <c r="FC140" s="186"/>
      <c r="FD140" s="186"/>
      <c r="FE140" s="186"/>
      <c r="FF140" s="186"/>
      <c r="FG140" s="186"/>
      <c r="FH140" s="186"/>
      <c r="FI140" s="186"/>
      <c r="FJ140" s="186"/>
      <c r="FK140" s="186"/>
      <c r="FL140" s="186"/>
      <c r="FM140" s="186"/>
      <c r="FN140" s="186"/>
      <c r="FO140" s="186"/>
      <c r="FP140" s="186"/>
      <c r="FQ140" s="186"/>
      <c r="FR140" s="186"/>
      <c r="FS140" s="186"/>
      <c r="FT140" s="186"/>
      <c r="FU140" s="186"/>
      <c r="FV140" s="186"/>
      <c r="FW140" s="186"/>
      <c r="FX140" s="186"/>
      <c r="FY140" s="186"/>
      <c r="FZ140" s="186"/>
      <c r="GA140" s="186"/>
      <c r="GB140" s="186"/>
      <c r="GC140" s="186"/>
      <c r="GD140" s="186"/>
      <c r="GE140" s="186"/>
      <c r="GF140" s="186"/>
      <c r="GG140" s="186"/>
      <c r="GH140" s="186"/>
      <c r="GI140" s="186"/>
      <c r="GJ140" s="186"/>
      <c r="GK140" s="186"/>
      <c r="GL140" s="186"/>
      <c r="GM140" s="186"/>
      <c r="GN140" s="186"/>
      <c r="GO140" s="186"/>
      <c r="GP140" s="186"/>
      <c r="GQ140" s="186"/>
      <c r="GR140" s="186"/>
      <c r="GS140" s="186"/>
      <c r="GT140" s="186"/>
      <c r="GU140" s="186"/>
      <c r="GV140" s="186"/>
      <c r="GW140" s="186"/>
      <c r="GX140" s="186"/>
      <c r="GY140" s="186"/>
      <c r="GZ140" s="186"/>
      <c r="HA140" s="186"/>
      <c r="HB140" s="186"/>
      <c r="HC140" s="186"/>
      <c r="HD140" s="186"/>
      <c r="HE140" s="186"/>
      <c r="HF140" s="186"/>
      <c r="HG140" s="186"/>
      <c r="HH140" s="186"/>
      <c r="HI140" s="186"/>
      <c r="HJ140" s="186"/>
      <c r="HK140" s="186"/>
      <c r="HL140" s="186"/>
      <c r="HM140" s="186"/>
      <c r="HN140" s="186"/>
      <c r="HO140" s="186"/>
      <c r="HP140" s="186"/>
      <c r="HQ140" s="186"/>
      <c r="HR140" s="186"/>
      <c r="HS140" s="186"/>
      <c r="HT140" s="186"/>
      <c r="HU140" s="186"/>
      <c r="HV140" s="186"/>
      <c r="HW140" s="186"/>
      <c r="HX140" s="186"/>
      <c r="HY140" s="186"/>
      <c r="HZ140" s="186"/>
      <c r="IA140" s="186"/>
      <c r="IB140" s="186"/>
      <c r="IC140" s="186"/>
      <c r="ID140" s="186"/>
      <c r="IE140" s="186"/>
      <c r="IF140" s="186"/>
      <c r="IG140" s="186"/>
      <c r="IH140" s="186"/>
    </row>
    <row r="141" spans="1:242" s="198" customFormat="1" ht="37.5" hidden="1">
      <c r="A141" s="178" t="s">
        <v>225</v>
      </c>
      <c r="B141" s="88" t="s">
        <v>0</v>
      </c>
      <c r="C141" s="175" t="s">
        <v>217</v>
      </c>
      <c r="D141" s="174" t="s">
        <v>216</v>
      </c>
      <c r="E141" s="173" t="s">
        <v>222</v>
      </c>
      <c r="F141" s="172" t="s">
        <v>224</v>
      </c>
      <c r="G141" s="180"/>
      <c r="H141" s="462"/>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199"/>
      <c r="EO141" s="199"/>
      <c r="EP141" s="199"/>
      <c r="EQ141" s="199"/>
      <c r="ER141" s="199"/>
      <c r="ES141" s="199"/>
      <c r="ET141" s="199"/>
      <c r="EU141" s="199"/>
      <c r="EV141" s="199"/>
      <c r="EW141" s="199"/>
      <c r="EX141" s="199"/>
      <c r="EY141" s="199"/>
      <c r="EZ141" s="199"/>
      <c r="FA141" s="199"/>
      <c r="FB141" s="199"/>
      <c r="FC141" s="199"/>
      <c r="FD141" s="199"/>
      <c r="FE141" s="199"/>
      <c r="FF141" s="199"/>
      <c r="FG141" s="199"/>
      <c r="FH141" s="199"/>
      <c r="FI141" s="199"/>
      <c r="FJ141" s="199"/>
      <c r="FK141" s="199"/>
      <c r="FL141" s="199"/>
      <c r="FM141" s="199"/>
      <c r="FN141" s="199"/>
      <c r="FO141" s="199"/>
      <c r="FP141" s="199"/>
      <c r="FQ141" s="199"/>
      <c r="FR141" s="199"/>
      <c r="FS141" s="199"/>
      <c r="FT141" s="199"/>
      <c r="FU141" s="199"/>
      <c r="FV141" s="199"/>
      <c r="FW141" s="199"/>
      <c r="FX141" s="199"/>
      <c r="FY141" s="199"/>
      <c r="FZ141" s="199"/>
      <c r="GA141" s="199"/>
      <c r="GB141" s="199"/>
      <c r="GC141" s="199"/>
      <c r="GD141" s="199"/>
      <c r="GE141" s="199"/>
      <c r="GF141" s="199"/>
      <c r="GG141" s="199"/>
      <c r="GH141" s="199"/>
      <c r="GI141" s="199"/>
      <c r="GJ141" s="199"/>
      <c r="GK141" s="199"/>
      <c r="GL141" s="199"/>
      <c r="GM141" s="199"/>
      <c r="GN141" s="199"/>
      <c r="GO141" s="199"/>
      <c r="GP141" s="199"/>
      <c r="GQ141" s="199"/>
      <c r="GR141" s="199"/>
      <c r="GS141" s="199"/>
      <c r="GT141" s="199"/>
      <c r="GU141" s="199"/>
      <c r="GV141" s="199"/>
      <c r="GW141" s="199"/>
      <c r="GX141" s="199"/>
      <c r="GY141" s="199"/>
      <c r="GZ141" s="199"/>
      <c r="HA141" s="199"/>
      <c r="HB141" s="199"/>
      <c r="HC141" s="199"/>
      <c r="HD141" s="199"/>
      <c r="HE141" s="199"/>
      <c r="HF141" s="199"/>
      <c r="HG141" s="199"/>
      <c r="HH141" s="199"/>
      <c r="HI141" s="199"/>
      <c r="HJ141" s="199"/>
      <c r="HK141" s="199"/>
      <c r="HL141" s="199"/>
      <c r="HM141" s="199"/>
      <c r="HN141" s="199"/>
      <c r="HO141" s="199"/>
      <c r="HP141" s="199"/>
      <c r="HQ141" s="199"/>
      <c r="HR141" s="199"/>
      <c r="HS141" s="199"/>
      <c r="HT141" s="199"/>
      <c r="HU141" s="199"/>
      <c r="HV141" s="199"/>
      <c r="HW141" s="199"/>
      <c r="HX141" s="199"/>
      <c r="HY141" s="199"/>
      <c r="HZ141" s="199"/>
      <c r="IA141" s="199"/>
      <c r="IB141" s="199"/>
      <c r="IC141" s="199"/>
      <c r="ID141" s="199"/>
      <c r="IE141" s="199"/>
      <c r="IF141" s="199"/>
      <c r="IG141" s="199"/>
      <c r="IH141" s="199"/>
    </row>
    <row r="142" spans="1:243" s="196" customFormat="1" ht="18.75" hidden="1">
      <c r="A142" s="89" t="s">
        <v>159</v>
      </c>
      <c r="B142" s="57" t="s">
        <v>0</v>
      </c>
      <c r="C142" s="175" t="s">
        <v>217</v>
      </c>
      <c r="D142" s="174" t="s">
        <v>216</v>
      </c>
      <c r="E142" s="173" t="s">
        <v>222</v>
      </c>
      <c r="F142" s="172" t="s">
        <v>224</v>
      </c>
      <c r="G142" s="168" t="s">
        <v>145</v>
      </c>
      <c r="H142" s="463"/>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6"/>
      <c r="BW142" s="186"/>
      <c r="BX142" s="186"/>
      <c r="BY142" s="186"/>
      <c r="BZ142" s="186"/>
      <c r="CA142" s="186"/>
      <c r="CB142" s="186"/>
      <c r="CC142" s="186"/>
      <c r="CD142" s="186"/>
      <c r="CE142" s="186"/>
      <c r="CF142" s="186"/>
      <c r="CG142" s="186"/>
      <c r="CH142" s="186"/>
      <c r="CI142" s="186"/>
      <c r="CJ142" s="186"/>
      <c r="CK142" s="186"/>
      <c r="CL142" s="186"/>
      <c r="CM142" s="186"/>
      <c r="CN142" s="186"/>
      <c r="CO142" s="186"/>
      <c r="CP142" s="186"/>
      <c r="CQ142" s="186"/>
      <c r="CR142" s="186"/>
      <c r="CS142" s="186"/>
      <c r="CT142" s="186"/>
      <c r="CU142" s="186"/>
      <c r="CV142" s="186"/>
      <c r="CW142" s="186"/>
      <c r="CX142" s="186"/>
      <c r="CY142" s="186"/>
      <c r="CZ142" s="186"/>
      <c r="DA142" s="186"/>
      <c r="DB142" s="186"/>
      <c r="DC142" s="186"/>
      <c r="DD142" s="186"/>
      <c r="DE142" s="186"/>
      <c r="DF142" s="186"/>
      <c r="DG142" s="186"/>
      <c r="DH142" s="186"/>
      <c r="DI142" s="186"/>
      <c r="DJ142" s="186"/>
      <c r="DK142" s="186"/>
      <c r="DL142" s="186"/>
      <c r="DM142" s="186"/>
      <c r="DN142" s="186"/>
      <c r="DO142" s="186"/>
      <c r="DP142" s="186"/>
      <c r="DQ142" s="186"/>
      <c r="DR142" s="186"/>
      <c r="DS142" s="186"/>
      <c r="DT142" s="186"/>
      <c r="DU142" s="186"/>
      <c r="DV142" s="186"/>
      <c r="DW142" s="186"/>
      <c r="DX142" s="186"/>
      <c r="DY142" s="186"/>
      <c r="DZ142" s="186"/>
      <c r="EA142" s="186"/>
      <c r="EB142" s="186"/>
      <c r="EC142" s="186"/>
      <c r="ED142" s="186"/>
      <c r="EE142" s="186"/>
      <c r="EF142" s="186"/>
      <c r="EG142" s="186"/>
      <c r="EH142" s="186"/>
      <c r="EI142" s="186"/>
      <c r="EJ142" s="186"/>
      <c r="EK142" s="186"/>
      <c r="EL142" s="186"/>
      <c r="EM142" s="186"/>
      <c r="EN142" s="186"/>
      <c r="EO142" s="186"/>
      <c r="EP142" s="186"/>
      <c r="EQ142" s="186"/>
      <c r="ER142" s="186"/>
      <c r="ES142" s="186"/>
      <c r="ET142" s="186"/>
      <c r="EU142" s="186"/>
      <c r="EV142" s="186"/>
      <c r="EW142" s="186"/>
      <c r="EX142" s="186"/>
      <c r="EY142" s="186"/>
      <c r="EZ142" s="186"/>
      <c r="FA142" s="186"/>
      <c r="FB142" s="186"/>
      <c r="FC142" s="186"/>
      <c r="FD142" s="186"/>
      <c r="FE142" s="186"/>
      <c r="FF142" s="186"/>
      <c r="FG142" s="186"/>
      <c r="FH142" s="186"/>
      <c r="FI142" s="186"/>
      <c r="FJ142" s="186"/>
      <c r="FK142" s="186"/>
      <c r="FL142" s="186"/>
      <c r="FM142" s="186"/>
      <c r="FN142" s="186"/>
      <c r="FO142" s="186"/>
      <c r="FP142" s="186"/>
      <c r="FQ142" s="186"/>
      <c r="FR142" s="186"/>
      <c r="FS142" s="186"/>
      <c r="FT142" s="186"/>
      <c r="FU142" s="186"/>
      <c r="FV142" s="186"/>
      <c r="FW142" s="186"/>
      <c r="FX142" s="186"/>
      <c r="FY142" s="186"/>
      <c r="FZ142" s="186"/>
      <c r="GA142" s="186"/>
      <c r="GB142" s="186"/>
      <c r="GC142" s="186"/>
      <c r="GD142" s="186"/>
      <c r="GE142" s="186"/>
      <c r="GF142" s="186"/>
      <c r="GG142" s="186"/>
      <c r="GH142" s="186"/>
      <c r="GI142" s="186"/>
      <c r="GJ142" s="186"/>
      <c r="GK142" s="186"/>
      <c r="GL142" s="186"/>
      <c r="GM142" s="186"/>
      <c r="GN142" s="186"/>
      <c r="GO142" s="186"/>
      <c r="GP142" s="186"/>
      <c r="GQ142" s="186"/>
      <c r="GR142" s="186"/>
      <c r="GS142" s="186"/>
      <c r="GT142" s="186"/>
      <c r="GU142" s="186"/>
      <c r="GV142" s="186"/>
      <c r="GW142" s="186"/>
      <c r="GX142" s="186"/>
      <c r="GY142" s="186"/>
      <c r="GZ142" s="186"/>
      <c r="HA142" s="186"/>
      <c r="HB142" s="186"/>
      <c r="HC142" s="186"/>
      <c r="HD142" s="186"/>
      <c r="HE142" s="186"/>
      <c r="HF142" s="186"/>
      <c r="HG142" s="186"/>
      <c r="HH142" s="186"/>
      <c r="HI142" s="186"/>
      <c r="HJ142" s="186"/>
      <c r="HK142" s="186"/>
      <c r="HL142" s="186"/>
      <c r="HM142" s="186"/>
      <c r="HN142" s="186"/>
      <c r="HO142" s="186"/>
      <c r="HP142" s="186"/>
      <c r="HQ142" s="186"/>
      <c r="HR142" s="186"/>
      <c r="HS142" s="186"/>
      <c r="HT142" s="186"/>
      <c r="HU142" s="186"/>
      <c r="HV142" s="186"/>
      <c r="HW142" s="186"/>
      <c r="HX142" s="186"/>
      <c r="HY142" s="186"/>
      <c r="HZ142" s="186"/>
      <c r="IA142" s="186"/>
      <c r="IB142" s="186"/>
      <c r="IC142" s="186"/>
      <c r="ID142" s="186"/>
      <c r="IE142" s="186"/>
      <c r="IF142" s="186"/>
      <c r="IG142" s="186"/>
      <c r="IH142" s="186"/>
      <c r="II142" s="186"/>
    </row>
    <row r="143" spans="1:32" s="195" customFormat="1" ht="37.5" hidden="1">
      <c r="A143" s="178" t="s">
        <v>223</v>
      </c>
      <c r="B143" s="88" t="s">
        <v>0</v>
      </c>
      <c r="C143" s="175" t="s">
        <v>217</v>
      </c>
      <c r="D143" s="174" t="s">
        <v>216</v>
      </c>
      <c r="E143" s="173" t="s">
        <v>222</v>
      </c>
      <c r="F143" s="172" t="s">
        <v>221</v>
      </c>
      <c r="G143" s="177"/>
      <c r="H143" s="44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row>
    <row r="144" spans="1:32" s="51" customFormat="1" ht="18.75" hidden="1">
      <c r="A144" s="89" t="s">
        <v>159</v>
      </c>
      <c r="B144" s="57" t="s">
        <v>0</v>
      </c>
      <c r="C144" s="175" t="s">
        <v>217</v>
      </c>
      <c r="D144" s="174" t="s">
        <v>216</v>
      </c>
      <c r="E144" s="173" t="s">
        <v>222</v>
      </c>
      <c r="F144" s="172" t="s">
        <v>221</v>
      </c>
      <c r="G144" s="168" t="s">
        <v>145</v>
      </c>
      <c r="H144" s="463"/>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row>
    <row r="145" spans="1:32" s="51" customFormat="1" ht="66" customHeight="1">
      <c r="A145" s="116" t="s">
        <v>710</v>
      </c>
      <c r="B145" s="300" t="s">
        <v>0</v>
      </c>
      <c r="C145" s="70" t="s">
        <v>217</v>
      </c>
      <c r="D145" s="70" t="s">
        <v>216</v>
      </c>
      <c r="E145" s="72" t="s">
        <v>486</v>
      </c>
      <c r="F145" s="71" t="s">
        <v>155</v>
      </c>
      <c r="G145" s="155" t="s">
        <v>145</v>
      </c>
      <c r="H145" s="297">
        <f>H146</f>
        <v>480</v>
      </c>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row>
    <row r="146" spans="1:32" s="51" customFormat="1" ht="47.25" customHeight="1">
      <c r="A146" s="311" t="s">
        <v>426</v>
      </c>
      <c r="B146" s="299" t="s">
        <v>0</v>
      </c>
      <c r="C146" s="120" t="s">
        <v>217</v>
      </c>
      <c r="D146" s="120" t="s">
        <v>216</v>
      </c>
      <c r="E146" s="59" t="s">
        <v>486</v>
      </c>
      <c r="F146" s="167" t="s">
        <v>155</v>
      </c>
      <c r="G146" s="155"/>
      <c r="H146" s="197">
        <f>H148+H150+H152</f>
        <v>480</v>
      </c>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row>
    <row r="147" spans="1:32" s="51" customFormat="1" ht="42" customHeight="1">
      <c r="A147" s="109" t="s">
        <v>361</v>
      </c>
      <c r="B147" s="299" t="s">
        <v>0</v>
      </c>
      <c r="C147" s="120" t="s">
        <v>217</v>
      </c>
      <c r="D147" s="120" t="s">
        <v>216</v>
      </c>
      <c r="E147" s="59" t="s">
        <v>486</v>
      </c>
      <c r="F147" s="167" t="s">
        <v>219</v>
      </c>
      <c r="G147" s="166"/>
      <c r="H147" s="464">
        <f>H148</f>
        <v>50</v>
      </c>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row>
    <row r="148" spans="1:32" s="51" customFormat="1" ht="29.25" customHeight="1">
      <c r="A148" s="565" t="s">
        <v>363</v>
      </c>
      <c r="B148" s="299" t="s">
        <v>0</v>
      </c>
      <c r="C148" s="120" t="s">
        <v>217</v>
      </c>
      <c r="D148" s="120" t="s">
        <v>216</v>
      </c>
      <c r="E148" s="59" t="s">
        <v>486</v>
      </c>
      <c r="F148" s="167" t="s">
        <v>219</v>
      </c>
      <c r="G148" s="166" t="s">
        <v>145</v>
      </c>
      <c r="H148" s="464">
        <v>50</v>
      </c>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row>
    <row r="149" spans="1:32" s="51" customFormat="1" ht="18.75" customHeight="1">
      <c r="A149" s="439" t="s">
        <v>427</v>
      </c>
      <c r="B149" s="312" t="s">
        <v>0</v>
      </c>
      <c r="C149" s="312" t="s">
        <v>217</v>
      </c>
      <c r="D149" s="541" t="s">
        <v>216</v>
      </c>
      <c r="E149" s="711" t="s">
        <v>487</v>
      </c>
      <c r="F149" s="712"/>
      <c r="G149" s="498"/>
      <c r="H149" s="464">
        <f>H150</f>
        <v>230</v>
      </c>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row>
    <row r="150" spans="1:32" s="51" customFormat="1" ht="21" customHeight="1">
      <c r="A150" s="565" t="s">
        <v>363</v>
      </c>
      <c r="B150" s="312" t="s">
        <v>0</v>
      </c>
      <c r="C150" s="312" t="s">
        <v>217</v>
      </c>
      <c r="D150" s="541" t="s">
        <v>216</v>
      </c>
      <c r="E150" s="711" t="s">
        <v>487</v>
      </c>
      <c r="F150" s="712"/>
      <c r="G150" s="498" t="s">
        <v>145</v>
      </c>
      <c r="H150" s="464">
        <v>230</v>
      </c>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row>
    <row r="151" spans="1:32" s="51" customFormat="1" ht="40.5" customHeight="1">
      <c r="A151" s="89" t="s">
        <v>218</v>
      </c>
      <c r="B151" s="299" t="s">
        <v>0</v>
      </c>
      <c r="C151" s="120" t="s">
        <v>217</v>
      </c>
      <c r="D151" s="120" t="s">
        <v>216</v>
      </c>
      <c r="E151" s="59" t="s">
        <v>486</v>
      </c>
      <c r="F151" s="167" t="s">
        <v>215</v>
      </c>
      <c r="G151" s="166"/>
      <c r="H151" s="464">
        <f>H152</f>
        <v>200</v>
      </c>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row>
    <row r="152" spans="1:32" s="51" customFormat="1" ht="24" customHeight="1">
      <c r="A152" s="565" t="s">
        <v>363</v>
      </c>
      <c r="B152" s="299" t="s">
        <v>0</v>
      </c>
      <c r="C152" s="120" t="s">
        <v>217</v>
      </c>
      <c r="D152" s="120" t="s">
        <v>216</v>
      </c>
      <c r="E152" s="59" t="s">
        <v>486</v>
      </c>
      <c r="F152" s="167" t="s">
        <v>215</v>
      </c>
      <c r="G152" s="166" t="s">
        <v>145</v>
      </c>
      <c r="H152" s="464">
        <v>200</v>
      </c>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row>
    <row r="153" spans="1:32" s="51" customFormat="1" ht="60" customHeight="1">
      <c r="A153" s="114" t="s">
        <v>723</v>
      </c>
      <c r="B153" s="57" t="s">
        <v>0</v>
      </c>
      <c r="C153" s="57" t="s">
        <v>217</v>
      </c>
      <c r="D153" s="65" t="s">
        <v>216</v>
      </c>
      <c r="E153" s="112">
        <v>21001</v>
      </c>
      <c r="F153" s="111" t="s">
        <v>155</v>
      </c>
      <c r="G153" s="64"/>
      <c r="H153" s="641">
        <v>10</v>
      </c>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row>
    <row r="154" spans="1:32" s="51" customFormat="1" ht="60" customHeight="1">
      <c r="A154" s="89" t="s">
        <v>572</v>
      </c>
      <c r="B154" s="57" t="s">
        <v>0</v>
      </c>
      <c r="C154" s="57" t="s">
        <v>217</v>
      </c>
      <c r="D154" s="65" t="s">
        <v>216</v>
      </c>
      <c r="E154" s="730" t="s">
        <v>574</v>
      </c>
      <c r="F154" s="731"/>
      <c r="G154" s="64"/>
      <c r="H154" s="544">
        <v>10</v>
      </c>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row>
    <row r="155" spans="1:32" s="51" customFormat="1" ht="24" customHeight="1">
      <c r="A155" s="89" t="s">
        <v>167</v>
      </c>
      <c r="B155" s="57" t="s">
        <v>0</v>
      </c>
      <c r="C155" s="57" t="s">
        <v>217</v>
      </c>
      <c r="D155" s="65" t="s">
        <v>216</v>
      </c>
      <c r="E155" s="730" t="s">
        <v>575</v>
      </c>
      <c r="F155" s="731"/>
      <c r="G155" s="64" t="s">
        <v>164</v>
      </c>
      <c r="H155" s="448">
        <v>10</v>
      </c>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row>
    <row r="156" spans="1:8" s="186" customFormat="1" ht="18.75">
      <c r="A156" s="158" t="s">
        <v>214</v>
      </c>
      <c r="B156" s="293" t="s">
        <v>0</v>
      </c>
      <c r="C156" s="70" t="s">
        <v>192</v>
      </c>
      <c r="D156" s="70"/>
      <c r="E156" s="79"/>
      <c r="F156" s="78"/>
      <c r="G156" s="70"/>
      <c r="H156" s="297">
        <f>H157+H162+H179</f>
        <v>14531.994999999999</v>
      </c>
    </row>
    <row r="157" spans="1:8" s="186" customFormat="1" ht="18.75">
      <c r="A157" s="158" t="s">
        <v>213</v>
      </c>
      <c r="B157" s="300" t="s">
        <v>0</v>
      </c>
      <c r="C157" s="70" t="s">
        <v>192</v>
      </c>
      <c r="D157" s="70" t="s">
        <v>148</v>
      </c>
      <c r="E157" s="76"/>
      <c r="F157" s="75"/>
      <c r="G157" s="70"/>
      <c r="H157" s="297">
        <f>H158</f>
        <v>45</v>
      </c>
    </row>
    <row r="158" spans="1:8" s="186" customFormat="1" ht="81" customHeight="1">
      <c r="A158" s="157" t="s">
        <v>525</v>
      </c>
      <c r="B158" s="300" t="s">
        <v>0</v>
      </c>
      <c r="C158" s="70" t="s">
        <v>192</v>
      </c>
      <c r="D158" s="70" t="s">
        <v>148</v>
      </c>
      <c r="E158" s="131" t="s">
        <v>181</v>
      </c>
      <c r="F158" s="130" t="s">
        <v>155</v>
      </c>
      <c r="G158" s="70"/>
      <c r="H158" s="297">
        <f>H159</f>
        <v>45</v>
      </c>
    </row>
    <row r="159" spans="1:8" s="186" customFormat="1" ht="78" customHeight="1">
      <c r="A159" s="139" t="s">
        <v>526</v>
      </c>
      <c r="B159" s="299" t="s">
        <v>0</v>
      </c>
      <c r="C159" s="120" t="s">
        <v>192</v>
      </c>
      <c r="D159" s="120" t="s">
        <v>148</v>
      </c>
      <c r="E159" s="131" t="s">
        <v>193</v>
      </c>
      <c r="F159" s="130" t="s">
        <v>155</v>
      </c>
      <c r="G159" s="120"/>
      <c r="H159" s="200">
        <f>H161</f>
        <v>45</v>
      </c>
    </row>
    <row r="160" spans="1:8" s="186" customFormat="1" ht="25.5" customHeight="1">
      <c r="A160" s="437" t="s">
        <v>212</v>
      </c>
      <c r="B160" s="442" t="s">
        <v>0</v>
      </c>
      <c r="C160" s="443" t="s">
        <v>192</v>
      </c>
      <c r="D160" s="443" t="s">
        <v>148</v>
      </c>
      <c r="E160" s="147" t="s">
        <v>211</v>
      </c>
      <c r="F160" s="146" t="s">
        <v>155</v>
      </c>
      <c r="G160" s="120"/>
      <c r="H160" s="200">
        <v>45</v>
      </c>
    </row>
    <row r="161" spans="1:8" s="186" customFormat="1" ht="18.75">
      <c r="A161" s="164" t="s">
        <v>360</v>
      </c>
      <c r="B161" s="299" t="s">
        <v>0</v>
      </c>
      <c r="C161" s="120" t="s">
        <v>192</v>
      </c>
      <c r="D161" s="120" t="s">
        <v>148</v>
      </c>
      <c r="E161" s="147" t="s">
        <v>211</v>
      </c>
      <c r="F161" s="146" t="s">
        <v>210</v>
      </c>
      <c r="G161" s="70"/>
      <c r="H161" s="200">
        <v>45</v>
      </c>
    </row>
    <row r="162" spans="1:8" s="83" customFormat="1" ht="18" customHeight="1">
      <c r="A162" s="158" t="s">
        <v>208</v>
      </c>
      <c r="B162" s="73" t="s">
        <v>0</v>
      </c>
      <c r="C162" s="70" t="s">
        <v>192</v>
      </c>
      <c r="D162" s="70" t="s">
        <v>205</v>
      </c>
      <c r="E162" s="76"/>
      <c r="F162" s="75"/>
      <c r="G162" s="70"/>
      <c r="H162" s="297">
        <f>H163+H171+H174</f>
        <v>50</v>
      </c>
    </row>
    <row r="163" spans="1:8" s="83" customFormat="1" ht="82.5" customHeight="1" hidden="1">
      <c r="A163" s="162" t="s">
        <v>495</v>
      </c>
      <c r="B163" s="190" t="s">
        <v>0</v>
      </c>
      <c r="C163" s="102" t="s">
        <v>192</v>
      </c>
      <c r="D163" s="102" t="s">
        <v>205</v>
      </c>
      <c r="E163" s="131" t="s">
        <v>440</v>
      </c>
      <c r="F163" s="130" t="s">
        <v>155</v>
      </c>
      <c r="G163" s="73"/>
      <c r="H163" s="460">
        <f>H166</f>
        <v>0</v>
      </c>
    </row>
    <row r="164" spans="1:8" s="83" customFormat="1" ht="39.75" customHeight="1" hidden="1">
      <c r="A164" s="472" t="s">
        <v>428</v>
      </c>
      <c r="B164" s="310" t="s">
        <v>0</v>
      </c>
      <c r="C164" s="441" t="s">
        <v>192</v>
      </c>
      <c r="D164" s="466" t="s">
        <v>205</v>
      </c>
      <c r="E164" s="467" t="s">
        <v>411</v>
      </c>
      <c r="F164" s="468" t="s">
        <v>155</v>
      </c>
      <c r="G164" s="469"/>
      <c r="H164" s="298">
        <f>H166</f>
        <v>0</v>
      </c>
    </row>
    <row r="165" spans="1:8" s="83" customFormat="1" ht="37.5" hidden="1">
      <c r="A165" s="470" t="s">
        <v>429</v>
      </c>
      <c r="B165" s="310" t="s">
        <v>0</v>
      </c>
      <c r="C165" s="441" t="s">
        <v>192</v>
      </c>
      <c r="D165" s="466" t="s">
        <v>205</v>
      </c>
      <c r="E165" s="467" t="s">
        <v>411</v>
      </c>
      <c r="F165" s="468" t="s">
        <v>203</v>
      </c>
      <c r="G165" s="469"/>
      <c r="H165" s="298">
        <v>0</v>
      </c>
    </row>
    <row r="166" spans="1:8" s="83" customFormat="1" ht="18.75" hidden="1">
      <c r="A166" s="471" t="s">
        <v>430</v>
      </c>
      <c r="B166" s="310" t="s">
        <v>0</v>
      </c>
      <c r="C166" s="441" t="s">
        <v>192</v>
      </c>
      <c r="D166" s="466" t="s">
        <v>205</v>
      </c>
      <c r="E166" s="467" t="s">
        <v>411</v>
      </c>
      <c r="F166" s="468" t="s">
        <v>203</v>
      </c>
      <c r="G166" s="469" t="s">
        <v>209</v>
      </c>
      <c r="H166" s="298">
        <v>0</v>
      </c>
    </row>
    <row r="167" spans="1:8" s="83" customFormat="1" ht="79.5" customHeight="1">
      <c r="A167" s="678" t="s">
        <v>732</v>
      </c>
      <c r="B167" s="190" t="s">
        <v>0</v>
      </c>
      <c r="C167" s="102" t="s">
        <v>192</v>
      </c>
      <c r="D167" s="102" t="s">
        <v>176</v>
      </c>
      <c r="E167" s="131" t="s">
        <v>441</v>
      </c>
      <c r="F167" s="130" t="s">
        <v>155</v>
      </c>
      <c r="G167" s="73"/>
      <c r="H167" s="297">
        <f>H168</f>
        <v>88</v>
      </c>
    </row>
    <row r="168" spans="1:8" s="83" customFormat="1" ht="43.5" customHeight="1">
      <c r="A168" s="473" t="s">
        <v>432</v>
      </c>
      <c r="B168" s="161" t="s">
        <v>0</v>
      </c>
      <c r="C168" s="159" t="s">
        <v>192</v>
      </c>
      <c r="D168" s="159" t="s">
        <v>176</v>
      </c>
      <c r="E168" s="147" t="s">
        <v>413</v>
      </c>
      <c r="F168" s="146" t="s">
        <v>155</v>
      </c>
      <c r="G168" s="57"/>
      <c r="H168" s="298">
        <f>H169</f>
        <v>88</v>
      </c>
    </row>
    <row r="169" spans="1:8" s="83" customFormat="1" ht="20.25" customHeight="1">
      <c r="A169" s="474" t="s">
        <v>433</v>
      </c>
      <c r="B169" s="161" t="s">
        <v>0</v>
      </c>
      <c r="C169" s="159" t="s">
        <v>192</v>
      </c>
      <c r="D169" s="159" t="s">
        <v>176</v>
      </c>
      <c r="E169" s="147" t="s">
        <v>413</v>
      </c>
      <c r="F169" s="146" t="s">
        <v>414</v>
      </c>
      <c r="G169" s="57"/>
      <c r="H169" s="298">
        <f>H170</f>
        <v>88</v>
      </c>
    </row>
    <row r="170" spans="1:8" s="83" customFormat="1" ht="21" customHeight="1">
      <c r="A170" s="565" t="s">
        <v>363</v>
      </c>
      <c r="B170" s="161" t="s">
        <v>0</v>
      </c>
      <c r="C170" s="159" t="s">
        <v>192</v>
      </c>
      <c r="D170" s="159" t="s">
        <v>176</v>
      </c>
      <c r="E170" s="147" t="s">
        <v>413</v>
      </c>
      <c r="F170" s="146" t="s">
        <v>414</v>
      </c>
      <c r="G170" s="57" t="s">
        <v>145</v>
      </c>
      <c r="H170" s="298">
        <v>88</v>
      </c>
    </row>
    <row r="171" spans="1:8" s="83" customFormat="1" ht="84" customHeight="1">
      <c r="A171" s="157" t="s">
        <v>724</v>
      </c>
      <c r="B171" s="190" t="s">
        <v>0</v>
      </c>
      <c r="C171" s="102" t="s">
        <v>192</v>
      </c>
      <c r="D171" s="102" t="s">
        <v>205</v>
      </c>
      <c r="E171" s="131" t="s">
        <v>181</v>
      </c>
      <c r="F171" s="130" t="s">
        <v>155</v>
      </c>
      <c r="G171" s="57"/>
      <c r="H171" s="460">
        <f>H175</f>
        <v>50</v>
      </c>
    </row>
    <row r="172" spans="1:8" s="83" customFormat="1" ht="42.75" customHeight="1">
      <c r="A172" s="687" t="s">
        <v>764</v>
      </c>
      <c r="B172" s="161" t="s">
        <v>0</v>
      </c>
      <c r="C172" s="159" t="s">
        <v>192</v>
      </c>
      <c r="D172" s="159" t="s">
        <v>205</v>
      </c>
      <c r="E172" s="705" t="s">
        <v>765</v>
      </c>
      <c r="F172" s="706"/>
      <c r="G172" s="57"/>
      <c r="H172" s="298" t="str">
        <f>H173</f>
        <v>0</v>
      </c>
    </row>
    <row r="173" spans="1:8" s="83" customFormat="1" ht="42.75" customHeight="1">
      <c r="A173" s="474" t="s">
        <v>429</v>
      </c>
      <c r="B173" s="161" t="s">
        <v>0</v>
      </c>
      <c r="C173" s="159" t="s">
        <v>192</v>
      </c>
      <c r="D173" s="159" t="s">
        <v>205</v>
      </c>
      <c r="E173" s="705" t="s">
        <v>766</v>
      </c>
      <c r="F173" s="706"/>
      <c r="G173" s="57"/>
      <c r="H173" s="298" t="str">
        <f>H174</f>
        <v>0</v>
      </c>
    </row>
    <row r="174" spans="1:8" s="83" customFormat="1" ht="35.25" customHeight="1">
      <c r="A174" s="565" t="s">
        <v>363</v>
      </c>
      <c r="B174" s="161" t="s">
        <v>0</v>
      </c>
      <c r="C174" s="159" t="s">
        <v>192</v>
      </c>
      <c r="D174" s="159" t="s">
        <v>205</v>
      </c>
      <c r="E174" s="705" t="s">
        <v>766</v>
      </c>
      <c r="F174" s="706"/>
      <c r="G174" s="57" t="s">
        <v>145</v>
      </c>
      <c r="H174" s="56" t="s">
        <v>324</v>
      </c>
    </row>
    <row r="175" spans="1:8" s="83" customFormat="1" ht="83.25" customHeight="1">
      <c r="A175" s="139" t="s">
        <v>725</v>
      </c>
      <c r="B175" s="161" t="s">
        <v>0</v>
      </c>
      <c r="C175" s="159" t="s">
        <v>192</v>
      </c>
      <c r="D175" s="159" t="s">
        <v>205</v>
      </c>
      <c r="E175" s="147" t="s">
        <v>193</v>
      </c>
      <c r="F175" s="146" t="s">
        <v>155</v>
      </c>
      <c r="G175" s="57"/>
      <c r="H175" s="298">
        <f>H176</f>
        <v>50</v>
      </c>
    </row>
    <row r="176" spans="1:8" s="83" customFormat="1" ht="40.5" customHeight="1">
      <c r="A176" s="89" t="s">
        <v>448</v>
      </c>
      <c r="B176" s="161" t="s">
        <v>0</v>
      </c>
      <c r="C176" s="159" t="s">
        <v>192</v>
      </c>
      <c r="D176" s="159" t="s">
        <v>205</v>
      </c>
      <c r="E176" s="147" t="s">
        <v>447</v>
      </c>
      <c r="F176" s="146" t="s">
        <v>155</v>
      </c>
      <c r="G176" s="57"/>
      <c r="H176" s="298">
        <f>H177</f>
        <v>50</v>
      </c>
    </row>
    <row r="177" spans="1:8" s="83" customFormat="1" ht="21" customHeight="1">
      <c r="A177" s="89" t="s">
        <v>431</v>
      </c>
      <c r="B177" s="161" t="s">
        <v>0</v>
      </c>
      <c r="C177" s="159" t="s">
        <v>192</v>
      </c>
      <c r="D177" s="159" t="s">
        <v>205</v>
      </c>
      <c r="E177" s="147" t="s">
        <v>447</v>
      </c>
      <c r="F177" s="67" t="s">
        <v>207</v>
      </c>
      <c r="G177" s="57"/>
      <c r="H177" s="298">
        <f>H178</f>
        <v>50</v>
      </c>
    </row>
    <row r="178" spans="1:8" s="83" customFormat="1" ht="21" customHeight="1">
      <c r="A178" s="565" t="s">
        <v>363</v>
      </c>
      <c r="B178" s="161" t="s">
        <v>0</v>
      </c>
      <c r="C178" s="159" t="s">
        <v>192</v>
      </c>
      <c r="D178" s="159" t="s">
        <v>205</v>
      </c>
      <c r="E178" s="147" t="s">
        <v>447</v>
      </c>
      <c r="F178" s="67" t="s">
        <v>207</v>
      </c>
      <c r="G178" s="57" t="s">
        <v>145</v>
      </c>
      <c r="H178" s="298">
        <v>50</v>
      </c>
    </row>
    <row r="179" spans="1:8" s="83" customFormat="1" ht="18.75">
      <c r="A179" s="296" t="s">
        <v>202</v>
      </c>
      <c r="B179" s="73" t="s">
        <v>0</v>
      </c>
      <c r="C179" s="70" t="s">
        <v>192</v>
      </c>
      <c r="D179" s="70" t="s">
        <v>176</v>
      </c>
      <c r="E179" s="79"/>
      <c r="F179" s="78"/>
      <c r="G179" s="70"/>
      <c r="H179" s="297">
        <f>+H180+H201+H167</f>
        <v>14436.994999999999</v>
      </c>
    </row>
    <row r="180" spans="1:32" s="294" customFormat="1" ht="82.5" customHeight="1">
      <c r="A180" s="157" t="s">
        <v>711</v>
      </c>
      <c r="B180" s="100" t="s">
        <v>0</v>
      </c>
      <c r="C180" s="70" t="s">
        <v>192</v>
      </c>
      <c r="D180" s="156" t="s">
        <v>176</v>
      </c>
      <c r="E180" s="707" t="s">
        <v>820</v>
      </c>
      <c r="F180" s="708"/>
      <c r="G180" s="155"/>
      <c r="H180" s="297">
        <f>H181</f>
        <v>6403.182</v>
      </c>
      <c r="I180" s="295"/>
      <c r="J180" s="295"/>
      <c r="K180" s="295"/>
      <c r="L180" s="295"/>
      <c r="M180" s="295"/>
      <c r="N180" s="295"/>
      <c r="O180" s="295"/>
      <c r="P180" s="295"/>
      <c r="Q180" s="295"/>
      <c r="R180" s="295"/>
      <c r="S180" s="295"/>
      <c r="T180" s="295"/>
      <c r="U180" s="295"/>
      <c r="V180" s="295"/>
      <c r="W180" s="295"/>
      <c r="X180" s="295"/>
      <c r="Y180" s="295"/>
      <c r="Z180" s="295"/>
      <c r="AA180" s="295"/>
      <c r="AB180" s="295"/>
      <c r="AC180" s="295"/>
      <c r="AD180" s="295"/>
      <c r="AE180" s="295"/>
      <c r="AF180" s="295"/>
    </row>
    <row r="181" spans="1:32" s="105" customFormat="1" ht="93" customHeight="1">
      <c r="A181" s="139" t="s">
        <v>725</v>
      </c>
      <c r="B181" s="88" t="s">
        <v>0</v>
      </c>
      <c r="C181" s="88" t="s">
        <v>192</v>
      </c>
      <c r="D181" s="148" t="s">
        <v>176</v>
      </c>
      <c r="E181" s="705" t="s">
        <v>819</v>
      </c>
      <c r="F181" s="706"/>
      <c r="G181" s="145"/>
      <c r="H181" s="321">
        <f>H182+H185+H188+H191+H193+H198</f>
        <v>6403.182</v>
      </c>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row>
    <row r="182" spans="1:8" s="106" customFormat="1" ht="19.5">
      <c r="A182" s="152" t="s">
        <v>201</v>
      </c>
      <c r="B182" s="88" t="s">
        <v>0</v>
      </c>
      <c r="C182" s="88" t="s">
        <v>192</v>
      </c>
      <c r="D182" s="148" t="s">
        <v>176</v>
      </c>
      <c r="E182" s="705" t="s">
        <v>818</v>
      </c>
      <c r="F182" s="706"/>
      <c r="G182" s="145"/>
      <c r="H182" s="321">
        <f>H183</f>
        <v>4338.735</v>
      </c>
    </row>
    <row r="183" spans="1:8" s="106" customFormat="1" ht="37.5">
      <c r="A183" s="565" t="s">
        <v>363</v>
      </c>
      <c r="B183" s="88" t="s">
        <v>0</v>
      </c>
      <c r="C183" s="88" t="s">
        <v>192</v>
      </c>
      <c r="D183" s="148" t="s">
        <v>176</v>
      </c>
      <c r="E183" s="705" t="s">
        <v>818</v>
      </c>
      <c r="F183" s="706"/>
      <c r="G183" s="145" t="s">
        <v>145</v>
      </c>
      <c r="H183" s="320">
        <v>4338.735</v>
      </c>
    </row>
    <row r="184" spans="1:8" s="106" customFormat="1" ht="19.5">
      <c r="A184" s="438" t="s">
        <v>437</v>
      </c>
      <c r="B184" s="484" t="s">
        <v>0</v>
      </c>
      <c r="C184" s="484" t="s">
        <v>192</v>
      </c>
      <c r="D184" s="485" t="s">
        <v>176</v>
      </c>
      <c r="E184" s="733" t="s">
        <v>605</v>
      </c>
      <c r="F184" s="734"/>
      <c r="G184" s="275"/>
      <c r="H184" s="482">
        <f>H186</f>
        <v>199.447</v>
      </c>
    </row>
    <row r="185" spans="1:32" s="105" customFormat="1" ht="19.5">
      <c r="A185" s="478" t="s">
        <v>201</v>
      </c>
      <c r="B185" s="88" t="s">
        <v>0</v>
      </c>
      <c r="C185" s="88" t="s">
        <v>192</v>
      </c>
      <c r="D185" s="148" t="s">
        <v>176</v>
      </c>
      <c r="E185" s="705" t="s">
        <v>817</v>
      </c>
      <c r="F185" s="706"/>
      <c r="G185" s="145"/>
      <c r="H185" s="321">
        <f>H186</f>
        <v>199.447</v>
      </c>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row>
    <row r="186" spans="1:8" s="106" customFormat="1" ht="24.75" customHeight="1">
      <c r="A186" s="479" t="s">
        <v>363</v>
      </c>
      <c r="B186" s="88" t="s">
        <v>0</v>
      </c>
      <c r="C186" s="88" t="s">
        <v>192</v>
      </c>
      <c r="D186" s="148" t="s">
        <v>176</v>
      </c>
      <c r="E186" s="705" t="s">
        <v>817</v>
      </c>
      <c r="F186" s="706"/>
      <c r="G186" s="145" t="s">
        <v>145</v>
      </c>
      <c r="H186" s="320">
        <v>199.447</v>
      </c>
    </row>
    <row r="187" spans="1:8" s="106" customFormat="1" ht="19.5">
      <c r="A187" s="438" t="s">
        <v>438</v>
      </c>
      <c r="B187" s="484" t="s">
        <v>0</v>
      </c>
      <c r="C187" s="484" t="s">
        <v>192</v>
      </c>
      <c r="D187" s="485" t="s">
        <v>176</v>
      </c>
      <c r="E187" s="733" t="s">
        <v>607</v>
      </c>
      <c r="F187" s="734"/>
      <c r="G187" s="275"/>
      <c r="H187" s="482">
        <f>H189</f>
        <v>45</v>
      </c>
    </row>
    <row r="188" spans="1:8" s="106" customFormat="1" ht="19.5">
      <c r="A188" s="480" t="s">
        <v>198</v>
      </c>
      <c r="B188" s="88" t="s">
        <v>0</v>
      </c>
      <c r="C188" s="88" t="s">
        <v>192</v>
      </c>
      <c r="D188" s="148" t="s">
        <v>176</v>
      </c>
      <c r="E188" s="705" t="s">
        <v>816</v>
      </c>
      <c r="F188" s="706"/>
      <c r="G188" s="145"/>
      <c r="H188" s="321">
        <f>H189</f>
        <v>45</v>
      </c>
    </row>
    <row r="189" spans="1:8" s="106" customFormat="1" ht="21" customHeight="1">
      <c r="A189" s="481" t="s">
        <v>363</v>
      </c>
      <c r="B189" s="88" t="s">
        <v>0</v>
      </c>
      <c r="C189" s="88" t="s">
        <v>192</v>
      </c>
      <c r="D189" s="148" t="s">
        <v>176</v>
      </c>
      <c r="E189" s="705" t="s">
        <v>816</v>
      </c>
      <c r="F189" s="706"/>
      <c r="G189" s="145" t="s">
        <v>145</v>
      </c>
      <c r="H189" s="320">
        <v>45</v>
      </c>
    </row>
    <row r="190" spans="1:8" s="106" customFormat="1" ht="40.5" customHeight="1">
      <c r="A190" s="302" t="s">
        <v>434</v>
      </c>
      <c r="B190" s="484" t="s">
        <v>0</v>
      </c>
      <c r="C190" s="484" t="s">
        <v>192</v>
      </c>
      <c r="D190" s="485" t="s">
        <v>176</v>
      </c>
      <c r="E190" s="733" t="s">
        <v>670</v>
      </c>
      <c r="F190" s="734"/>
      <c r="G190" s="491"/>
      <c r="H190" s="482">
        <f>H192</f>
        <v>200</v>
      </c>
    </row>
    <row r="191" spans="1:8" s="106" customFormat="1" ht="19.5">
      <c r="A191" s="474" t="s">
        <v>433</v>
      </c>
      <c r="B191" s="88" t="s">
        <v>0</v>
      </c>
      <c r="C191" s="88" t="s">
        <v>192</v>
      </c>
      <c r="D191" s="148" t="s">
        <v>176</v>
      </c>
      <c r="E191" s="705" t="s">
        <v>669</v>
      </c>
      <c r="F191" s="706"/>
      <c r="G191" s="145"/>
      <c r="H191" s="321">
        <f>H192</f>
        <v>200</v>
      </c>
    </row>
    <row r="192" spans="1:8" s="106" customFormat="1" ht="25.5" customHeight="1">
      <c r="A192" s="488" t="s">
        <v>363</v>
      </c>
      <c r="B192" s="88" t="s">
        <v>0</v>
      </c>
      <c r="C192" s="88" t="s">
        <v>192</v>
      </c>
      <c r="D192" s="148" t="s">
        <v>176</v>
      </c>
      <c r="E192" s="705" t="s">
        <v>669</v>
      </c>
      <c r="F192" s="706"/>
      <c r="G192" s="145" t="s">
        <v>145</v>
      </c>
      <c r="H192" s="320">
        <v>200</v>
      </c>
    </row>
    <row r="193" spans="1:8" s="106" customFormat="1" ht="36.75" customHeight="1" hidden="1">
      <c r="A193" s="567" t="s">
        <v>520</v>
      </c>
      <c r="B193" s="484" t="s">
        <v>0</v>
      </c>
      <c r="C193" s="484" t="s">
        <v>192</v>
      </c>
      <c r="D193" s="485" t="s">
        <v>176</v>
      </c>
      <c r="E193" s="511" t="s">
        <v>521</v>
      </c>
      <c r="F193" s="509" t="s">
        <v>522</v>
      </c>
      <c r="G193" s="145"/>
      <c r="H193" s="482">
        <f>H194+H196</f>
        <v>0</v>
      </c>
    </row>
    <row r="194" spans="1:8" s="106" customFormat="1" ht="39.75" customHeight="1" hidden="1">
      <c r="A194" s="568" t="s">
        <v>523</v>
      </c>
      <c r="B194" s="88" t="s">
        <v>0</v>
      </c>
      <c r="C194" s="88" t="s">
        <v>192</v>
      </c>
      <c r="D194" s="148" t="s">
        <v>176</v>
      </c>
      <c r="E194" s="118" t="s">
        <v>521</v>
      </c>
      <c r="F194" s="117" t="s">
        <v>522</v>
      </c>
      <c r="G194" s="145"/>
      <c r="H194" s="144" t="s">
        <v>324</v>
      </c>
    </row>
    <row r="195" spans="1:8" s="106" customFormat="1" ht="22.5" customHeight="1" hidden="1">
      <c r="A195" s="471" t="s">
        <v>363</v>
      </c>
      <c r="B195" s="88" t="s">
        <v>0</v>
      </c>
      <c r="C195" s="88" t="s">
        <v>192</v>
      </c>
      <c r="D195" s="148" t="s">
        <v>176</v>
      </c>
      <c r="E195" s="118" t="s">
        <v>521</v>
      </c>
      <c r="F195" s="117" t="s">
        <v>522</v>
      </c>
      <c r="G195" s="145" t="s">
        <v>145</v>
      </c>
      <c r="H195" s="144" t="s">
        <v>324</v>
      </c>
    </row>
    <row r="196" spans="1:8" s="106" customFormat="1" ht="33.75" customHeight="1" hidden="1">
      <c r="A196" s="568" t="s">
        <v>523</v>
      </c>
      <c r="B196" s="88" t="s">
        <v>0</v>
      </c>
      <c r="C196" s="88" t="s">
        <v>192</v>
      </c>
      <c r="D196" s="148" t="s">
        <v>176</v>
      </c>
      <c r="E196" s="118" t="s">
        <v>521</v>
      </c>
      <c r="F196" s="117" t="s">
        <v>527</v>
      </c>
      <c r="G196" s="145"/>
      <c r="H196" s="144" t="s">
        <v>324</v>
      </c>
    </row>
    <row r="197" spans="1:8" s="106" customFormat="1" ht="22.5" customHeight="1" hidden="1">
      <c r="A197" s="471" t="s">
        <v>363</v>
      </c>
      <c r="B197" s="88" t="s">
        <v>0</v>
      </c>
      <c r="C197" s="88" t="s">
        <v>192</v>
      </c>
      <c r="D197" s="148" t="s">
        <v>176</v>
      </c>
      <c r="E197" s="118" t="s">
        <v>521</v>
      </c>
      <c r="F197" s="117" t="s">
        <v>527</v>
      </c>
      <c r="G197" s="145" t="s">
        <v>145</v>
      </c>
      <c r="H197" s="144" t="s">
        <v>324</v>
      </c>
    </row>
    <row r="198" spans="1:8" s="106" customFormat="1" ht="24.75" customHeight="1">
      <c r="A198" s="476" t="s">
        <v>435</v>
      </c>
      <c r="B198" s="484" t="s">
        <v>0</v>
      </c>
      <c r="C198" s="484" t="s">
        <v>192</v>
      </c>
      <c r="D198" s="485" t="s">
        <v>176</v>
      </c>
      <c r="E198" s="733" t="s">
        <v>667</v>
      </c>
      <c r="F198" s="734"/>
      <c r="G198" s="275"/>
      <c r="H198" s="322">
        <f>H200</f>
        <v>1620</v>
      </c>
    </row>
    <row r="199" spans="1:8" s="106" customFormat="1" ht="22.5" customHeight="1">
      <c r="A199" s="316" t="s">
        <v>201</v>
      </c>
      <c r="B199" s="88" t="s">
        <v>0</v>
      </c>
      <c r="C199" s="88" t="s">
        <v>192</v>
      </c>
      <c r="D199" s="148" t="s">
        <v>176</v>
      </c>
      <c r="E199" s="705" t="s">
        <v>815</v>
      </c>
      <c r="F199" s="706"/>
      <c r="G199" s="145"/>
      <c r="H199" s="321">
        <f>H200</f>
        <v>1620</v>
      </c>
    </row>
    <row r="200" spans="1:8" s="106" customFormat="1" ht="27" customHeight="1">
      <c r="A200" s="477" t="s">
        <v>363</v>
      </c>
      <c r="B200" s="88" t="s">
        <v>0</v>
      </c>
      <c r="C200" s="88" t="s">
        <v>192</v>
      </c>
      <c r="D200" s="148" t="s">
        <v>176</v>
      </c>
      <c r="E200" s="705" t="s">
        <v>815</v>
      </c>
      <c r="F200" s="706"/>
      <c r="G200" s="145" t="s">
        <v>145</v>
      </c>
      <c r="H200" s="320">
        <v>1620</v>
      </c>
    </row>
    <row r="201" spans="1:8" s="106" customFormat="1" ht="62.25" customHeight="1">
      <c r="A201" s="483" t="s">
        <v>415</v>
      </c>
      <c r="B201" s="275" t="s">
        <v>0</v>
      </c>
      <c r="C201" s="100" t="s">
        <v>192</v>
      </c>
      <c r="D201" s="150" t="s">
        <v>176</v>
      </c>
      <c r="E201" s="707" t="s">
        <v>462</v>
      </c>
      <c r="F201" s="708"/>
      <c r="G201" s="145"/>
      <c r="H201" s="322">
        <f>+H202+H207+H205</f>
        <v>7945.813</v>
      </c>
    </row>
    <row r="202" spans="1:8" s="106" customFormat="1" ht="25.5" customHeight="1">
      <c r="A202" s="302" t="s">
        <v>515</v>
      </c>
      <c r="B202" s="484" t="s">
        <v>0</v>
      </c>
      <c r="C202" s="484" t="s">
        <v>192</v>
      </c>
      <c r="D202" s="485" t="s">
        <v>176</v>
      </c>
      <c r="E202" s="707" t="s">
        <v>677</v>
      </c>
      <c r="F202" s="732"/>
      <c r="G202" s="491"/>
      <c r="H202" s="492">
        <f>H203</f>
        <v>1528.108</v>
      </c>
    </row>
    <row r="203" spans="1:8" s="106" customFormat="1" ht="26.25" customHeight="1">
      <c r="A203" s="489" t="s">
        <v>439</v>
      </c>
      <c r="B203" s="88" t="s">
        <v>0</v>
      </c>
      <c r="C203" s="309" t="s">
        <v>192</v>
      </c>
      <c r="D203" s="308" t="s">
        <v>176</v>
      </c>
      <c r="E203" s="705" t="s">
        <v>519</v>
      </c>
      <c r="F203" s="706"/>
      <c r="G203" s="315"/>
      <c r="H203" s="153">
        <f>H204</f>
        <v>1528.108</v>
      </c>
    </row>
    <row r="204" spans="1:8" s="106" customFormat="1" ht="22.5" customHeight="1">
      <c r="A204" s="490" t="s">
        <v>363</v>
      </c>
      <c r="B204" s="88" t="s">
        <v>0</v>
      </c>
      <c r="C204" s="309" t="s">
        <v>192</v>
      </c>
      <c r="D204" s="308" t="s">
        <v>176</v>
      </c>
      <c r="E204" s="705" t="s">
        <v>519</v>
      </c>
      <c r="F204" s="706"/>
      <c r="G204" s="315" t="s">
        <v>145</v>
      </c>
      <c r="H204" s="672">
        <v>1528.108</v>
      </c>
    </row>
    <row r="205" spans="1:8" s="106" customFormat="1" ht="39.75" customHeight="1">
      <c r="A205" s="490" t="s">
        <v>801</v>
      </c>
      <c r="B205" s="88" t="s">
        <v>0</v>
      </c>
      <c r="C205" s="309" t="s">
        <v>192</v>
      </c>
      <c r="D205" s="631" t="s">
        <v>176</v>
      </c>
      <c r="E205" s="705" t="s">
        <v>794</v>
      </c>
      <c r="F205" s="706"/>
      <c r="G205" s="315"/>
      <c r="H205" s="672">
        <f>H206</f>
        <v>5802.78</v>
      </c>
    </row>
    <row r="206" spans="1:8" s="106" customFormat="1" ht="22.5" customHeight="1">
      <c r="A206" s="490" t="s">
        <v>363</v>
      </c>
      <c r="B206" s="88" t="s">
        <v>0</v>
      </c>
      <c r="C206" s="309" t="s">
        <v>192</v>
      </c>
      <c r="D206" s="631" t="s">
        <v>176</v>
      </c>
      <c r="E206" s="705" t="s">
        <v>794</v>
      </c>
      <c r="F206" s="706"/>
      <c r="G206" s="315" t="s">
        <v>145</v>
      </c>
      <c r="H206" s="672">
        <v>5802.78</v>
      </c>
    </row>
    <row r="207" spans="1:8" s="106" customFormat="1" ht="39.75" customHeight="1">
      <c r="A207" s="657" t="s">
        <v>660</v>
      </c>
      <c r="B207" s="100"/>
      <c r="C207" s="309" t="s">
        <v>192</v>
      </c>
      <c r="D207" s="631" t="s">
        <v>176</v>
      </c>
      <c r="E207" s="724" t="s">
        <v>662</v>
      </c>
      <c r="F207" s="725"/>
      <c r="G207" s="491"/>
      <c r="H207" s="492" t="str">
        <f>H208</f>
        <v>614,925</v>
      </c>
    </row>
    <row r="208" spans="1:8" s="106" customFormat="1" ht="42" customHeight="1">
      <c r="A208" s="489" t="s">
        <v>661</v>
      </c>
      <c r="B208" s="100"/>
      <c r="C208" s="309" t="s">
        <v>192</v>
      </c>
      <c r="D208" s="631" t="s">
        <v>176</v>
      </c>
      <c r="E208" s="713" t="s">
        <v>822</v>
      </c>
      <c r="F208" s="714"/>
      <c r="G208" s="315"/>
      <c r="H208" s="153" t="str">
        <f>H209</f>
        <v>614,925</v>
      </c>
    </row>
    <row r="209" spans="1:8" s="106" customFormat="1" ht="21" customHeight="1">
      <c r="A209" s="490" t="s">
        <v>363</v>
      </c>
      <c r="B209" s="310" t="s">
        <v>0</v>
      </c>
      <c r="C209" s="309" t="s">
        <v>192</v>
      </c>
      <c r="D209" s="308" t="s">
        <v>176</v>
      </c>
      <c r="E209" s="705" t="s">
        <v>821</v>
      </c>
      <c r="F209" s="706"/>
      <c r="G209" s="315" t="s">
        <v>145</v>
      </c>
      <c r="H209" s="673" t="s">
        <v>704</v>
      </c>
    </row>
    <row r="210" spans="1:8" s="106" customFormat="1" ht="21" customHeight="1">
      <c r="A210" s="634" t="s">
        <v>562</v>
      </c>
      <c r="B210" s="484" t="s">
        <v>0</v>
      </c>
      <c r="C210" s="484" t="s">
        <v>311</v>
      </c>
      <c r="D210" s="632"/>
      <c r="E210" s="435"/>
      <c r="F210" s="436"/>
      <c r="G210" s="491"/>
      <c r="H210" s="492">
        <f>H211</f>
        <v>450</v>
      </c>
    </row>
    <row r="211" spans="1:8" s="106" customFormat="1" ht="21" customHeight="1">
      <c r="A211" s="633" t="s">
        <v>561</v>
      </c>
      <c r="B211" s="88" t="s">
        <v>0</v>
      </c>
      <c r="C211" s="309" t="s">
        <v>311</v>
      </c>
      <c r="D211" s="631" t="s">
        <v>192</v>
      </c>
      <c r="E211" s="59"/>
      <c r="F211" s="167"/>
      <c r="G211" s="315"/>
      <c r="H211" s="153">
        <f>H212</f>
        <v>450</v>
      </c>
    </row>
    <row r="212" spans="1:8" s="106" customFormat="1" ht="24.75" customHeight="1">
      <c r="A212" s="635" t="s">
        <v>275</v>
      </c>
      <c r="B212" s="310" t="s">
        <v>0</v>
      </c>
      <c r="C212" s="636" t="s">
        <v>311</v>
      </c>
      <c r="D212" s="636" t="s">
        <v>192</v>
      </c>
      <c r="E212" s="59" t="s">
        <v>274</v>
      </c>
      <c r="F212" s="167" t="s">
        <v>155</v>
      </c>
      <c r="G212" s="315"/>
      <c r="H212" s="320">
        <f>H213</f>
        <v>450</v>
      </c>
    </row>
    <row r="213" spans="1:8" s="106" customFormat="1" ht="24.75" customHeight="1">
      <c r="A213" s="109" t="s">
        <v>273</v>
      </c>
      <c r="B213" s="310" t="s">
        <v>0</v>
      </c>
      <c r="C213" s="120" t="s">
        <v>311</v>
      </c>
      <c r="D213" s="120" t="s">
        <v>192</v>
      </c>
      <c r="E213" s="59" t="s">
        <v>269</v>
      </c>
      <c r="F213" s="167" t="s">
        <v>155</v>
      </c>
      <c r="G213" s="315"/>
      <c r="H213" s="320">
        <f>H214</f>
        <v>450</v>
      </c>
    </row>
    <row r="214" spans="1:8" s="106" customFormat="1" ht="24.75" customHeight="1">
      <c r="A214" s="439" t="s">
        <v>500</v>
      </c>
      <c r="B214" s="310" t="s">
        <v>0</v>
      </c>
      <c r="C214" s="120" t="s">
        <v>311</v>
      </c>
      <c r="D214" s="120" t="s">
        <v>192</v>
      </c>
      <c r="E214" s="59" t="s">
        <v>269</v>
      </c>
      <c r="F214" s="167" t="s">
        <v>501</v>
      </c>
      <c r="G214" s="315"/>
      <c r="H214" s="320">
        <f>H215</f>
        <v>450</v>
      </c>
    </row>
    <row r="215" spans="1:8" s="106" customFormat="1" ht="24.75" customHeight="1">
      <c r="A215" s="490" t="s">
        <v>363</v>
      </c>
      <c r="B215" s="310" t="s">
        <v>0</v>
      </c>
      <c r="C215" s="120" t="s">
        <v>311</v>
      </c>
      <c r="D215" s="120" t="s">
        <v>192</v>
      </c>
      <c r="E215" s="59" t="s">
        <v>269</v>
      </c>
      <c r="F215" s="167" t="s">
        <v>501</v>
      </c>
      <c r="G215" s="315" t="s">
        <v>145</v>
      </c>
      <c r="H215" s="320">
        <v>450</v>
      </c>
    </row>
    <row r="216" spans="1:8" s="106" customFormat="1" ht="19.5">
      <c r="A216" s="114" t="s">
        <v>189</v>
      </c>
      <c r="B216" s="73" t="s">
        <v>0</v>
      </c>
      <c r="C216" s="73" t="s">
        <v>163</v>
      </c>
      <c r="D216" s="113"/>
      <c r="E216" s="143"/>
      <c r="F216" s="142"/>
      <c r="G216" s="64"/>
      <c r="H216" s="460">
        <f>+H217</f>
        <v>10</v>
      </c>
    </row>
    <row r="217" spans="1:8" s="106" customFormat="1" ht="19.5">
      <c r="A217" s="114" t="s">
        <v>188</v>
      </c>
      <c r="B217" s="282" t="s">
        <v>0</v>
      </c>
      <c r="C217" s="73" t="s">
        <v>163</v>
      </c>
      <c r="D217" s="113" t="s">
        <v>163</v>
      </c>
      <c r="E217" s="143"/>
      <c r="F217" s="142"/>
      <c r="G217" s="64"/>
      <c r="H217" s="460">
        <f>+H218</f>
        <v>10</v>
      </c>
    </row>
    <row r="218" spans="1:8" s="106" customFormat="1" ht="63" customHeight="1">
      <c r="A218" s="114" t="s">
        <v>714</v>
      </c>
      <c r="B218" s="73" t="s">
        <v>0</v>
      </c>
      <c r="C218" s="73" t="s">
        <v>163</v>
      </c>
      <c r="D218" s="113" t="s">
        <v>163</v>
      </c>
      <c r="E218" s="141" t="s">
        <v>174</v>
      </c>
      <c r="F218" s="111" t="s">
        <v>155</v>
      </c>
      <c r="G218" s="140"/>
      <c r="H218" s="460">
        <f>H219</f>
        <v>10</v>
      </c>
    </row>
    <row r="219" spans="1:8" s="106" customFormat="1" ht="19.5">
      <c r="A219" s="139" t="s">
        <v>474</v>
      </c>
      <c r="B219" s="57" t="s">
        <v>0</v>
      </c>
      <c r="C219" s="57" t="s">
        <v>163</v>
      </c>
      <c r="D219" s="65" t="s">
        <v>163</v>
      </c>
      <c r="E219" s="82" t="s">
        <v>489</v>
      </c>
      <c r="F219" s="81" t="s">
        <v>161</v>
      </c>
      <c r="G219" s="64"/>
      <c r="H219" s="298">
        <f>+H220</f>
        <v>10</v>
      </c>
    </row>
    <row r="220" spans="1:8" s="106" customFormat="1" ht="22.5" customHeight="1">
      <c r="A220" s="565" t="s">
        <v>363</v>
      </c>
      <c r="B220" s="57" t="s">
        <v>0</v>
      </c>
      <c r="C220" s="57" t="s">
        <v>163</v>
      </c>
      <c r="D220" s="65" t="s">
        <v>163</v>
      </c>
      <c r="E220" s="82" t="s">
        <v>489</v>
      </c>
      <c r="F220" s="81" t="s">
        <v>161</v>
      </c>
      <c r="G220" s="64" t="s">
        <v>145</v>
      </c>
      <c r="H220" s="448">
        <v>10</v>
      </c>
    </row>
    <row r="221" spans="1:32" s="105" customFormat="1" ht="37.5" hidden="1">
      <c r="A221" s="77" t="s">
        <v>184</v>
      </c>
      <c r="B221" s="88" t="s">
        <v>0</v>
      </c>
      <c r="C221" s="57" t="s">
        <v>149</v>
      </c>
      <c r="D221" s="65" t="s">
        <v>148</v>
      </c>
      <c r="E221" s="273" t="s">
        <v>354</v>
      </c>
      <c r="F221" s="81" t="s">
        <v>355</v>
      </c>
      <c r="G221" s="175"/>
      <c r="H221" s="465"/>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row>
    <row r="222" spans="1:32" s="105" customFormat="1" ht="19.5" hidden="1">
      <c r="A222" s="74" t="s">
        <v>159</v>
      </c>
      <c r="B222" s="88" t="s">
        <v>0</v>
      </c>
      <c r="C222" s="57" t="s">
        <v>149</v>
      </c>
      <c r="D222" s="57" t="s">
        <v>148</v>
      </c>
      <c r="E222" s="59" t="s">
        <v>354</v>
      </c>
      <c r="F222" s="81" t="s">
        <v>355</v>
      </c>
      <c r="G222" s="57" t="s">
        <v>145</v>
      </c>
      <c r="H222" s="298"/>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row>
    <row r="223" spans="1:32" s="105" customFormat="1" ht="37.5" hidden="1">
      <c r="A223" s="77" t="s">
        <v>160</v>
      </c>
      <c r="B223" s="88" t="s">
        <v>0</v>
      </c>
      <c r="C223" s="57" t="s">
        <v>149</v>
      </c>
      <c r="D223" s="65" t="s">
        <v>148</v>
      </c>
      <c r="E223" s="273" t="s">
        <v>354</v>
      </c>
      <c r="F223" s="81" t="s">
        <v>353</v>
      </c>
      <c r="G223" s="175"/>
      <c r="H223" s="465"/>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row>
    <row r="224" spans="1:32" s="105" customFormat="1" ht="19.5" hidden="1">
      <c r="A224" s="74" t="s">
        <v>159</v>
      </c>
      <c r="B224" s="88" t="s">
        <v>0</v>
      </c>
      <c r="C224" s="57" t="s">
        <v>149</v>
      </c>
      <c r="D224" s="57" t="s">
        <v>148</v>
      </c>
      <c r="E224" s="59" t="s">
        <v>354</v>
      </c>
      <c r="F224" s="81" t="s">
        <v>353</v>
      </c>
      <c r="G224" s="57" t="s">
        <v>145</v>
      </c>
      <c r="H224" s="298"/>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row>
    <row r="225" spans="1:8" s="83" customFormat="1" ht="25.5" customHeight="1">
      <c r="A225" s="66" t="s">
        <v>157</v>
      </c>
      <c r="B225" s="293" t="s">
        <v>0</v>
      </c>
      <c r="C225" s="134">
        <v>10</v>
      </c>
      <c r="D225" s="134"/>
      <c r="E225" s="79"/>
      <c r="F225" s="78"/>
      <c r="G225" s="70"/>
      <c r="H225" s="297">
        <f>H235+H232</f>
        <v>947.2</v>
      </c>
    </row>
    <row r="226" spans="1:8" s="83" customFormat="1" ht="18.75" hidden="1">
      <c r="A226" s="66" t="s">
        <v>154</v>
      </c>
      <c r="B226" s="73" t="s">
        <v>0</v>
      </c>
      <c r="C226" s="103">
        <v>10</v>
      </c>
      <c r="D226" s="102" t="s">
        <v>148</v>
      </c>
      <c r="E226" s="76"/>
      <c r="F226" s="75"/>
      <c r="G226" s="102"/>
      <c r="H226" s="457"/>
    </row>
    <row r="227" spans="1:8" s="83" customFormat="1" ht="54" customHeight="1" hidden="1">
      <c r="A227" s="62" t="s">
        <v>152</v>
      </c>
      <c r="B227" s="100" t="s">
        <v>0</v>
      </c>
      <c r="C227" s="99">
        <v>10</v>
      </c>
      <c r="D227" s="98" t="s">
        <v>148</v>
      </c>
      <c r="E227" s="72" t="s">
        <v>170</v>
      </c>
      <c r="F227" s="71" t="s">
        <v>169</v>
      </c>
      <c r="G227" s="97"/>
      <c r="H227" s="297"/>
    </row>
    <row r="228" spans="1:8" s="83" customFormat="1" ht="68.25" customHeight="1" hidden="1">
      <c r="A228" s="61" t="s">
        <v>150</v>
      </c>
      <c r="B228" s="88" t="s">
        <v>0</v>
      </c>
      <c r="C228" s="87">
        <v>10</v>
      </c>
      <c r="D228" s="86" t="s">
        <v>148</v>
      </c>
      <c r="E228" s="68" t="s">
        <v>166</v>
      </c>
      <c r="F228" s="67" t="s">
        <v>169</v>
      </c>
      <c r="G228" s="94"/>
      <c r="H228" s="460"/>
    </row>
    <row r="229" spans="1:8" s="83" customFormat="1" ht="20.25" customHeight="1" hidden="1">
      <c r="A229" s="91" t="s">
        <v>168</v>
      </c>
      <c r="B229" s="88" t="s">
        <v>0</v>
      </c>
      <c r="C229" s="90">
        <v>10</v>
      </c>
      <c r="D229" s="86" t="s">
        <v>148</v>
      </c>
      <c r="E229" s="68" t="s">
        <v>166</v>
      </c>
      <c r="F229" s="67" t="s">
        <v>165</v>
      </c>
      <c r="G229" s="85"/>
      <c r="H229" s="298"/>
    </row>
    <row r="230" spans="1:8" s="83" customFormat="1" ht="20.25" customHeight="1" hidden="1">
      <c r="A230" s="89" t="s">
        <v>167</v>
      </c>
      <c r="B230" s="88" t="s">
        <v>0</v>
      </c>
      <c r="C230" s="603">
        <v>10</v>
      </c>
      <c r="D230" s="86" t="s">
        <v>148</v>
      </c>
      <c r="E230" s="68" t="s">
        <v>166</v>
      </c>
      <c r="F230" s="67" t="s">
        <v>165</v>
      </c>
      <c r="G230" s="504" t="s">
        <v>164</v>
      </c>
      <c r="H230" s="298"/>
    </row>
    <row r="231" spans="1:8" s="83" customFormat="1" ht="20.25" customHeight="1">
      <c r="A231" s="604" t="s">
        <v>154</v>
      </c>
      <c r="B231" s="100" t="s">
        <v>0</v>
      </c>
      <c r="C231" s="503" t="s">
        <v>177</v>
      </c>
      <c r="D231" s="503" t="s">
        <v>148</v>
      </c>
      <c r="E231" s="270"/>
      <c r="F231" s="269"/>
      <c r="G231" s="93"/>
      <c r="H231" s="460" t="str">
        <f>H232</f>
        <v>40,000</v>
      </c>
    </row>
    <row r="232" spans="1:8" s="83" customFormat="1" ht="20.25" customHeight="1">
      <c r="A232" s="116" t="s">
        <v>273</v>
      </c>
      <c r="B232" s="100" t="s">
        <v>0</v>
      </c>
      <c r="C232" s="503" t="s">
        <v>177</v>
      </c>
      <c r="D232" s="503" t="s">
        <v>148</v>
      </c>
      <c r="E232" s="715" t="s">
        <v>446</v>
      </c>
      <c r="F232" s="716"/>
      <c r="G232" s="70"/>
      <c r="H232" s="297" t="str">
        <f>H233</f>
        <v>40,000</v>
      </c>
    </row>
    <row r="233" spans="1:8" s="83" customFormat="1" ht="20.25" customHeight="1">
      <c r="A233" s="502" t="s">
        <v>168</v>
      </c>
      <c r="B233" s="88" t="s">
        <v>0</v>
      </c>
      <c r="C233" s="501" t="s">
        <v>177</v>
      </c>
      <c r="D233" s="501" t="s">
        <v>148</v>
      </c>
      <c r="E233" s="709" t="s">
        <v>445</v>
      </c>
      <c r="F233" s="710"/>
      <c r="G233" s="120"/>
      <c r="H233" s="200" t="str">
        <f>H234</f>
        <v>40,000</v>
      </c>
    </row>
    <row r="234" spans="1:8" s="83" customFormat="1" ht="20.25" customHeight="1">
      <c r="A234" s="437" t="s">
        <v>167</v>
      </c>
      <c r="B234" s="88" t="s">
        <v>0</v>
      </c>
      <c r="C234" s="501" t="s">
        <v>177</v>
      </c>
      <c r="D234" s="501" t="s">
        <v>148</v>
      </c>
      <c r="E234" s="709" t="s">
        <v>445</v>
      </c>
      <c r="F234" s="710"/>
      <c r="G234" s="120" t="s">
        <v>164</v>
      </c>
      <c r="H234" s="119" t="s">
        <v>612</v>
      </c>
    </row>
    <row r="235" spans="1:32" s="105" customFormat="1" ht="19.5">
      <c r="A235" s="132" t="s">
        <v>182</v>
      </c>
      <c r="B235" s="73" t="s">
        <v>0</v>
      </c>
      <c r="C235" s="99">
        <v>10</v>
      </c>
      <c r="D235" s="98" t="s">
        <v>217</v>
      </c>
      <c r="E235" s="131"/>
      <c r="F235" s="130"/>
      <c r="G235" s="128"/>
      <c r="H235" s="297">
        <f>H236</f>
        <v>907.2</v>
      </c>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row>
    <row r="236" spans="1:32" s="105" customFormat="1" ht="78" customHeight="1">
      <c r="A236" s="157" t="s">
        <v>711</v>
      </c>
      <c r="B236" s="100" t="s">
        <v>0</v>
      </c>
      <c r="C236" s="129">
        <v>10</v>
      </c>
      <c r="D236" s="129" t="s">
        <v>217</v>
      </c>
      <c r="E236" s="72" t="s">
        <v>181</v>
      </c>
      <c r="F236" s="71" t="s">
        <v>155</v>
      </c>
      <c r="G236" s="128"/>
      <c r="H236" s="297">
        <f>H237</f>
        <v>907.2</v>
      </c>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row>
    <row r="237" spans="1:32" s="51" customFormat="1" ht="98.25" customHeight="1">
      <c r="A237" s="127" t="s">
        <v>733</v>
      </c>
      <c r="B237" s="88" t="s">
        <v>0</v>
      </c>
      <c r="C237" s="126" t="s">
        <v>177</v>
      </c>
      <c r="D237" s="125" t="s">
        <v>217</v>
      </c>
      <c r="E237" s="68" t="s">
        <v>179</v>
      </c>
      <c r="F237" s="67" t="s">
        <v>155</v>
      </c>
      <c r="G237" s="70"/>
      <c r="H237" s="200">
        <f>H238</f>
        <v>907.2</v>
      </c>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row>
    <row r="238" spans="1:32" s="51" customFormat="1" ht="18.75">
      <c r="A238" s="123" t="s">
        <v>552</v>
      </c>
      <c r="B238" s="88" t="s">
        <v>0</v>
      </c>
      <c r="C238" s="122" t="s">
        <v>177</v>
      </c>
      <c r="D238" s="121" t="s">
        <v>217</v>
      </c>
      <c r="E238" s="68" t="s">
        <v>490</v>
      </c>
      <c r="F238" s="67" t="s">
        <v>497</v>
      </c>
      <c r="G238" s="70"/>
      <c r="H238" s="200">
        <f>H239</f>
        <v>907.2</v>
      </c>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row>
    <row r="239" spans="1:32" s="51" customFormat="1" ht="18.75">
      <c r="A239" s="89" t="s">
        <v>167</v>
      </c>
      <c r="B239" s="88" t="s">
        <v>0</v>
      </c>
      <c r="C239" s="122" t="s">
        <v>177</v>
      </c>
      <c r="D239" s="121" t="s">
        <v>217</v>
      </c>
      <c r="E239" s="68" t="s">
        <v>490</v>
      </c>
      <c r="F239" s="67" t="s">
        <v>497</v>
      </c>
      <c r="G239" s="120" t="s">
        <v>164</v>
      </c>
      <c r="H239" s="200">
        <v>907.2</v>
      </c>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row>
    <row r="240" spans="1:32" s="51" customFormat="1" ht="18.75">
      <c r="A240" s="116" t="s">
        <v>175</v>
      </c>
      <c r="B240" s="73" t="s">
        <v>0</v>
      </c>
      <c r="C240" s="115">
        <v>11</v>
      </c>
      <c r="D240" s="113"/>
      <c r="E240" s="118"/>
      <c r="F240" s="117"/>
      <c r="G240" s="292"/>
      <c r="H240" s="460">
        <f>+H241</f>
        <v>150</v>
      </c>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row>
    <row r="241" spans="1:32" s="51" customFormat="1" ht="18.75">
      <c r="A241" s="608" t="s">
        <v>551</v>
      </c>
      <c r="B241" s="282" t="s">
        <v>0</v>
      </c>
      <c r="C241" s="115">
        <v>11</v>
      </c>
      <c r="D241" s="113" t="s">
        <v>148</v>
      </c>
      <c r="E241" s="112"/>
      <c r="F241" s="111"/>
      <c r="G241" s="292"/>
      <c r="H241" s="460">
        <f>+H242</f>
        <v>150</v>
      </c>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row>
    <row r="242" spans="1:32" s="290" customFormat="1" ht="63" customHeight="1">
      <c r="A242" s="114" t="s">
        <v>714</v>
      </c>
      <c r="B242" s="73" t="s">
        <v>0</v>
      </c>
      <c r="C242" s="73" t="s">
        <v>172</v>
      </c>
      <c r="D242" s="113" t="s">
        <v>148</v>
      </c>
      <c r="E242" s="112" t="s">
        <v>174</v>
      </c>
      <c r="F242" s="111" t="s">
        <v>155</v>
      </c>
      <c r="G242" s="292"/>
      <c r="H242" s="460">
        <f>+H243</f>
        <v>150</v>
      </c>
      <c r="I242" s="291"/>
      <c r="J242" s="291"/>
      <c r="K242" s="291"/>
      <c r="L242" s="291"/>
      <c r="M242" s="291"/>
      <c r="N242" s="291"/>
      <c r="O242" s="291"/>
      <c r="P242" s="291"/>
      <c r="Q242" s="291"/>
      <c r="R242" s="291"/>
      <c r="S242" s="291"/>
      <c r="T242" s="291"/>
      <c r="U242" s="291"/>
      <c r="V242" s="291"/>
      <c r="W242" s="291"/>
      <c r="X242" s="291"/>
      <c r="Y242" s="291"/>
      <c r="Z242" s="291"/>
      <c r="AA242" s="291"/>
      <c r="AB242" s="291"/>
      <c r="AC242" s="291"/>
      <c r="AD242" s="291"/>
      <c r="AE242" s="291"/>
      <c r="AF242" s="291"/>
    </row>
    <row r="243" spans="1:32" s="51" customFormat="1" ht="60.75" customHeight="1">
      <c r="A243" s="89" t="s">
        <v>475</v>
      </c>
      <c r="B243" s="57" t="s">
        <v>0</v>
      </c>
      <c r="C243" s="57" t="s">
        <v>172</v>
      </c>
      <c r="D243" s="65" t="s">
        <v>148</v>
      </c>
      <c r="E243" s="82" t="s">
        <v>491</v>
      </c>
      <c r="F243" s="81" t="s">
        <v>171</v>
      </c>
      <c r="G243" s="289"/>
      <c r="H243" s="298">
        <f>+H244+H247</f>
        <v>150</v>
      </c>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row>
    <row r="244" spans="1:32" s="51" customFormat="1" ht="61.5" customHeight="1">
      <c r="A244" s="547" t="s">
        <v>492</v>
      </c>
      <c r="B244" s="57" t="s">
        <v>0</v>
      </c>
      <c r="C244" s="312" t="s">
        <v>172</v>
      </c>
      <c r="D244" s="541" t="s">
        <v>148</v>
      </c>
      <c r="E244" s="545" t="s">
        <v>491</v>
      </c>
      <c r="F244" s="546" t="s">
        <v>493</v>
      </c>
      <c r="G244" s="64"/>
      <c r="H244" s="298">
        <f>H245</f>
        <v>150</v>
      </c>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row>
    <row r="245" spans="1:32" s="51" customFormat="1" ht="24.75" customHeight="1">
      <c r="A245" s="565" t="s">
        <v>363</v>
      </c>
      <c r="B245" s="57" t="s">
        <v>0</v>
      </c>
      <c r="C245" s="57" t="s">
        <v>172</v>
      </c>
      <c r="D245" s="65" t="s">
        <v>148</v>
      </c>
      <c r="E245" s="82" t="s">
        <v>491</v>
      </c>
      <c r="F245" s="81" t="s">
        <v>171</v>
      </c>
      <c r="G245" s="64" t="s">
        <v>145</v>
      </c>
      <c r="H245" s="448">
        <v>150</v>
      </c>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row>
    <row r="246" spans="1:32" s="51" customFormat="1" ht="8.25" customHeight="1">
      <c r="A246" s="89"/>
      <c r="B246" s="57"/>
      <c r="C246" s="57"/>
      <c r="D246" s="65"/>
      <c r="E246" s="82"/>
      <c r="F246" s="81"/>
      <c r="G246" s="64"/>
      <c r="H246" s="448"/>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row>
    <row r="247" spans="1:32" s="51" customFormat="1" ht="56.25" hidden="1">
      <c r="A247" s="89" t="s">
        <v>352</v>
      </c>
      <c r="B247" s="57" t="s">
        <v>0</v>
      </c>
      <c r="C247" s="57" t="s">
        <v>172</v>
      </c>
      <c r="D247" s="65" t="s">
        <v>205</v>
      </c>
      <c r="E247" s="82" t="s">
        <v>351</v>
      </c>
      <c r="F247" s="81" t="s">
        <v>350</v>
      </c>
      <c r="G247" s="64"/>
      <c r="H247" s="64"/>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row>
    <row r="248" spans="1:32" s="51" customFormat="1" ht="18.75" hidden="1">
      <c r="A248" s="288" t="s">
        <v>159</v>
      </c>
      <c r="B248" s="60" t="s">
        <v>0</v>
      </c>
      <c r="C248" s="286" t="s">
        <v>172</v>
      </c>
      <c r="D248" s="286" t="s">
        <v>205</v>
      </c>
      <c r="E248" s="82" t="s">
        <v>351</v>
      </c>
      <c r="F248" s="81" t="s">
        <v>350</v>
      </c>
      <c r="G248" s="285" t="s">
        <v>145</v>
      </c>
      <c r="H248" s="285"/>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row>
    <row r="249" spans="1:32" s="51" customFormat="1" ht="18.75" hidden="1">
      <c r="A249" s="287" t="s">
        <v>345</v>
      </c>
      <c r="B249" s="60" t="s">
        <v>0</v>
      </c>
      <c r="C249" s="60" t="s">
        <v>272</v>
      </c>
      <c r="D249" s="286"/>
      <c r="E249" s="738"/>
      <c r="F249" s="739"/>
      <c r="G249" s="60"/>
      <c r="H249" s="60"/>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row>
    <row r="250" spans="1:32" s="51" customFormat="1" ht="18.75" hidden="1">
      <c r="A250" s="287" t="s">
        <v>345</v>
      </c>
      <c r="B250" s="60" t="s">
        <v>0</v>
      </c>
      <c r="C250" s="60" t="s">
        <v>272</v>
      </c>
      <c r="D250" s="286" t="s">
        <v>148</v>
      </c>
      <c r="E250" s="738"/>
      <c r="F250" s="739"/>
      <c r="G250" s="60"/>
      <c r="H250" s="60"/>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row>
    <row r="251" spans="1:32" s="51" customFormat="1" ht="75" hidden="1">
      <c r="A251" s="114" t="s">
        <v>349</v>
      </c>
      <c r="B251" s="60" t="s">
        <v>0</v>
      </c>
      <c r="C251" s="60" t="s">
        <v>272</v>
      </c>
      <c r="D251" s="286" t="s">
        <v>148</v>
      </c>
      <c r="E251" s="738" t="s">
        <v>348</v>
      </c>
      <c r="F251" s="739"/>
      <c r="G251" s="60"/>
      <c r="H251" s="60"/>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row>
    <row r="252" spans="1:32" s="51" customFormat="1" ht="93.75" hidden="1">
      <c r="A252" s="109" t="s">
        <v>347</v>
      </c>
      <c r="B252" s="60" t="s">
        <v>0</v>
      </c>
      <c r="C252" s="60" t="s">
        <v>272</v>
      </c>
      <c r="D252" s="286" t="s">
        <v>148</v>
      </c>
      <c r="E252" s="738" t="s">
        <v>346</v>
      </c>
      <c r="F252" s="739"/>
      <c r="G252" s="60"/>
      <c r="H252" s="60"/>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row>
    <row r="253" spans="1:32" s="51" customFormat="1" ht="18.75" hidden="1">
      <c r="A253" s="287" t="s">
        <v>345</v>
      </c>
      <c r="B253" s="60" t="s">
        <v>0</v>
      </c>
      <c r="C253" s="60" t="s">
        <v>272</v>
      </c>
      <c r="D253" s="286" t="s">
        <v>148</v>
      </c>
      <c r="E253" s="738" t="s">
        <v>343</v>
      </c>
      <c r="F253" s="739"/>
      <c r="G253" s="60"/>
      <c r="H253" s="60"/>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row>
    <row r="254" spans="1:32" s="51" customFormat="1" ht="18.75" hidden="1">
      <c r="A254" s="287" t="s">
        <v>344</v>
      </c>
      <c r="B254" s="60" t="s">
        <v>0</v>
      </c>
      <c r="C254" s="60" t="s">
        <v>272</v>
      </c>
      <c r="D254" s="286" t="s">
        <v>148</v>
      </c>
      <c r="E254" s="738" t="s">
        <v>343</v>
      </c>
      <c r="F254" s="739"/>
      <c r="G254" s="60" t="s">
        <v>342</v>
      </c>
      <c r="H254" s="60"/>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row>
    <row r="255" spans="1:32" s="51" customFormat="1" ht="18.75" hidden="1">
      <c r="A255" s="287"/>
      <c r="B255" s="60"/>
      <c r="C255" s="60"/>
      <c r="D255" s="286"/>
      <c r="E255" s="738"/>
      <c r="F255" s="739"/>
      <c r="G255" s="60"/>
      <c r="H255" s="60"/>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row>
    <row r="256" spans="1:32" s="51" customFormat="1" ht="18.75">
      <c r="A256" s="50"/>
      <c r="B256" s="49"/>
      <c r="C256" s="49"/>
      <c r="D256" s="55"/>
      <c r="E256" s="54"/>
      <c r="F256" s="53"/>
      <c r="G256" s="49"/>
      <c r="H256" s="49"/>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row>
    <row r="257" spans="1:32" s="51" customFormat="1" ht="18.75">
      <c r="A257" s="50"/>
      <c r="B257" s="49"/>
      <c r="C257" s="49"/>
      <c r="D257" s="55"/>
      <c r="E257" s="54"/>
      <c r="F257" s="53"/>
      <c r="G257" s="49"/>
      <c r="H257" s="49"/>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row>
    <row r="258" spans="1:32" s="51" customFormat="1" ht="18.75">
      <c r="A258" s="50"/>
      <c r="B258" s="49"/>
      <c r="C258" s="49"/>
      <c r="D258" s="55"/>
      <c r="E258" s="54"/>
      <c r="F258" s="53"/>
      <c r="G258" s="49"/>
      <c r="H258" s="49"/>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row>
    <row r="259" spans="1:32" s="51" customFormat="1" ht="18.75">
      <c r="A259" s="50"/>
      <c r="B259" s="49"/>
      <c r="C259" s="49"/>
      <c r="D259" s="55"/>
      <c r="E259" s="54"/>
      <c r="F259" s="53"/>
      <c r="G259" s="49"/>
      <c r="H259" s="49"/>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row>
    <row r="260" spans="1:32" s="51" customFormat="1" ht="18.75">
      <c r="A260" s="50"/>
      <c r="B260" s="49"/>
      <c r="C260" s="49"/>
      <c r="D260" s="55"/>
      <c r="E260" s="54"/>
      <c r="F260" s="53"/>
      <c r="G260" s="49"/>
      <c r="H260" s="49"/>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row>
    <row r="261" spans="1:32" s="51" customFormat="1" ht="18.75">
      <c r="A261" s="50"/>
      <c r="B261" s="49"/>
      <c r="C261" s="49"/>
      <c r="D261" s="55"/>
      <c r="E261" s="54"/>
      <c r="F261" s="53"/>
      <c r="G261" s="49"/>
      <c r="H261" s="49"/>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row>
    <row r="262" spans="1:32" s="51" customFormat="1" ht="18.75">
      <c r="A262" s="50"/>
      <c r="B262" s="49"/>
      <c r="C262" s="49"/>
      <c r="D262" s="55"/>
      <c r="E262" s="54"/>
      <c r="F262" s="53"/>
      <c r="G262" s="49"/>
      <c r="H262" s="49"/>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row>
    <row r="263" spans="1:32" s="51" customFormat="1" ht="18.75">
      <c r="A263" s="50"/>
      <c r="B263" s="49"/>
      <c r="C263" s="49"/>
      <c r="D263" s="55"/>
      <c r="E263" s="54"/>
      <c r="F263" s="53"/>
      <c r="G263" s="49"/>
      <c r="H263" s="49"/>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row>
    <row r="264" spans="1:32" s="51" customFormat="1" ht="18.75">
      <c r="A264" s="50"/>
      <c r="B264" s="49"/>
      <c r="C264" s="49"/>
      <c r="D264" s="55"/>
      <c r="E264" s="54"/>
      <c r="F264" s="53"/>
      <c r="G264" s="49"/>
      <c r="H264" s="49"/>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row>
    <row r="265" spans="1:32" s="51" customFormat="1" ht="18.75">
      <c r="A265" s="50"/>
      <c r="B265" s="49"/>
      <c r="C265" s="49"/>
      <c r="D265" s="55"/>
      <c r="E265" s="54"/>
      <c r="F265" s="53"/>
      <c r="G265" s="49"/>
      <c r="H265" s="49"/>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row>
    <row r="266" spans="1:32" s="51" customFormat="1" ht="18.75">
      <c r="A266" s="50"/>
      <c r="B266" s="49"/>
      <c r="C266" s="49"/>
      <c r="D266" s="55"/>
      <c r="E266" s="54"/>
      <c r="F266" s="53"/>
      <c r="G266" s="49"/>
      <c r="H266" s="49"/>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row>
    <row r="267" spans="1:32" s="51" customFormat="1" ht="18.75">
      <c r="A267" s="50"/>
      <c r="B267" s="49"/>
      <c r="C267" s="49"/>
      <c r="D267" s="55"/>
      <c r="E267" s="54"/>
      <c r="F267" s="53"/>
      <c r="G267" s="49"/>
      <c r="H267" s="49"/>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row>
    <row r="268" spans="1:32" s="51" customFormat="1" ht="18.75">
      <c r="A268" s="50"/>
      <c r="B268" s="49"/>
      <c r="C268" s="49"/>
      <c r="D268" s="55"/>
      <c r="E268" s="54"/>
      <c r="F268" s="53"/>
      <c r="G268" s="49"/>
      <c r="H268" s="49"/>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row>
    <row r="269" spans="1:32" s="51" customFormat="1" ht="18.75">
      <c r="A269" s="50"/>
      <c r="B269" s="49"/>
      <c r="C269" s="49"/>
      <c r="D269" s="55"/>
      <c r="E269" s="54"/>
      <c r="F269" s="53"/>
      <c r="G269" s="49"/>
      <c r="H269" s="49"/>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row>
    <row r="270" spans="1:32" s="51" customFormat="1" ht="18.75">
      <c r="A270" s="50"/>
      <c r="B270" s="49"/>
      <c r="C270" s="49"/>
      <c r="D270" s="55"/>
      <c r="E270" s="54"/>
      <c r="F270" s="53"/>
      <c r="G270" s="49"/>
      <c r="H270" s="49"/>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row>
    <row r="271" spans="1:32" s="51" customFormat="1" ht="18.75">
      <c r="A271" s="50"/>
      <c r="B271" s="49"/>
      <c r="C271" s="49"/>
      <c r="D271" s="55"/>
      <c r="E271" s="54"/>
      <c r="F271" s="53"/>
      <c r="G271" s="49"/>
      <c r="H271" s="49"/>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row>
    <row r="272" spans="1:32" s="51" customFormat="1" ht="18.75">
      <c r="A272" s="50"/>
      <c r="B272" s="49"/>
      <c r="C272" s="49"/>
      <c r="D272" s="55"/>
      <c r="E272" s="54"/>
      <c r="F272" s="53"/>
      <c r="G272" s="49"/>
      <c r="H272" s="49"/>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row>
    <row r="273" spans="1:32" s="51" customFormat="1" ht="18.75">
      <c r="A273" s="50"/>
      <c r="B273" s="49"/>
      <c r="C273" s="49"/>
      <c r="D273" s="55"/>
      <c r="E273" s="54"/>
      <c r="F273" s="53"/>
      <c r="G273" s="49"/>
      <c r="H273" s="49"/>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row>
    <row r="274" spans="1:32" s="51" customFormat="1" ht="18.75">
      <c r="A274" s="50"/>
      <c r="B274" s="49"/>
      <c r="C274" s="49"/>
      <c r="D274" s="55"/>
      <c r="E274" s="54"/>
      <c r="F274" s="53"/>
      <c r="G274" s="49"/>
      <c r="H274" s="49"/>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row>
    <row r="275" spans="1:32" s="51" customFormat="1" ht="18.75">
      <c r="A275" s="50"/>
      <c r="B275" s="49"/>
      <c r="C275" s="49"/>
      <c r="D275" s="55"/>
      <c r="E275" s="54"/>
      <c r="F275" s="53"/>
      <c r="G275" s="49"/>
      <c r="H275" s="49"/>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row>
    <row r="276" spans="1:32" s="51" customFormat="1" ht="18.75">
      <c r="A276" s="50"/>
      <c r="B276" s="49"/>
      <c r="C276" s="49"/>
      <c r="D276" s="55"/>
      <c r="E276" s="54"/>
      <c r="F276" s="53"/>
      <c r="G276" s="49"/>
      <c r="H276" s="49"/>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row>
    <row r="277" spans="1:32" s="51" customFormat="1" ht="18.75">
      <c r="A277" s="50"/>
      <c r="B277" s="49"/>
      <c r="C277" s="49"/>
      <c r="D277" s="55"/>
      <c r="E277" s="54"/>
      <c r="F277" s="53"/>
      <c r="G277" s="49"/>
      <c r="H277" s="49"/>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row>
    <row r="278" spans="1:32" s="51" customFormat="1" ht="18.75">
      <c r="A278" s="50"/>
      <c r="B278" s="49"/>
      <c r="C278" s="49"/>
      <c r="D278" s="55"/>
      <c r="E278" s="54"/>
      <c r="F278" s="53"/>
      <c r="G278" s="49"/>
      <c r="H278" s="49"/>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row>
    <row r="279" spans="1:32" s="51" customFormat="1" ht="18.75">
      <c r="A279" s="50"/>
      <c r="B279" s="49"/>
      <c r="C279" s="49"/>
      <c r="D279" s="55"/>
      <c r="E279" s="54"/>
      <c r="F279" s="53"/>
      <c r="G279" s="49"/>
      <c r="H279" s="49"/>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row>
    <row r="280" spans="1:32" s="51" customFormat="1" ht="18.75">
      <c r="A280" s="50"/>
      <c r="B280" s="49"/>
      <c r="C280" s="49"/>
      <c r="D280" s="55"/>
      <c r="E280" s="54"/>
      <c r="F280" s="53"/>
      <c r="G280" s="49"/>
      <c r="H280" s="49"/>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row>
    <row r="281" spans="1:32" s="51" customFormat="1" ht="18.75">
      <c r="A281" s="50"/>
      <c r="B281" s="49"/>
      <c r="C281" s="49"/>
      <c r="D281" s="55"/>
      <c r="E281" s="54"/>
      <c r="F281" s="53"/>
      <c r="G281" s="49"/>
      <c r="H281" s="49"/>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row>
    <row r="282" spans="1:32" s="51" customFormat="1" ht="18.75">
      <c r="A282" s="50"/>
      <c r="B282" s="49"/>
      <c r="C282" s="49"/>
      <c r="D282" s="55"/>
      <c r="E282" s="54"/>
      <c r="F282" s="53"/>
      <c r="G282" s="49"/>
      <c r="H282" s="49"/>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row>
    <row r="283" spans="1:32" s="51" customFormat="1" ht="18.75">
      <c r="A283" s="50"/>
      <c r="B283" s="49"/>
      <c r="C283" s="49"/>
      <c r="D283" s="55"/>
      <c r="E283" s="54"/>
      <c r="F283" s="53"/>
      <c r="G283" s="49"/>
      <c r="H283" s="49"/>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row>
  </sheetData>
  <sheetProtection/>
  <mergeCells count="78">
    <mergeCell ref="B7:H7"/>
    <mergeCell ref="E173:F173"/>
    <mergeCell ref="E174:F174"/>
    <mergeCell ref="E208:F208"/>
    <mergeCell ref="E207:F207"/>
    <mergeCell ref="E93:F93"/>
    <mergeCell ref="E94:F94"/>
    <mergeCell ref="E128:F128"/>
    <mergeCell ref="E101:F101"/>
    <mergeCell ref="E127:F127"/>
    <mergeCell ref="A8:G8"/>
    <mergeCell ref="E150:F150"/>
    <mergeCell ref="E122:F122"/>
    <mergeCell ref="E121:F121"/>
    <mergeCell ref="E126:F126"/>
    <mergeCell ref="E129:F129"/>
    <mergeCell ref="E130:F130"/>
    <mergeCell ref="E83:F83"/>
    <mergeCell ref="A9:H9"/>
    <mergeCell ref="E255:F255"/>
    <mergeCell ref="E253:F253"/>
    <mergeCell ref="E254:F254"/>
    <mergeCell ref="E249:F249"/>
    <mergeCell ref="E250:F250"/>
    <mergeCell ref="E251:F251"/>
    <mergeCell ref="E252:F252"/>
    <mergeCell ref="E155:F155"/>
    <mergeCell ref="E172:F172"/>
    <mergeCell ref="E203:F203"/>
    <mergeCell ref="E234:F234"/>
    <mergeCell ref="E149:F149"/>
    <mergeCell ref="A1:H1"/>
    <mergeCell ref="A2:H2"/>
    <mergeCell ref="A3:H3"/>
    <mergeCell ref="A4:H4"/>
    <mergeCell ref="A5:H5"/>
    <mergeCell ref="A6:H6"/>
    <mergeCell ref="E63:F63"/>
    <mergeCell ref="E69:F69"/>
    <mergeCell ref="E102:F102"/>
    <mergeCell ref="E233:F233"/>
    <mergeCell ref="E232:F232"/>
    <mergeCell ref="E125:F125"/>
    <mergeCell ref="E124:F124"/>
    <mergeCell ref="E120:F120"/>
    <mergeCell ref="E123:F123"/>
    <mergeCell ref="E204:F204"/>
    <mergeCell ref="E154:F154"/>
    <mergeCell ref="E192:F192"/>
    <mergeCell ref="E45:F45"/>
    <mergeCell ref="E46:F46"/>
    <mergeCell ref="E47:F47"/>
    <mergeCell ref="E48:F48"/>
    <mergeCell ref="E49:F49"/>
    <mergeCell ref="E107:F107"/>
    <mergeCell ref="E106:F106"/>
    <mergeCell ref="E105:F105"/>
    <mergeCell ref="E104:F104"/>
    <mergeCell ref="E187:F187"/>
    <mergeCell ref="E180:F180"/>
    <mergeCell ref="E183:F183"/>
    <mergeCell ref="E182:F182"/>
    <mergeCell ref="E181:F181"/>
    <mergeCell ref="E202:F202"/>
    <mergeCell ref="E201:F201"/>
    <mergeCell ref="E200:F200"/>
    <mergeCell ref="E199:F199"/>
    <mergeCell ref="E198:F198"/>
    <mergeCell ref="E205:F205"/>
    <mergeCell ref="E206:F206"/>
    <mergeCell ref="E209:F209"/>
    <mergeCell ref="E186:F186"/>
    <mergeCell ref="E185:F185"/>
    <mergeCell ref="E184:F184"/>
    <mergeCell ref="E191:F191"/>
    <mergeCell ref="E190:F190"/>
    <mergeCell ref="E189:F189"/>
    <mergeCell ref="E188:F188"/>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IO281"/>
  <sheetViews>
    <sheetView zoomScale="66" zoomScaleNormal="66" zoomScalePageLayoutView="0" workbookViewId="0" topLeftCell="A176">
      <selection activeCell="M212" sqref="M212"/>
    </sheetView>
  </sheetViews>
  <sheetFormatPr defaultColWidth="9.140625" defaultRowHeight="15"/>
  <cols>
    <col min="1" max="1" width="106.00390625" style="50" customWidth="1"/>
    <col min="2" max="2" width="8.7109375" style="49" customWidth="1"/>
    <col min="3" max="3" width="8.7109375" style="45" customWidth="1"/>
    <col min="4" max="4" width="9.140625" style="48" customWidth="1"/>
    <col min="5" max="5" width="14.00390625" style="47" customWidth="1"/>
    <col min="6" max="6" width="8.8515625" style="46" customWidth="1"/>
    <col min="7" max="7" width="10.421875" style="45" customWidth="1"/>
    <col min="8" max="8" width="16.00390625" style="45" customWidth="1"/>
    <col min="9" max="9" width="14.00390625" style="45" customWidth="1"/>
    <col min="10" max="33" width="9.140625" style="44" customWidth="1"/>
  </cols>
  <sheetData>
    <row r="1" spans="1:9" s="1" customFormat="1" ht="15.75" customHeight="1">
      <c r="A1" s="721" t="s">
        <v>694</v>
      </c>
      <c r="B1" s="721"/>
      <c r="C1" s="721"/>
      <c r="D1" s="721"/>
      <c r="E1" s="721"/>
      <c r="F1" s="721"/>
      <c r="G1" s="721"/>
      <c r="H1" s="721"/>
      <c r="I1" s="721"/>
    </row>
    <row r="2" spans="1:9" s="1" customFormat="1" ht="15.75" customHeight="1">
      <c r="A2" s="735" t="s">
        <v>4</v>
      </c>
      <c r="B2" s="735"/>
      <c r="C2" s="735"/>
      <c r="D2" s="735"/>
      <c r="E2" s="735"/>
      <c r="F2" s="735"/>
      <c r="G2" s="735"/>
      <c r="H2" s="735"/>
      <c r="I2" s="735"/>
    </row>
    <row r="3" spans="1:9" s="1" customFormat="1" ht="15.75" customHeight="1">
      <c r="A3" s="735" t="s">
        <v>753</v>
      </c>
      <c r="B3" s="735"/>
      <c r="C3" s="735"/>
      <c r="D3" s="735"/>
      <c r="E3" s="735"/>
      <c r="F3" s="735"/>
      <c r="G3" s="735"/>
      <c r="H3" s="735"/>
      <c r="I3" s="735"/>
    </row>
    <row r="4" spans="1:9" s="2" customFormat="1" ht="16.5" customHeight="1">
      <c r="A4" s="736" t="s">
        <v>754</v>
      </c>
      <c r="B4" s="736"/>
      <c r="C4" s="736"/>
      <c r="D4" s="736"/>
      <c r="E4" s="736"/>
      <c r="F4" s="736"/>
      <c r="G4" s="736"/>
      <c r="H4" s="736"/>
      <c r="I4" s="736"/>
    </row>
    <row r="5" spans="1:9" s="2" customFormat="1" ht="16.5" customHeight="1">
      <c r="A5" s="736" t="s">
        <v>3</v>
      </c>
      <c r="B5" s="736"/>
      <c r="C5" s="736"/>
      <c r="D5" s="736"/>
      <c r="E5" s="736"/>
      <c r="F5" s="736"/>
      <c r="G5" s="736"/>
      <c r="H5" s="736"/>
      <c r="I5" s="736"/>
    </row>
    <row r="6" spans="1:9" s="2" customFormat="1" ht="16.5" customHeight="1">
      <c r="A6" s="736" t="s">
        <v>590</v>
      </c>
      <c r="B6" s="736"/>
      <c r="C6" s="736"/>
      <c r="D6" s="736"/>
      <c r="E6" s="736"/>
      <c r="F6" s="736"/>
      <c r="G6" s="736"/>
      <c r="H6" s="736"/>
      <c r="I6" s="736"/>
    </row>
    <row r="7" spans="1:9" s="2" customFormat="1" ht="16.5" customHeight="1">
      <c r="A7" s="722" t="s">
        <v>773</v>
      </c>
      <c r="B7" s="722"/>
      <c r="C7" s="722"/>
      <c r="D7" s="722"/>
      <c r="E7" s="722"/>
      <c r="F7" s="722"/>
      <c r="G7" s="722"/>
      <c r="H7" s="722"/>
      <c r="I7" s="722"/>
    </row>
    <row r="8" spans="1:9" s="2" customFormat="1" ht="5.25" customHeight="1">
      <c r="A8" s="740"/>
      <c r="B8" s="740"/>
      <c r="C8" s="740"/>
      <c r="D8" s="740"/>
      <c r="E8" s="740"/>
      <c r="F8" s="740"/>
      <c r="G8" s="740"/>
      <c r="H8" s="328"/>
      <c r="I8" s="328"/>
    </row>
    <row r="9" spans="1:9" s="2" customFormat="1" ht="22.5" customHeight="1">
      <c r="A9" s="737" t="s">
        <v>675</v>
      </c>
      <c r="B9" s="737"/>
      <c r="C9" s="737"/>
      <c r="D9" s="737"/>
      <c r="E9" s="737"/>
      <c r="F9" s="737"/>
      <c r="G9" s="737"/>
      <c r="H9" s="737"/>
      <c r="I9" s="737"/>
    </row>
    <row r="10" spans="1:9" s="279" customFormat="1" ht="15.75">
      <c r="A10" s="327"/>
      <c r="B10" s="326"/>
      <c r="C10" s="325"/>
      <c r="D10" s="325"/>
      <c r="E10" s="325"/>
      <c r="F10" s="325"/>
      <c r="G10" s="324"/>
      <c r="H10" s="601" t="s">
        <v>550</v>
      </c>
      <c r="I10" s="601" t="s">
        <v>550</v>
      </c>
    </row>
    <row r="11" spans="1:33" s="276" customFormat="1" ht="54" customHeight="1">
      <c r="A11" s="283" t="s">
        <v>1</v>
      </c>
      <c r="B11" s="282" t="s">
        <v>334</v>
      </c>
      <c r="C11" s="282" t="s">
        <v>341</v>
      </c>
      <c r="D11" s="265" t="s">
        <v>340</v>
      </c>
      <c r="E11" s="281" t="s">
        <v>339</v>
      </c>
      <c r="F11" s="78"/>
      <c r="G11" s="264" t="s">
        <v>338</v>
      </c>
      <c r="H11" s="264" t="s">
        <v>564</v>
      </c>
      <c r="I11" s="264" t="s">
        <v>615</v>
      </c>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row>
    <row r="12" spans="1:33" s="51" customFormat="1" ht="18.75">
      <c r="A12" s="158" t="s">
        <v>337</v>
      </c>
      <c r="B12" s="73"/>
      <c r="C12" s="70"/>
      <c r="D12" s="156"/>
      <c r="E12" s="265"/>
      <c r="F12" s="264"/>
      <c r="G12" s="155"/>
      <c r="H12" s="297">
        <f>H13+H14</f>
        <v>21578.746</v>
      </c>
      <c r="I12" s="297">
        <f>I13+I14</f>
        <v>22124.594999999998</v>
      </c>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s="51" customFormat="1" ht="18.75">
      <c r="A13" s="158" t="s">
        <v>616</v>
      </c>
      <c r="B13" s="73"/>
      <c r="C13" s="70"/>
      <c r="D13" s="156"/>
      <c r="E13" s="265"/>
      <c r="F13" s="264"/>
      <c r="G13" s="155"/>
      <c r="H13" s="297">
        <v>539.468</v>
      </c>
      <c r="I13" s="297">
        <v>1106.23</v>
      </c>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s="51" customFormat="1" ht="18.75">
      <c r="A14" s="433" t="s">
        <v>5</v>
      </c>
      <c r="B14" s="73" t="s">
        <v>0</v>
      </c>
      <c r="C14" s="70"/>
      <c r="D14" s="156"/>
      <c r="E14" s="265"/>
      <c r="F14" s="264"/>
      <c r="G14" s="155"/>
      <c r="H14" s="297">
        <f>H15+H103+H119+H159+H208+H214+H223+H238</f>
        <v>21039.278</v>
      </c>
      <c r="I14" s="297">
        <f>I15+I103+I119+I159+I208+I214+I223+I238</f>
        <v>21018.364999999998</v>
      </c>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33" s="51" customFormat="1" ht="18.75">
      <c r="A15" s="158" t="s">
        <v>336</v>
      </c>
      <c r="B15" s="73" t="s">
        <v>0</v>
      </c>
      <c r="C15" s="70" t="s">
        <v>148</v>
      </c>
      <c r="D15" s="156"/>
      <c r="E15" s="265"/>
      <c r="F15" s="264"/>
      <c r="G15" s="155"/>
      <c r="H15" s="297">
        <f>H16+H21+H27+H46+H51+H61+H56</f>
        <v>8344.635</v>
      </c>
      <c r="I15" s="297">
        <f>I16+I21+I27+I46+I51+I61+I56</f>
        <v>8130.669999999999</v>
      </c>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s="51" customFormat="1" ht="37.5">
      <c r="A16" s="66" t="s">
        <v>335</v>
      </c>
      <c r="B16" s="73" t="s">
        <v>0</v>
      </c>
      <c r="C16" s="70" t="s">
        <v>148</v>
      </c>
      <c r="D16" s="156" t="s">
        <v>205</v>
      </c>
      <c r="E16" s="265"/>
      <c r="F16" s="264"/>
      <c r="G16" s="155"/>
      <c r="H16" s="297">
        <f aca="true" t="shared" si="0" ref="H16:I19">+H17</f>
        <v>639.561</v>
      </c>
      <c r="I16" s="297">
        <f t="shared" si="0"/>
        <v>623.162</v>
      </c>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s="195" customFormat="1" ht="18.75">
      <c r="A17" s="185" t="s">
        <v>333</v>
      </c>
      <c r="B17" s="100" t="s">
        <v>0</v>
      </c>
      <c r="C17" s="100" t="s">
        <v>148</v>
      </c>
      <c r="D17" s="150" t="s">
        <v>205</v>
      </c>
      <c r="E17" s="183" t="s">
        <v>332</v>
      </c>
      <c r="F17" s="142" t="s">
        <v>155</v>
      </c>
      <c r="G17" s="182"/>
      <c r="H17" s="322">
        <f t="shared" si="0"/>
        <v>639.561</v>
      </c>
      <c r="I17" s="322">
        <f t="shared" si="0"/>
        <v>623.162</v>
      </c>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row>
    <row r="18" spans="1:33" s="105" customFormat="1" ht="19.5">
      <c r="A18" s="151" t="s">
        <v>331</v>
      </c>
      <c r="B18" s="88" t="s">
        <v>0</v>
      </c>
      <c r="C18" s="88" t="s">
        <v>148</v>
      </c>
      <c r="D18" s="148" t="s">
        <v>205</v>
      </c>
      <c r="E18" s="273" t="s">
        <v>330</v>
      </c>
      <c r="F18" s="81" t="s">
        <v>155</v>
      </c>
      <c r="G18" s="177"/>
      <c r="H18" s="321">
        <f t="shared" si="0"/>
        <v>639.561</v>
      </c>
      <c r="I18" s="321">
        <f t="shared" si="0"/>
        <v>623.162</v>
      </c>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row>
    <row r="19" spans="1:33" s="105" customFormat="1" ht="19.5">
      <c r="A19" s="151" t="s">
        <v>315</v>
      </c>
      <c r="B19" s="88" t="s">
        <v>0</v>
      </c>
      <c r="C19" s="88" t="s">
        <v>148</v>
      </c>
      <c r="D19" s="148" t="s">
        <v>205</v>
      </c>
      <c r="E19" s="273" t="s">
        <v>330</v>
      </c>
      <c r="F19" s="81" t="s">
        <v>325</v>
      </c>
      <c r="G19" s="177"/>
      <c r="H19" s="321">
        <f t="shared" si="0"/>
        <v>639.561</v>
      </c>
      <c r="I19" s="321">
        <f t="shared" si="0"/>
        <v>623.162</v>
      </c>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row>
    <row r="20" spans="1:33" s="105" customFormat="1" ht="66.75" customHeight="1">
      <c r="A20" s="109" t="s">
        <v>183</v>
      </c>
      <c r="B20" s="57" t="s">
        <v>0</v>
      </c>
      <c r="C20" s="57" t="s">
        <v>148</v>
      </c>
      <c r="D20" s="65" t="s">
        <v>205</v>
      </c>
      <c r="E20" s="273" t="s">
        <v>330</v>
      </c>
      <c r="F20" s="81" t="s">
        <v>325</v>
      </c>
      <c r="G20" s="145" t="s">
        <v>151</v>
      </c>
      <c r="H20" s="320">
        <v>639.561</v>
      </c>
      <c r="I20" s="320">
        <v>623.162</v>
      </c>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row>
    <row r="21" spans="1:33" s="105" customFormat="1" ht="56.25">
      <c r="A21" s="66" t="s">
        <v>329</v>
      </c>
      <c r="B21" s="73" t="s">
        <v>0</v>
      </c>
      <c r="C21" s="70" t="s">
        <v>148</v>
      </c>
      <c r="D21" s="70" t="s">
        <v>217</v>
      </c>
      <c r="E21" s="156"/>
      <c r="F21" s="155"/>
      <c r="G21" s="70"/>
      <c r="H21" s="297">
        <f aca="true" t="shared" si="1" ref="H21:I23">+H22</f>
        <v>2618.9</v>
      </c>
      <c r="I21" s="297">
        <f t="shared" si="1"/>
        <v>2551.747</v>
      </c>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row>
    <row r="22" spans="1:33" s="105" customFormat="1" ht="19.5">
      <c r="A22" s="185" t="s">
        <v>328</v>
      </c>
      <c r="B22" s="100" t="s">
        <v>0</v>
      </c>
      <c r="C22" s="100" t="s">
        <v>148</v>
      </c>
      <c r="D22" s="150" t="s">
        <v>217</v>
      </c>
      <c r="E22" s="141" t="s">
        <v>327</v>
      </c>
      <c r="F22" s="111" t="s">
        <v>155</v>
      </c>
      <c r="G22" s="275"/>
      <c r="H22" s="322">
        <f t="shared" si="1"/>
        <v>2618.9</v>
      </c>
      <c r="I22" s="322">
        <f t="shared" si="1"/>
        <v>2551.747</v>
      </c>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row>
    <row r="23" spans="1:33" s="105" customFormat="1" ht="19.5">
      <c r="A23" s="151" t="s">
        <v>326</v>
      </c>
      <c r="B23" s="88" t="s">
        <v>0</v>
      </c>
      <c r="C23" s="88" t="s">
        <v>148</v>
      </c>
      <c r="D23" s="148" t="s">
        <v>217</v>
      </c>
      <c r="E23" s="273" t="s">
        <v>281</v>
      </c>
      <c r="F23" s="81" t="s">
        <v>155</v>
      </c>
      <c r="G23" s="145"/>
      <c r="H23" s="321">
        <f t="shared" si="1"/>
        <v>2618.9</v>
      </c>
      <c r="I23" s="321">
        <f t="shared" si="1"/>
        <v>2551.747</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row>
    <row r="24" spans="1:9" s="106" customFormat="1" ht="19.5">
      <c r="A24" s="151" t="s">
        <v>315</v>
      </c>
      <c r="B24" s="88" t="s">
        <v>0</v>
      </c>
      <c r="C24" s="88" t="s">
        <v>148</v>
      </c>
      <c r="D24" s="148" t="s">
        <v>217</v>
      </c>
      <c r="E24" s="273" t="s">
        <v>281</v>
      </c>
      <c r="F24" s="81" t="s">
        <v>325</v>
      </c>
      <c r="G24" s="145"/>
      <c r="H24" s="321">
        <f>H25+H26</f>
        <v>2618.9</v>
      </c>
      <c r="I24" s="321">
        <f>I25+I26</f>
        <v>2551.747</v>
      </c>
    </row>
    <row r="25" spans="1:9" s="106" customFormat="1" ht="57" customHeight="1">
      <c r="A25" s="109" t="s">
        <v>183</v>
      </c>
      <c r="B25" s="57" t="s">
        <v>0</v>
      </c>
      <c r="C25" s="57" t="s">
        <v>148</v>
      </c>
      <c r="D25" s="65" t="s">
        <v>217</v>
      </c>
      <c r="E25" s="273" t="s">
        <v>281</v>
      </c>
      <c r="F25" s="81" t="s">
        <v>325</v>
      </c>
      <c r="G25" s="145" t="s">
        <v>151</v>
      </c>
      <c r="H25" s="320">
        <v>2618.9</v>
      </c>
      <c r="I25" s="320">
        <v>2551.747</v>
      </c>
    </row>
    <row r="26" spans="1:9" s="106" customFormat="1" ht="19.5">
      <c r="A26" s="89" t="s">
        <v>159</v>
      </c>
      <c r="B26" s="57" t="s">
        <v>0</v>
      </c>
      <c r="C26" s="57" t="s">
        <v>148</v>
      </c>
      <c r="D26" s="65" t="s">
        <v>217</v>
      </c>
      <c r="E26" s="273" t="s">
        <v>281</v>
      </c>
      <c r="F26" s="81" t="s">
        <v>325</v>
      </c>
      <c r="G26" s="145" t="s">
        <v>145</v>
      </c>
      <c r="H26" s="320">
        <v>0</v>
      </c>
      <c r="I26" s="320">
        <v>0</v>
      </c>
    </row>
    <row r="27" spans="1:9" s="106" customFormat="1" ht="37.5" hidden="1">
      <c r="A27" s="116" t="s">
        <v>323</v>
      </c>
      <c r="B27" s="73" t="s">
        <v>0</v>
      </c>
      <c r="C27" s="73" t="s">
        <v>148</v>
      </c>
      <c r="D27" s="113" t="s">
        <v>311</v>
      </c>
      <c r="E27" s="113"/>
      <c r="F27" s="274"/>
      <c r="G27" s="140"/>
      <c r="H27" s="444"/>
      <c r="I27" s="444"/>
    </row>
    <row r="28" spans="1:33" s="105" customFormat="1" ht="18" customHeight="1" hidden="1">
      <c r="A28" s="185" t="s">
        <v>322</v>
      </c>
      <c r="B28" s="100" t="s">
        <v>0</v>
      </c>
      <c r="C28" s="128" t="s">
        <v>148</v>
      </c>
      <c r="D28" s="184" t="s">
        <v>311</v>
      </c>
      <c r="E28" s="141" t="s">
        <v>321</v>
      </c>
      <c r="F28" s="111" t="s">
        <v>169</v>
      </c>
      <c r="G28" s="182"/>
      <c r="H28" s="445"/>
      <c r="I28" s="445"/>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row>
    <row r="29" spans="1:33" s="105" customFormat="1" ht="0.75" customHeight="1" hidden="1">
      <c r="A29" s="151" t="s">
        <v>320</v>
      </c>
      <c r="B29" s="88" t="s">
        <v>0</v>
      </c>
      <c r="C29" s="175" t="s">
        <v>148</v>
      </c>
      <c r="D29" s="174" t="s">
        <v>311</v>
      </c>
      <c r="E29" s="273" t="s">
        <v>319</v>
      </c>
      <c r="F29" s="81" t="s">
        <v>169</v>
      </c>
      <c r="G29" s="177"/>
      <c r="H29" s="446"/>
      <c r="I29" s="44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row>
    <row r="30" spans="1:9" s="106" customFormat="1" ht="19.5" hidden="1">
      <c r="A30" s="151" t="s">
        <v>315</v>
      </c>
      <c r="B30" s="88" t="s">
        <v>0</v>
      </c>
      <c r="C30" s="175" t="s">
        <v>148</v>
      </c>
      <c r="D30" s="174" t="s">
        <v>311</v>
      </c>
      <c r="E30" s="273" t="s">
        <v>319</v>
      </c>
      <c r="F30" s="81" t="s">
        <v>314</v>
      </c>
      <c r="G30" s="177"/>
      <c r="H30" s="446"/>
      <c r="I30" s="446"/>
    </row>
    <row r="31" spans="1:9" s="106" customFormat="1" ht="43.5" customHeight="1" hidden="1">
      <c r="A31" s="109" t="s">
        <v>183</v>
      </c>
      <c r="B31" s="57" t="s">
        <v>0</v>
      </c>
      <c r="C31" s="57" t="s">
        <v>148</v>
      </c>
      <c r="D31" s="65" t="s">
        <v>311</v>
      </c>
      <c r="E31" s="273" t="s">
        <v>319</v>
      </c>
      <c r="F31" s="81" t="s">
        <v>314</v>
      </c>
      <c r="G31" s="177" t="s">
        <v>151</v>
      </c>
      <c r="H31" s="446"/>
      <c r="I31" s="446"/>
    </row>
    <row r="32" spans="1:9" s="106" customFormat="1" ht="19.5" hidden="1">
      <c r="A32" s="89" t="s">
        <v>159</v>
      </c>
      <c r="B32" s="57" t="s">
        <v>0</v>
      </c>
      <c r="C32" s="57" t="s">
        <v>148</v>
      </c>
      <c r="D32" s="65" t="s">
        <v>311</v>
      </c>
      <c r="E32" s="273" t="s">
        <v>319</v>
      </c>
      <c r="F32" s="81" t="s">
        <v>314</v>
      </c>
      <c r="G32" s="177" t="s">
        <v>145</v>
      </c>
      <c r="H32" s="446"/>
      <c r="I32" s="446"/>
    </row>
    <row r="33" spans="1:9" s="106" customFormat="1" ht="19.5" hidden="1">
      <c r="A33" s="89" t="s">
        <v>186</v>
      </c>
      <c r="B33" s="57" t="s">
        <v>0</v>
      </c>
      <c r="C33" s="57" t="s">
        <v>148</v>
      </c>
      <c r="D33" s="65" t="s">
        <v>311</v>
      </c>
      <c r="E33" s="273" t="s">
        <v>319</v>
      </c>
      <c r="F33" s="81" t="s">
        <v>314</v>
      </c>
      <c r="G33" s="177" t="s">
        <v>185</v>
      </c>
      <c r="H33" s="446"/>
      <c r="I33" s="446"/>
    </row>
    <row r="34" spans="1:33" s="105" customFormat="1" ht="19.5" hidden="1">
      <c r="A34" s="151" t="s">
        <v>318</v>
      </c>
      <c r="B34" s="88" t="s">
        <v>0</v>
      </c>
      <c r="C34" s="175" t="s">
        <v>148</v>
      </c>
      <c r="D34" s="174" t="s">
        <v>311</v>
      </c>
      <c r="E34" s="273" t="s">
        <v>317</v>
      </c>
      <c r="F34" s="81" t="s">
        <v>169</v>
      </c>
      <c r="G34" s="177"/>
      <c r="H34" s="446"/>
      <c r="I34" s="44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row>
    <row r="35" spans="1:9" s="106" customFormat="1" ht="19.5" hidden="1">
      <c r="A35" s="151" t="s">
        <v>315</v>
      </c>
      <c r="B35" s="88" t="s">
        <v>0</v>
      </c>
      <c r="C35" s="175" t="s">
        <v>148</v>
      </c>
      <c r="D35" s="174" t="s">
        <v>311</v>
      </c>
      <c r="E35" s="273" t="s">
        <v>317</v>
      </c>
      <c r="F35" s="81" t="s">
        <v>314</v>
      </c>
      <c r="G35" s="177"/>
      <c r="H35" s="446"/>
      <c r="I35" s="446"/>
    </row>
    <row r="36" spans="1:9" s="106" customFormat="1" ht="43.5" customHeight="1" hidden="1">
      <c r="A36" s="109" t="s">
        <v>183</v>
      </c>
      <c r="B36" s="57" t="s">
        <v>0</v>
      </c>
      <c r="C36" s="57" t="s">
        <v>148</v>
      </c>
      <c r="D36" s="65" t="s">
        <v>311</v>
      </c>
      <c r="E36" s="273" t="s">
        <v>317</v>
      </c>
      <c r="F36" s="81" t="s">
        <v>314</v>
      </c>
      <c r="G36" s="177" t="s">
        <v>151</v>
      </c>
      <c r="H36" s="446"/>
      <c r="I36" s="446"/>
    </row>
    <row r="37" spans="1:9" s="106" customFormat="1" ht="19.5" hidden="1">
      <c r="A37" s="89" t="s">
        <v>159</v>
      </c>
      <c r="B37" s="57" t="s">
        <v>0</v>
      </c>
      <c r="C37" s="57" t="s">
        <v>148</v>
      </c>
      <c r="D37" s="65" t="s">
        <v>311</v>
      </c>
      <c r="E37" s="273" t="s">
        <v>317</v>
      </c>
      <c r="F37" s="81" t="s">
        <v>314</v>
      </c>
      <c r="G37" s="177" t="s">
        <v>145</v>
      </c>
      <c r="H37" s="446"/>
      <c r="I37" s="446"/>
    </row>
    <row r="38" spans="1:9" s="106" customFormat="1" ht="24.75" customHeight="1" hidden="1">
      <c r="A38" s="89" t="s">
        <v>186</v>
      </c>
      <c r="B38" s="57" t="s">
        <v>0</v>
      </c>
      <c r="C38" s="57" t="s">
        <v>148</v>
      </c>
      <c r="D38" s="65" t="s">
        <v>311</v>
      </c>
      <c r="E38" s="273" t="s">
        <v>317</v>
      </c>
      <c r="F38" s="81" t="s">
        <v>314</v>
      </c>
      <c r="G38" s="177" t="s">
        <v>185</v>
      </c>
      <c r="H38" s="446"/>
      <c r="I38" s="446"/>
    </row>
    <row r="39" spans="1:33" s="105" customFormat="1" ht="19.5" hidden="1">
      <c r="A39" s="151" t="s">
        <v>316</v>
      </c>
      <c r="B39" s="88" t="s">
        <v>0</v>
      </c>
      <c r="C39" s="175" t="s">
        <v>148</v>
      </c>
      <c r="D39" s="174" t="s">
        <v>311</v>
      </c>
      <c r="E39" s="273" t="s">
        <v>310</v>
      </c>
      <c r="F39" s="81" t="s">
        <v>169</v>
      </c>
      <c r="G39" s="177"/>
      <c r="H39" s="446"/>
      <c r="I39" s="44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row>
    <row r="40" spans="1:9" s="106" customFormat="1" ht="19.5" hidden="1">
      <c r="A40" s="151" t="s">
        <v>315</v>
      </c>
      <c r="B40" s="88" t="s">
        <v>0</v>
      </c>
      <c r="C40" s="175" t="s">
        <v>148</v>
      </c>
      <c r="D40" s="174" t="s">
        <v>311</v>
      </c>
      <c r="E40" s="273" t="s">
        <v>310</v>
      </c>
      <c r="F40" s="81" t="s">
        <v>314</v>
      </c>
      <c r="G40" s="177"/>
      <c r="H40" s="446"/>
      <c r="I40" s="446"/>
    </row>
    <row r="41" spans="1:9" s="106" customFormat="1" ht="43.5" customHeight="1" hidden="1">
      <c r="A41" s="109" t="s">
        <v>183</v>
      </c>
      <c r="B41" s="57" t="s">
        <v>0</v>
      </c>
      <c r="C41" s="57" t="s">
        <v>148</v>
      </c>
      <c r="D41" s="65" t="s">
        <v>311</v>
      </c>
      <c r="E41" s="273" t="s">
        <v>310</v>
      </c>
      <c r="F41" s="81" t="s">
        <v>314</v>
      </c>
      <c r="G41" s="177" t="s">
        <v>151</v>
      </c>
      <c r="H41" s="446"/>
      <c r="I41" s="446"/>
    </row>
    <row r="42" spans="1:9" s="106" customFormat="1" ht="19.5" hidden="1">
      <c r="A42" s="89" t="s">
        <v>159</v>
      </c>
      <c r="B42" s="57" t="s">
        <v>0</v>
      </c>
      <c r="C42" s="57" t="s">
        <v>148</v>
      </c>
      <c r="D42" s="65" t="s">
        <v>311</v>
      </c>
      <c r="E42" s="273" t="s">
        <v>310</v>
      </c>
      <c r="F42" s="81" t="s">
        <v>314</v>
      </c>
      <c r="G42" s="177" t="s">
        <v>145</v>
      </c>
      <c r="H42" s="446"/>
      <c r="I42" s="446"/>
    </row>
    <row r="43" spans="1:9" s="106" customFormat="1" ht="19.5" hidden="1">
      <c r="A43" s="89" t="s">
        <v>186</v>
      </c>
      <c r="B43" s="57" t="s">
        <v>0</v>
      </c>
      <c r="C43" s="57" t="s">
        <v>148</v>
      </c>
      <c r="D43" s="65" t="s">
        <v>311</v>
      </c>
      <c r="E43" s="273" t="s">
        <v>310</v>
      </c>
      <c r="F43" s="81" t="s">
        <v>314</v>
      </c>
      <c r="G43" s="177" t="s">
        <v>185</v>
      </c>
      <c r="H43" s="446"/>
      <c r="I43" s="446"/>
    </row>
    <row r="44" spans="1:9" s="106" customFormat="1" ht="37.5" hidden="1">
      <c r="A44" s="178" t="s">
        <v>313</v>
      </c>
      <c r="B44" s="175" t="s">
        <v>0</v>
      </c>
      <c r="C44" s="175" t="s">
        <v>148</v>
      </c>
      <c r="D44" s="174" t="s">
        <v>311</v>
      </c>
      <c r="E44" s="173" t="s">
        <v>310</v>
      </c>
      <c r="F44" s="172" t="s">
        <v>309</v>
      </c>
      <c r="G44" s="177"/>
      <c r="H44" s="446"/>
      <c r="I44" s="446"/>
    </row>
    <row r="45" spans="1:9" s="52" customFormat="1" ht="18.75" hidden="1">
      <c r="A45" s="109" t="s">
        <v>312</v>
      </c>
      <c r="B45" s="57" t="s">
        <v>0</v>
      </c>
      <c r="C45" s="57" t="s">
        <v>148</v>
      </c>
      <c r="D45" s="57" t="s">
        <v>311</v>
      </c>
      <c r="E45" s="173" t="s">
        <v>310</v>
      </c>
      <c r="F45" s="172" t="s">
        <v>309</v>
      </c>
      <c r="G45" s="57" t="s">
        <v>308</v>
      </c>
      <c r="H45" s="298"/>
      <c r="I45" s="298"/>
    </row>
    <row r="46" spans="1:9" s="52" customFormat="1" ht="18.75" hidden="1">
      <c r="A46" s="272" t="s">
        <v>307</v>
      </c>
      <c r="B46" s="73" t="s">
        <v>0</v>
      </c>
      <c r="C46" s="155" t="s">
        <v>148</v>
      </c>
      <c r="D46" s="70" t="s">
        <v>163</v>
      </c>
      <c r="E46" s="265"/>
      <c r="F46" s="264"/>
      <c r="G46" s="120"/>
      <c r="H46" s="200"/>
      <c r="I46" s="200"/>
    </row>
    <row r="47" spans="1:9" s="52" customFormat="1" ht="18.75" hidden="1">
      <c r="A47" s="271" t="s">
        <v>275</v>
      </c>
      <c r="B47" s="100" t="s">
        <v>0</v>
      </c>
      <c r="C47" s="249" t="s">
        <v>148</v>
      </c>
      <c r="D47" s="129" t="s">
        <v>163</v>
      </c>
      <c r="E47" s="270" t="s">
        <v>306</v>
      </c>
      <c r="F47" s="269" t="s">
        <v>169</v>
      </c>
      <c r="G47" s="268"/>
      <c r="H47" s="447"/>
      <c r="I47" s="447"/>
    </row>
    <row r="48" spans="1:33" s="105" customFormat="1" ht="19.5" hidden="1">
      <c r="A48" s="151" t="s">
        <v>305</v>
      </c>
      <c r="B48" s="88" t="s">
        <v>0</v>
      </c>
      <c r="C48" s="175" t="s">
        <v>148</v>
      </c>
      <c r="D48" s="174" t="s">
        <v>163</v>
      </c>
      <c r="E48" s="118" t="s">
        <v>303</v>
      </c>
      <c r="F48" s="117" t="s">
        <v>169</v>
      </c>
      <c r="G48" s="177"/>
      <c r="H48" s="446"/>
      <c r="I48" s="44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row>
    <row r="49" spans="1:33" s="105" customFormat="1" ht="19.5" hidden="1">
      <c r="A49" s="151" t="s">
        <v>304</v>
      </c>
      <c r="B49" s="88" t="s">
        <v>0</v>
      </c>
      <c r="C49" s="175" t="s">
        <v>148</v>
      </c>
      <c r="D49" s="174" t="s">
        <v>163</v>
      </c>
      <c r="E49" s="118" t="s">
        <v>303</v>
      </c>
      <c r="F49" s="117" t="s">
        <v>302</v>
      </c>
      <c r="G49" s="177"/>
      <c r="H49" s="446"/>
      <c r="I49" s="44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row>
    <row r="50" spans="1:9" s="52" customFormat="1" ht="18.75" hidden="1">
      <c r="A50" s="266" t="s">
        <v>159</v>
      </c>
      <c r="B50" s="57" t="s">
        <v>0</v>
      </c>
      <c r="C50" s="57" t="s">
        <v>148</v>
      </c>
      <c r="D50" s="57" t="s">
        <v>163</v>
      </c>
      <c r="E50" s="118" t="s">
        <v>303</v>
      </c>
      <c r="F50" s="117" t="s">
        <v>302</v>
      </c>
      <c r="G50" s="57" t="s">
        <v>145</v>
      </c>
      <c r="H50" s="298"/>
      <c r="I50" s="298"/>
    </row>
    <row r="51" spans="1:9" s="83" customFormat="1" ht="20.25" customHeight="1" hidden="1">
      <c r="A51" s="116" t="s">
        <v>301</v>
      </c>
      <c r="B51" s="73" t="s">
        <v>0</v>
      </c>
      <c r="C51" s="73" t="s">
        <v>148</v>
      </c>
      <c r="D51" s="115">
        <v>11</v>
      </c>
      <c r="E51" s="265"/>
      <c r="F51" s="264"/>
      <c r="G51" s="57"/>
      <c r="H51" s="298"/>
      <c r="I51" s="298"/>
    </row>
    <row r="52" spans="1:9" s="83" customFormat="1" ht="20.25" customHeight="1" hidden="1">
      <c r="A52" s="109" t="s">
        <v>300</v>
      </c>
      <c r="B52" s="100" t="s">
        <v>0</v>
      </c>
      <c r="C52" s="57" t="s">
        <v>148</v>
      </c>
      <c r="D52" s="263">
        <v>11</v>
      </c>
      <c r="E52" s="192" t="s">
        <v>299</v>
      </c>
      <c r="F52" s="67" t="s">
        <v>169</v>
      </c>
      <c r="G52" s="64"/>
      <c r="H52" s="448"/>
      <c r="I52" s="448"/>
    </row>
    <row r="53" spans="1:9" s="83" customFormat="1" ht="20.25" customHeight="1" hidden="1">
      <c r="A53" s="109" t="s">
        <v>298</v>
      </c>
      <c r="B53" s="88" t="s">
        <v>0</v>
      </c>
      <c r="C53" s="57" t="s">
        <v>148</v>
      </c>
      <c r="D53" s="263">
        <v>11</v>
      </c>
      <c r="E53" s="192" t="s">
        <v>296</v>
      </c>
      <c r="F53" s="135" t="s">
        <v>169</v>
      </c>
      <c r="G53" s="64"/>
      <c r="H53" s="448"/>
      <c r="I53" s="448"/>
    </row>
    <row r="54" spans="1:9" s="83" customFormat="1" ht="18.75" hidden="1">
      <c r="A54" s="89" t="s">
        <v>297</v>
      </c>
      <c r="B54" s="88" t="s">
        <v>0</v>
      </c>
      <c r="C54" s="57" t="s">
        <v>148</v>
      </c>
      <c r="D54" s="263">
        <v>11</v>
      </c>
      <c r="E54" s="188" t="s">
        <v>296</v>
      </c>
      <c r="F54" s="187">
        <v>1403</v>
      </c>
      <c r="G54" s="64"/>
      <c r="H54" s="448"/>
      <c r="I54" s="448"/>
    </row>
    <row r="55" spans="1:9" s="83" customFormat="1" ht="20.25" customHeight="1" hidden="1">
      <c r="A55" s="89" t="s">
        <v>186</v>
      </c>
      <c r="B55" s="57" t="s">
        <v>0</v>
      </c>
      <c r="C55" s="57" t="s">
        <v>148</v>
      </c>
      <c r="D55" s="262">
        <v>11</v>
      </c>
      <c r="E55" s="192" t="s">
        <v>296</v>
      </c>
      <c r="F55" s="255">
        <v>1403</v>
      </c>
      <c r="G55" s="57" t="s">
        <v>185</v>
      </c>
      <c r="H55" s="298"/>
      <c r="I55" s="298"/>
    </row>
    <row r="56" spans="1:9" s="83" customFormat="1" ht="20.25" customHeight="1">
      <c r="A56" s="438" t="s">
        <v>301</v>
      </c>
      <c r="B56" s="319" t="s">
        <v>0</v>
      </c>
      <c r="C56" s="319" t="s">
        <v>148</v>
      </c>
      <c r="D56" s="434" t="s">
        <v>172</v>
      </c>
      <c r="E56" s="435"/>
      <c r="F56" s="436"/>
      <c r="G56" s="312"/>
      <c r="H56" s="449">
        <f>H57</f>
        <v>48.75</v>
      </c>
      <c r="I56" s="449">
        <f>I57</f>
        <v>47.5</v>
      </c>
    </row>
    <row r="57" spans="1:9" s="83" customFormat="1" ht="20.25" customHeight="1">
      <c r="A57" s="437" t="s">
        <v>300</v>
      </c>
      <c r="B57" s="319" t="s">
        <v>0</v>
      </c>
      <c r="C57" s="319" t="s">
        <v>148</v>
      </c>
      <c r="D57" s="434" t="s">
        <v>172</v>
      </c>
      <c r="E57" s="435" t="s">
        <v>423</v>
      </c>
      <c r="F57" s="436" t="s">
        <v>155</v>
      </c>
      <c r="G57" s="312"/>
      <c r="H57" s="450">
        <f>H58</f>
        <v>48.75</v>
      </c>
      <c r="I57" s="450">
        <f>I58</f>
        <v>47.5</v>
      </c>
    </row>
    <row r="58" spans="1:9" s="83" customFormat="1" ht="20.25" customHeight="1">
      <c r="A58" s="437" t="s">
        <v>301</v>
      </c>
      <c r="B58" s="312" t="s">
        <v>0</v>
      </c>
      <c r="C58" s="312" t="s">
        <v>148</v>
      </c>
      <c r="D58" s="572" t="s">
        <v>172</v>
      </c>
      <c r="E58" s="314" t="s">
        <v>424</v>
      </c>
      <c r="F58" s="313" t="s">
        <v>155</v>
      </c>
      <c r="G58" s="312"/>
      <c r="H58" s="450">
        <f>H60</f>
        <v>48.75</v>
      </c>
      <c r="I58" s="450">
        <f>I60</f>
        <v>47.5</v>
      </c>
    </row>
    <row r="59" spans="1:9" s="83" customFormat="1" ht="20.25" customHeight="1">
      <c r="A59" s="437" t="s">
        <v>297</v>
      </c>
      <c r="B59" s="312" t="s">
        <v>0</v>
      </c>
      <c r="C59" s="312" t="s">
        <v>148</v>
      </c>
      <c r="D59" s="572" t="s">
        <v>172</v>
      </c>
      <c r="E59" s="314" t="s">
        <v>424</v>
      </c>
      <c r="F59" s="313" t="s">
        <v>425</v>
      </c>
      <c r="G59" s="312"/>
      <c r="H59" s="450">
        <f>H60</f>
        <v>48.75</v>
      </c>
      <c r="I59" s="450">
        <f>I60</f>
        <v>47.5</v>
      </c>
    </row>
    <row r="60" spans="1:9" s="83" customFormat="1" ht="20.25" customHeight="1">
      <c r="A60" s="437" t="s">
        <v>186</v>
      </c>
      <c r="B60" s="312" t="s">
        <v>0</v>
      </c>
      <c r="C60" s="312" t="s">
        <v>148</v>
      </c>
      <c r="D60" s="572" t="s">
        <v>172</v>
      </c>
      <c r="E60" s="314" t="s">
        <v>424</v>
      </c>
      <c r="F60" s="313" t="s">
        <v>425</v>
      </c>
      <c r="G60" s="312" t="s">
        <v>185</v>
      </c>
      <c r="H60" s="450">
        <v>48.75</v>
      </c>
      <c r="I60" s="450">
        <v>47.5</v>
      </c>
    </row>
    <row r="61" spans="1:9" s="83" customFormat="1" ht="18.75">
      <c r="A61" s="66" t="s">
        <v>295</v>
      </c>
      <c r="B61" s="73" t="s">
        <v>0</v>
      </c>
      <c r="C61" s="70" t="s">
        <v>148</v>
      </c>
      <c r="D61" s="156" t="s">
        <v>272</v>
      </c>
      <c r="E61" s="79"/>
      <c r="F61" s="78"/>
      <c r="G61" s="155"/>
      <c r="H61" s="297">
        <f>H66+H71+H90+H98</f>
        <v>5037.424</v>
      </c>
      <c r="I61" s="297">
        <f>I66+I71+I90+I98</f>
        <v>4908.2609999999995</v>
      </c>
    </row>
    <row r="62" spans="1:9" s="186" customFormat="1" ht="18.75" customHeight="1" hidden="1">
      <c r="A62" s="116"/>
      <c r="B62" s="100"/>
      <c r="C62" s="73"/>
      <c r="D62" s="113"/>
      <c r="E62" s="143"/>
      <c r="F62" s="71"/>
      <c r="G62" s="140"/>
      <c r="H62" s="444"/>
      <c r="I62" s="444"/>
    </row>
    <row r="63" spans="1:9" s="186" customFormat="1" ht="18.75" customHeight="1" hidden="1">
      <c r="A63" s="109"/>
      <c r="B63" s="88"/>
      <c r="C63" s="57"/>
      <c r="D63" s="65"/>
      <c r="E63" s="192"/>
      <c r="F63" s="135"/>
      <c r="G63" s="257"/>
      <c r="H63" s="451"/>
      <c r="I63" s="451"/>
    </row>
    <row r="64" spans="1:9" s="83" customFormat="1" ht="18.75" customHeight="1" hidden="1">
      <c r="A64" s="260"/>
      <c r="B64" s="88"/>
      <c r="C64" s="259"/>
      <c r="D64" s="258"/>
      <c r="E64" s="188"/>
      <c r="F64" s="187"/>
      <c r="G64" s="257"/>
      <c r="H64" s="451"/>
      <c r="I64" s="451"/>
    </row>
    <row r="65" spans="1:9" s="83" customFormat="1" ht="18.75" customHeight="1" hidden="1">
      <c r="A65" s="189"/>
      <c r="B65" s="57"/>
      <c r="C65" s="254"/>
      <c r="D65" s="254"/>
      <c r="E65" s="192"/>
      <c r="F65" s="255"/>
      <c r="G65" s="254"/>
      <c r="H65" s="452"/>
      <c r="I65" s="452"/>
    </row>
    <row r="66" spans="1:9" s="186" customFormat="1" ht="65.25" customHeight="1">
      <c r="A66" s="116" t="s">
        <v>730</v>
      </c>
      <c r="B66" s="100" t="s">
        <v>0</v>
      </c>
      <c r="C66" s="73" t="s">
        <v>148</v>
      </c>
      <c r="D66" s="113" t="s">
        <v>272</v>
      </c>
      <c r="E66" s="143" t="s">
        <v>294</v>
      </c>
      <c r="F66" s="71" t="s">
        <v>155</v>
      </c>
      <c r="G66" s="140"/>
      <c r="H66" s="297">
        <f>H67</f>
        <v>68.25</v>
      </c>
      <c r="I66" s="297">
        <f>I67</f>
        <v>66.5</v>
      </c>
    </row>
    <row r="67" spans="1:9" s="186" customFormat="1" ht="56.25">
      <c r="A67" s="252" t="s">
        <v>293</v>
      </c>
      <c r="B67" s="88" t="s">
        <v>0</v>
      </c>
      <c r="C67" s="57" t="s">
        <v>148</v>
      </c>
      <c r="D67" s="65" t="s">
        <v>272</v>
      </c>
      <c r="E67" s="188" t="s">
        <v>479</v>
      </c>
      <c r="F67" s="167" t="s">
        <v>155</v>
      </c>
      <c r="G67" s="64"/>
      <c r="H67" s="297">
        <f>+H68</f>
        <v>68.25</v>
      </c>
      <c r="I67" s="297">
        <f>+I68</f>
        <v>66.5</v>
      </c>
    </row>
    <row r="68" spans="1:244" s="106" customFormat="1" ht="19.5">
      <c r="A68" s="151" t="s">
        <v>292</v>
      </c>
      <c r="B68" s="88" t="s">
        <v>0</v>
      </c>
      <c r="C68" s="88" t="s">
        <v>148</v>
      </c>
      <c r="D68" s="148" t="s">
        <v>272</v>
      </c>
      <c r="E68" s="118" t="s">
        <v>479</v>
      </c>
      <c r="F68" s="117" t="s">
        <v>291</v>
      </c>
      <c r="G68" s="180"/>
      <c r="H68" s="453">
        <f>+H70+H69</f>
        <v>68.25</v>
      </c>
      <c r="I68" s="453">
        <f>+I70+I69</f>
        <v>66.5</v>
      </c>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6"/>
      <c r="FF68" s="186"/>
      <c r="FG68" s="186"/>
      <c r="FH68" s="186"/>
      <c r="FI68" s="186"/>
      <c r="FJ68" s="186"/>
      <c r="FK68" s="186"/>
      <c r="FL68" s="186"/>
      <c r="FM68" s="186"/>
      <c r="FN68" s="186"/>
      <c r="FO68" s="186"/>
      <c r="FP68" s="186"/>
      <c r="FQ68" s="186"/>
      <c r="FR68" s="186"/>
      <c r="FS68" s="186"/>
      <c r="FT68" s="186"/>
      <c r="FU68" s="186"/>
      <c r="FV68" s="186"/>
      <c r="FW68" s="186"/>
      <c r="FX68" s="186"/>
      <c r="FY68" s="186"/>
      <c r="FZ68" s="186"/>
      <c r="GA68" s="186"/>
      <c r="GB68" s="186"/>
      <c r="GC68" s="186"/>
      <c r="GD68" s="186"/>
      <c r="GE68" s="186"/>
      <c r="GF68" s="186"/>
      <c r="GG68" s="186"/>
      <c r="GH68" s="186"/>
      <c r="GI68" s="186"/>
      <c r="GJ68" s="186"/>
      <c r="GK68" s="186"/>
      <c r="GL68" s="186"/>
      <c r="GM68" s="186"/>
      <c r="GN68" s="186"/>
      <c r="GO68" s="186"/>
      <c r="GP68" s="186"/>
      <c r="GQ68" s="186"/>
      <c r="GR68" s="186"/>
      <c r="GS68" s="186"/>
      <c r="GT68" s="186"/>
      <c r="GU68" s="186"/>
      <c r="GV68" s="186"/>
      <c r="GW68" s="186"/>
      <c r="GX68" s="186"/>
      <c r="GY68" s="186"/>
      <c r="GZ68" s="186"/>
      <c r="HA68" s="186"/>
      <c r="HB68" s="186"/>
      <c r="HC68" s="186"/>
      <c r="HD68" s="186"/>
      <c r="HE68" s="186"/>
      <c r="HF68" s="186"/>
      <c r="HG68" s="186"/>
      <c r="HH68" s="186"/>
      <c r="HI68" s="186"/>
      <c r="HJ68" s="186"/>
      <c r="HK68" s="186"/>
      <c r="HL68" s="186"/>
      <c r="HM68" s="186"/>
      <c r="HN68" s="186"/>
      <c r="HO68" s="186"/>
      <c r="HP68" s="186"/>
      <c r="HQ68" s="186"/>
      <c r="HR68" s="186"/>
      <c r="HS68" s="186"/>
      <c r="HT68" s="186"/>
      <c r="HU68" s="186"/>
      <c r="HV68" s="186"/>
      <c r="HW68" s="186"/>
      <c r="HX68" s="186"/>
      <c r="HY68" s="186"/>
      <c r="HZ68" s="186"/>
      <c r="IA68" s="186"/>
      <c r="IB68" s="186"/>
      <c r="IC68" s="186"/>
      <c r="ID68" s="186"/>
      <c r="IE68" s="186"/>
      <c r="IF68" s="186"/>
      <c r="IG68" s="186"/>
      <c r="IH68" s="186"/>
      <c r="II68" s="186"/>
      <c r="IJ68" s="186"/>
    </row>
    <row r="69" spans="1:244" s="106" customFormat="1" ht="56.25">
      <c r="A69" s="311" t="s">
        <v>183</v>
      </c>
      <c r="B69" s="310" t="s">
        <v>0</v>
      </c>
      <c r="C69" s="309" t="s">
        <v>148</v>
      </c>
      <c r="D69" s="308" t="s">
        <v>272</v>
      </c>
      <c r="E69" s="705" t="s">
        <v>480</v>
      </c>
      <c r="F69" s="706"/>
      <c r="G69" s="307" t="s">
        <v>151</v>
      </c>
      <c r="H69" s="454">
        <v>0</v>
      </c>
      <c r="I69" s="454">
        <v>0</v>
      </c>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c r="FF69" s="186"/>
      <c r="FG69" s="186"/>
      <c r="FH69" s="186"/>
      <c r="FI69" s="186"/>
      <c r="FJ69" s="186"/>
      <c r="FK69" s="186"/>
      <c r="FL69" s="186"/>
      <c r="FM69" s="186"/>
      <c r="FN69" s="186"/>
      <c r="FO69" s="186"/>
      <c r="FP69" s="186"/>
      <c r="FQ69" s="186"/>
      <c r="FR69" s="186"/>
      <c r="FS69" s="186"/>
      <c r="FT69" s="186"/>
      <c r="FU69" s="186"/>
      <c r="FV69" s="186"/>
      <c r="FW69" s="186"/>
      <c r="FX69" s="186"/>
      <c r="FY69" s="186"/>
      <c r="FZ69" s="186"/>
      <c r="GA69" s="186"/>
      <c r="GB69" s="186"/>
      <c r="GC69" s="186"/>
      <c r="GD69" s="186"/>
      <c r="GE69" s="186"/>
      <c r="GF69" s="186"/>
      <c r="GG69" s="186"/>
      <c r="GH69" s="186"/>
      <c r="GI69" s="186"/>
      <c r="GJ69" s="186"/>
      <c r="GK69" s="186"/>
      <c r="GL69" s="186"/>
      <c r="GM69" s="186"/>
      <c r="GN69" s="186"/>
      <c r="GO69" s="186"/>
      <c r="GP69" s="186"/>
      <c r="GQ69" s="186"/>
      <c r="GR69" s="186"/>
      <c r="GS69" s="186"/>
      <c r="GT69" s="186"/>
      <c r="GU69" s="186"/>
      <c r="GV69" s="186"/>
      <c r="GW69" s="186"/>
      <c r="GX69" s="186"/>
      <c r="GY69" s="186"/>
      <c r="GZ69" s="186"/>
      <c r="HA69" s="186"/>
      <c r="HB69" s="186"/>
      <c r="HC69" s="186"/>
      <c r="HD69" s="186"/>
      <c r="HE69" s="186"/>
      <c r="HF69" s="186"/>
      <c r="HG69" s="186"/>
      <c r="HH69" s="186"/>
      <c r="HI69" s="186"/>
      <c r="HJ69" s="186"/>
      <c r="HK69" s="186"/>
      <c r="HL69" s="186"/>
      <c r="HM69" s="186"/>
      <c r="HN69" s="186"/>
      <c r="HO69" s="186"/>
      <c r="HP69" s="186"/>
      <c r="HQ69" s="186"/>
      <c r="HR69" s="186"/>
      <c r="HS69" s="186"/>
      <c r="HT69" s="186"/>
      <c r="HU69" s="186"/>
      <c r="HV69" s="186"/>
      <c r="HW69" s="186"/>
      <c r="HX69" s="186"/>
      <c r="HY69" s="186"/>
      <c r="HZ69" s="186"/>
      <c r="IA69" s="186"/>
      <c r="IB69" s="186"/>
      <c r="IC69" s="186"/>
      <c r="ID69" s="186"/>
      <c r="IE69" s="186"/>
      <c r="IF69" s="186"/>
      <c r="IG69" s="186"/>
      <c r="IH69" s="186"/>
      <c r="II69" s="186"/>
      <c r="IJ69" s="186"/>
    </row>
    <row r="70" spans="1:244" s="106" customFormat="1" ht="19.5" customHeight="1">
      <c r="A70" s="565" t="s">
        <v>363</v>
      </c>
      <c r="B70" s="57" t="s">
        <v>0</v>
      </c>
      <c r="C70" s="57" t="s">
        <v>148</v>
      </c>
      <c r="D70" s="57" t="s">
        <v>272</v>
      </c>
      <c r="E70" s="118" t="s">
        <v>479</v>
      </c>
      <c r="F70" s="117" t="s">
        <v>291</v>
      </c>
      <c r="G70" s="57" t="s">
        <v>145</v>
      </c>
      <c r="H70" s="298">
        <v>68.25</v>
      </c>
      <c r="I70" s="298">
        <v>66.5</v>
      </c>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c r="EO70" s="186"/>
      <c r="EP70" s="186"/>
      <c r="EQ70" s="186"/>
      <c r="ER70" s="186"/>
      <c r="ES70" s="186"/>
      <c r="ET70" s="186"/>
      <c r="EU70" s="186"/>
      <c r="EV70" s="186"/>
      <c r="EW70" s="186"/>
      <c r="EX70" s="186"/>
      <c r="EY70" s="186"/>
      <c r="EZ70" s="186"/>
      <c r="FA70" s="186"/>
      <c r="FB70" s="186"/>
      <c r="FC70" s="186"/>
      <c r="FD70" s="186"/>
      <c r="FE70" s="186"/>
      <c r="FF70" s="186"/>
      <c r="FG70" s="186"/>
      <c r="FH70" s="186"/>
      <c r="FI70" s="186"/>
      <c r="FJ70" s="186"/>
      <c r="FK70" s="186"/>
      <c r="FL70" s="186"/>
      <c r="FM70" s="186"/>
      <c r="FN70" s="186"/>
      <c r="FO70" s="186"/>
      <c r="FP70" s="186"/>
      <c r="FQ70" s="186"/>
      <c r="FR70" s="186"/>
      <c r="FS70" s="186"/>
      <c r="FT70" s="186"/>
      <c r="FU70" s="186"/>
      <c r="FV70" s="186"/>
      <c r="FW70" s="186"/>
      <c r="FX70" s="186"/>
      <c r="FY70" s="186"/>
      <c r="FZ70" s="186"/>
      <c r="GA70" s="186"/>
      <c r="GB70" s="186"/>
      <c r="GC70" s="186"/>
      <c r="GD70" s="186"/>
      <c r="GE70" s="186"/>
      <c r="GF70" s="186"/>
      <c r="GG70" s="186"/>
      <c r="GH70" s="186"/>
      <c r="GI70" s="186"/>
      <c r="GJ70" s="186"/>
      <c r="GK70" s="186"/>
      <c r="GL70" s="186"/>
      <c r="GM70" s="186"/>
      <c r="GN70" s="186"/>
      <c r="GO70" s="186"/>
      <c r="GP70" s="186"/>
      <c r="GQ70" s="186"/>
      <c r="GR70" s="186"/>
      <c r="GS70" s="186"/>
      <c r="GT70" s="186"/>
      <c r="GU70" s="186"/>
      <c r="GV70" s="186"/>
      <c r="GW70" s="186"/>
      <c r="GX70" s="186"/>
      <c r="GY70" s="186"/>
      <c r="GZ70" s="186"/>
      <c r="HA70" s="186"/>
      <c r="HB70" s="186"/>
      <c r="HC70" s="186"/>
      <c r="HD70" s="186"/>
      <c r="HE70" s="186"/>
      <c r="HF70" s="186"/>
      <c r="HG70" s="186"/>
      <c r="HH70" s="186"/>
      <c r="HI70" s="186"/>
      <c r="HJ70" s="186"/>
      <c r="HK70" s="186"/>
      <c r="HL70" s="186"/>
      <c r="HM70" s="186"/>
      <c r="HN70" s="186"/>
      <c r="HO70" s="186"/>
      <c r="HP70" s="186"/>
      <c r="HQ70" s="186"/>
      <c r="HR70" s="186"/>
      <c r="HS70" s="186"/>
      <c r="HT70" s="186"/>
      <c r="HU70" s="186"/>
      <c r="HV70" s="186"/>
      <c r="HW70" s="186"/>
      <c r="HX70" s="186"/>
      <c r="HY70" s="186"/>
      <c r="HZ70" s="186"/>
      <c r="IA70" s="186"/>
      <c r="IB70" s="186"/>
      <c r="IC70" s="186"/>
      <c r="ID70" s="186"/>
      <c r="IE70" s="186"/>
      <c r="IF70" s="186"/>
      <c r="IG70" s="186"/>
      <c r="IH70" s="186"/>
      <c r="II70" s="186"/>
      <c r="IJ70" s="186"/>
    </row>
    <row r="71" spans="1:9" s="186" customFormat="1" ht="34.5" customHeight="1">
      <c r="A71" s="250" t="s">
        <v>290</v>
      </c>
      <c r="B71" s="100" t="s">
        <v>0</v>
      </c>
      <c r="C71" s="249" t="s">
        <v>148</v>
      </c>
      <c r="D71" s="248">
        <v>13</v>
      </c>
      <c r="E71" s="247" t="s">
        <v>289</v>
      </c>
      <c r="F71" s="246" t="s">
        <v>155</v>
      </c>
      <c r="G71" s="306"/>
      <c r="H71" s="455">
        <f>+H72+H89+H88</f>
        <v>1483.95</v>
      </c>
      <c r="I71" s="455">
        <f>+I72+I89+I88</f>
        <v>1445.9</v>
      </c>
    </row>
    <row r="72" spans="1:9" s="83" customFormat="1" ht="18.75">
      <c r="A72" s="109" t="s">
        <v>288</v>
      </c>
      <c r="B72" s="88" t="s">
        <v>0</v>
      </c>
      <c r="C72" s="244" t="s">
        <v>148</v>
      </c>
      <c r="D72" s="87">
        <v>13</v>
      </c>
      <c r="E72" s="243" t="s">
        <v>286</v>
      </c>
      <c r="F72" s="167" t="s">
        <v>155</v>
      </c>
      <c r="G72" s="85"/>
      <c r="H72" s="200" t="str">
        <f>H73</f>
        <v>292,500</v>
      </c>
      <c r="I72" s="200" t="str">
        <f>I73</f>
        <v>285,000</v>
      </c>
    </row>
    <row r="73" spans="1:9" s="83" customFormat="1" ht="18.75">
      <c r="A73" s="89" t="s">
        <v>287</v>
      </c>
      <c r="B73" s="88" t="s">
        <v>0</v>
      </c>
      <c r="C73" s="86" t="s">
        <v>148</v>
      </c>
      <c r="D73" s="87">
        <v>13</v>
      </c>
      <c r="E73" s="243" t="s">
        <v>286</v>
      </c>
      <c r="F73" s="167" t="s">
        <v>285</v>
      </c>
      <c r="G73" s="85"/>
      <c r="H73" s="200" t="str">
        <f>H74</f>
        <v>292,500</v>
      </c>
      <c r="I73" s="200" t="str">
        <f>I74</f>
        <v>285,000</v>
      </c>
    </row>
    <row r="74" spans="1:9" s="83" customFormat="1" ht="24" customHeight="1">
      <c r="A74" s="565" t="s">
        <v>363</v>
      </c>
      <c r="B74" s="57" t="s">
        <v>0</v>
      </c>
      <c r="C74" s="241" t="s">
        <v>148</v>
      </c>
      <c r="D74" s="240">
        <v>13</v>
      </c>
      <c r="E74" s="239" t="s">
        <v>286</v>
      </c>
      <c r="F74" s="67" t="s">
        <v>285</v>
      </c>
      <c r="G74" s="238" t="s">
        <v>145</v>
      </c>
      <c r="H74" s="56" t="s">
        <v>623</v>
      </c>
      <c r="I74" s="56" t="s">
        <v>624</v>
      </c>
    </row>
    <row r="75" spans="1:9" s="83" customFormat="1" ht="18.75" customHeight="1" hidden="1">
      <c r="A75" s="231" t="s">
        <v>275</v>
      </c>
      <c r="B75" s="305" t="s">
        <v>0</v>
      </c>
      <c r="C75" s="237" t="s">
        <v>148</v>
      </c>
      <c r="D75" s="236">
        <v>13</v>
      </c>
      <c r="E75" s="728" t="s">
        <v>276</v>
      </c>
      <c r="F75" s="729"/>
      <c r="G75" s="235" t="s">
        <v>185</v>
      </c>
      <c r="H75" s="297"/>
      <c r="I75" s="297"/>
    </row>
    <row r="76" spans="1:9" s="83" customFormat="1" ht="18.75" customHeight="1" hidden="1">
      <c r="A76" s="91" t="s">
        <v>273</v>
      </c>
      <c r="B76" s="100" t="s">
        <v>0</v>
      </c>
      <c r="C76" s="221" t="s">
        <v>148</v>
      </c>
      <c r="D76" s="221" t="s">
        <v>272</v>
      </c>
      <c r="E76" s="72" t="s">
        <v>274</v>
      </c>
      <c r="F76" s="71" t="s">
        <v>155</v>
      </c>
      <c r="G76" s="220"/>
      <c r="H76" s="200"/>
      <c r="I76" s="200"/>
    </row>
    <row r="77" spans="1:249" s="233" customFormat="1" ht="19.5" customHeight="1" hidden="1">
      <c r="A77" s="89" t="s">
        <v>284</v>
      </c>
      <c r="B77" s="88" t="s">
        <v>0</v>
      </c>
      <c r="C77" s="120" t="s">
        <v>148</v>
      </c>
      <c r="D77" s="120" t="s">
        <v>272</v>
      </c>
      <c r="E77" s="59" t="s">
        <v>269</v>
      </c>
      <c r="F77" s="167" t="s">
        <v>155</v>
      </c>
      <c r="G77" s="219"/>
      <c r="H77" s="298"/>
      <c r="I77" s="298"/>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4"/>
      <c r="FU77" s="234"/>
      <c r="FV77" s="234"/>
      <c r="FW77" s="234"/>
      <c r="FX77" s="234"/>
      <c r="FY77" s="234"/>
      <c r="FZ77" s="234"/>
      <c r="GA77" s="234"/>
      <c r="GB77" s="234"/>
      <c r="GC77" s="234"/>
      <c r="GD77" s="234"/>
      <c r="GE77" s="234"/>
      <c r="GF77" s="234"/>
      <c r="GG77" s="234"/>
      <c r="GH77" s="234"/>
      <c r="GI77" s="234"/>
      <c r="GJ77" s="234"/>
      <c r="GK77" s="234"/>
      <c r="GL77" s="234"/>
      <c r="GM77" s="234"/>
      <c r="GN77" s="234"/>
      <c r="GO77" s="234"/>
      <c r="GP77" s="234"/>
      <c r="GQ77" s="234"/>
      <c r="GR77" s="234"/>
      <c r="GS77" s="234"/>
      <c r="GT77" s="234"/>
      <c r="GU77" s="234"/>
      <c r="GV77" s="234"/>
      <c r="GW77" s="234"/>
      <c r="GX77" s="234"/>
      <c r="GY77" s="234"/>
      <c r="GZ77" s="234"/>
      <c r="HA77" s="234"/>
      <c r="HB77" s="234"/>
      <c r="HC77" s="234"/>
      <c r="HD77" s="234"/>
      <c r="HE77" s="234"/>
      <c r="HF77" s="234"/>
      <c r="HG77" s="234"/>
      <c r="HH77" s="234"/>
      <c r="HI77" s="234"/>
      <c r="HJ77" s="234"/>
      <c r="HK77" s="234"/>
      <c r="HL77" s="234"/>
      <c r="HM77" s="234"/>
      <c r="HN77" s="234"/>
      <c r="HO77" s="234"/>
      <c r="HP77" s="234"/>
      <c r="HQ77" s="234"/>
      <c r="HR77" s="234"/>
      <c r="HS77" s="234"/>
      <c r="HT77" s="234"/>
      <c r="HU77" s="234"/>
      <c r="HV77" s="234"/>
      <c r="HW77" s="234"/>
      <c r="HX77" s="234"/>
      <c r="HY77" s="234"/>
      <c r="HZ77" s="234"/>
      <c r="IA77" s="234"/>
      <c r="IB77" s="234"/>
      <c r="IC77" s="234"/>
      <c r="ID77" s="234"/>
      <c r="IE77" s="234"/>
      <c r="IF77" s="234"/>
      <c r="IG77" s="234"/>
      <c r="IH77" s="234"/>
      <c r="II77" s="234"/>
      <c r="IJ77" s="234"/>
      <c r="IK77" s="234"/>
      <c r="IL77" s="234"/>
      <c r="IM77" s="234"/>
      <c r="IN77" s="234"/>
      <c r="IO77" s="234"/>
    </row>
    <row r="78" spans="1:249" s="233" customFormat="1" ht="56.25" customHeight="1" hidden="1">
      <c r="A78" s="109" t="s">
        <v>183</v>
      </c>
      <c r="B78" s="304" t="s">
        <v>0</v>
      </c>
      <c r="C78" s="60" t="s">
        <v>148</v>
      </c>
      <c r="D78" s="60">
        <v>13</v>
      </c>
      <c r="E78" s="229" t="s">
        <v>269</v>
      </c>
      <c r="F78" s="228" t="s">
        <v>268</v>
      </c>
      <c r="G78" s="60"/>
      <c r="H78" s="298"/>
      <c r="I78" s="298"/>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4"/>
      <c r="FU78" s="234"/>
      <c r="FV78" s="234"/>
      <c r="FW78" s="234"/>
      <c r="FX78" s="234"/>
      <c r="FY78" s="234"/>
      <c r="FZ78" s="234"/>
      <c r="GA78" s="234"/>
      <c r="GB78" s="234"/>
      <c r="GC78" s="234"/>
      <c r="GD78" s="234"/>
      <c r="GE78" s="234"/>
      <c r="GF78" s="234"/>
      <c r="GG78" s="234"/>
      <c r="GH78" s="234"/>
      <c r="GI78" s="234"/>
      <c r="GJ78" s="234"/>
      <c r="GK78" s="234"/>
      <c r="GL78" s="234"/>
      <c r="GM78" s="234"/>
      <c r="GN78" s="234"/>
      <c r="GO78" s="234"/>
      <c r="GP78" s="234"/>
      <c r="GQ78" s="234"/>
      <c r="GR78" s="234"/>
      <c r="GS78" s="234"/>
      <c r="GT78" s="234"/>
      <c r="GU78" s="234"/>
      <c r="GV78" s="234"/>
      <c r="GW78" s="234"/>
      <c r="GX78" s="234"/>
      <c r="GY78" s="234"/>
      <c r="GZ78" s="234"/>
      <c r="HA78" s="234"/>
      <c r="HB78" s="234"/>
      <c r="HC78" s="234"/>
      <c r="HD78" s="234"/>
      <c r="HE78" s="234"/>
      <c r="HF78" s="234"/>
      <c r="HG78" s="234"/>
      <c r="HH78" s="234"/>
      <c r="HI78" s="234"/>
      <c r="HJ78" s="234"/>
      <c r="HK78" s="234"/>
      <c r="HL78" s="234"/>
      <c r="HM78" s="234"/>
      <c r="HN78" s="234"/>
      <c r="HO78" s="234"/>
      <c r="HP78" s="234"/>
      <c r="HQ78" s="234"/>
      <c r="HR78" s="234"/>
      <c r="HS78" s="234"/>
      <c r="HT78" s="234"/>
      <c r="HU78" s="234"/>
      <c r="HV78" s="234"/>
      <c r="HW78" s="234"/>
      <c r="HX78" s="234"/>
      <c r="HY78" s="234"/>
      <c r="HZ78" s="234"/>
      <c r="IA78" s="234"/>
      <c r="IB78" s="234"/>
      <c r="IC78" s="234"/>
      <c r="ID78" s="234"/>
      <c r="IE78" s="234"/>
      <c r="IF78" s="234"/>
      <c r="IG78" s="234"/>
      <c r="IH78" s="234"/>
      <c r="II78" s="234"/>
      <c r="IJ78" s="234"/>
      <c r="IK78" s="234"/>
      <c r="IL78" s="234"/>
      <c r="IM78" s="234"/>
      <c r="IN78" s="234"/>
      <c r="IO78" s="234"/>
    </row>
    <row r="79" spans="1:249" s="233" customFormat="1" ht="19.5" customHeight="1" hidden="1">
      <c r="A79" s="74" t="s">
        <v>159</v>
      </c>
      <c r="B79" s="60" t="s">
        <v>0</v>
      </c>
      <c r="C79" s="60" t="s">
        <v>148</v>
      </c>
      <c r="D79" s="60">
        <v>13</v>
      </c>
      <c r="E79" s="229" t="s">
        <v>269</v>
      </c>
      <c r="F79" s="228" t="s">
        <v>268</v>
      </c>
      <c r="G79" s="60" t="s">
        <v>145</v>
      </c>
      <c r="H79" s="298"/>
      <c r="I79" s="298"/>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c r="GZ79" s="234"/>
      <c r="HA79" s="234"/>
      <c r="HB79" s="234"/>
      <c r="HC79" s="234"/>
      <c r="HD79" s="234"/>
      <c r="HE79" s="234"/>
      <c r="HF79" s="234"/>
      <c r="HG79" s="234"/>
      <c r="HH79" s="234"/>
      <c r="HI79" s="234"/>
      <c r="HJ79" s="234"/>
      <c r="HK79" s="234"/>
      <c r="HL79" s="234"/>
      <c r="HM79" s="234"/>
      <c r="HN79" s="234"/>
      <c r="HO79" s="234"/>
      <c r="HP79" s="234"/>
      <c r="HQ79" s="234"/>
      <c r="HR79" s="234"/>
      <c r="HS79" s="234"/>
      <c r="HT79" s="234"/>
      <c r="HU79" s="234"/>
      <c r="HV79" s="234"/>
      <c r="HW79" s="234"/>
      <c r="HX79" s="234"/>
      <c r="HY79" s="234"/>
      <c r="HZ79" s="234"/>
      <c r="IA79" s="234"/>
      <c r="IB79" s="234"/>
      <c r="IC79" s="234"/>
      <c r="ID79" s="234"/>
      <c r="IE79" s="234"/>
      <c r="IF79" s="234"/>
      <c r="IG79" s="234"/>
      <c r="IH79" s="234"/>
      <c r="II79" s="234"/>
      <c r="IJ79" s="234"/>
      <c r="IK79" s="234"/>
      <c r="IL79" s="234"/>
      <c r="IM79" s="234"/>
      <c r="IN79" s="234"/>
      <c r="IO79" s="234"/>
    </row>
    <row r="80" spans="1:249" s="233" customFormat="1" ht="19.5" customHeight="1" hidden="1">
      <c r="A80" s="89" t="s">
        <v>186</v>
      </c>
      <c r="B80" s="60" t="s">
        <v>0</v>
      </c>
      <c r="C80" s="60" t="s">
        <v>148</v>
      </c>
      <c r="D80" s="230" t="s">
        <v>272</v>
      </c>
      <c r="E80" s="229" t="s">
        <v>281</v>
      </c>
      <c r="F80" s="228" t="s">
        <v>155</v>
      </c>
      <c r="G80" s="227"/>
      <c r="H80" s="298"/>
      <c r="I80" s="298"/>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234"/>
      <c r="BY80" s="234"/>
      <c r="BZ80" s="234"/>
      <c r="CA80" s="234"/>
      <c r="CB80" s="234"/>
      <c r="CC80" s="234"/>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c r="DA80" s="234"/>
      <c r="DB80" s="234"/>
      <c r="DC80" s="234"/>
      <c r="DD80" s="234"/>
      <c r="DE80" s="234"/>
      <c r="DF80" s="234"/>
      <c r="DG80" s="234"/>
      <c r="DH80" s="234"/>
      <c r="DI80" s="234"/>
      <c r="DJ80" s="234"/>
      <c r="DK80" s="234"/>
      <c r="DL80" s="234"/>
      <c r="DM80" s="234"/>
      <c r="DN80" s="234"/>
      <c r="DO80" s="234"/>
      <c r="DP80" s="234"/>
      <c r="DQ80" s="234"/>
      <c r="DR80" s="234"/>
      <c r="DS80" s="234"/>
      <c r="DT80" s="234"/>
      <c r="DU80" s="234"/>
      <c r="DV80" s="234"/>
      <c r="DW80" s="234"/>
      <c r="DX80" s="234"/>
      <c r="DY80" s="234"/>
      <c r="DZ80" s="234"/>
      <c r="EA80" s="234"/>
      <c r="EB80" s="234"/>
      <c r="EC80" s="234"/>
      <c r="ED80" s="234"/>
      <c r="EE80" s="234"/>
      <c r="EF80" s="234"/>
      <c r="EG80" s="234"/>
      <c r="EH80" s="234"/>
      <c r="EI80" s="234"/>
      <c r="EJ80" s="234"/>
      <c r="EK80" s="234"/>
      <c r="EL80" s="234"/>
      <c r="EM80" s="234"/>
      <c r="EN80" s="234"/>
      <c r="EO80" s="234"/>
      <c r="EP80" s="234"/>
      <c r="EQ80" s="234"/>
      <c r="ER80" s="234"/>
      <c r="ES80" s="234"/>
      <c r="ET80" s="234"/>
      <c r="EU80" s="234"/>
      <c r="EV80" s="234"/>
      <c r="EW80" s="234"/>
      <c r="EX80" s="234"/>
      <c r="EY80" s="234"/>
      <c r="EZ80" s="234"/>
      <c r="FA80" s="234"/>
      <c r="FB80" s="234"/>
      <c r="FC80" s="234"/>
      <c r="FD80" s="234"/>
      <c r="FE80" s="234"/>
      <c r="FF80" s="234"/>
      <c r="FG80" s="234"/>
      <c r="FH80" s="234"/>
      <c r="FI80" s="234"/>
      <c r="FJ80" s="234"/>
      <c r="FK80" s="234"/>
      <c r="FL80" s="234"/>
      <c r="FM80" s="234"/>
      <c r="FN80" s="234"/>
      <c r="FO80" s="234"/>
      <c r="FP80" s="234"/>
      <c r="FQ80" s="234"/>
      <c r="FR80" s="234"/>
      <c r="FS80" s="234"/>
      <c r="FT80" s="234"/>
      <c r="FU80" s="234"/>
      <c r="FV80" s="234"/>
      <c r="FW80" s="234"/>
      <c r="FX80" s="234"/>
      <c r="FY80" s="234"/>
      <c r="FZ80" s="234"/>
      <c r="GA80" s="234"/>
      <c r="GB80" s="234"/>
      <c r="GC80" s="234"/>
      <c r="GD80" s="234"/>
      <c r="GE80" s="234"/>
      <c r="GF80" s="234"/>
      <c r="GG80" s="234"/>
      <c r="GH80" s="234"/>
      <c r="GI80" s="234"/>
      <c r="GJ80" s="234"/>
      <c r="GK80" s="234"/>
      <c r="GL80" s="234"/>
      <c r="GM80" s="234"/>
      <c r="GN80" s="234"/>
      <c r="GO80" s="234"/>
      <c r="GP80" s="234"/>
      <c r="GQ80" s="234"/>
      <c r="GR80" s="234"/>
      <c r="GS80" s="234"/>
      <c r="GT80" s="234"/>
      <c r="GU80" s="234"/>
      <c r="GV80" s="234"/>
      <c r="GW80" s="234"/>
      <c r="GX80" s="234"/>
      <c r="GY80" s="234"/>
      <c r="GZ80" s="234"/>
      <c r="HA80" s="234"/>
      <c r="HB80" s="234"/>
      <c r="HC80" s="234"/>
      <c r="HD80" s="234"/>
      <c r="HE80" s="234"/>
      <c r="HF80" s="234"/>
      <c r="HG80" s="234"/>
      <c r="HH80" s="234"/>
      <c r="HI80" s="234"/>
      <c r="HJ80" s="234"/>
      <c r="HK80" s="234"/>
      <c r="HL80" s="234"/>
      <c r="HM80" s="234"/>
      <c r="HN80" s="234"/>
      <c r="HO80" s="234"/>
      <c r="HP80" s="234"/>
      <c r="HQ80" s="234"/>
      <c r="HR80" s="234"/>
      <c r="HS80" s="234"/>
      <c r="HT80" s="234"/>
      <c r="HU80" s="234"/>
      <c r="HV80" s="234"/>
      <c r="HW80" s="234"/>
      <c r="HX80" s="234"/>
      <c r="HY80" s="234"/>
      <c r="HZ80" s="234"/>
      <c r="IA80" s="234"/>
      <c r="IB80" s="234"/>
      <c r="IC80" s="234"/>
      <c r="ID80" s="234"/>
      <c r="IE80" s="234"/>
      <c r="IF80" s="234"/>
      <c r="IG80" s="234"/>
      <c r="IH80" s="234"/>
      <c r="II80" s="234"/>
      <c r="IJ80" s="234"/>
      <c r="IK80" s="234"/>
      <c r="IL80" s="234"/>
      <c r="IM80" s="234"/>
      <c r="IN80" s="234"/>
      <c r="IO80" s="234"/>
    </row>
    <row r="81" spans="1:9" s="83" customFormat="1" ht="18.75" customHeight="1" hidden="1">
      <c r="A81" s="162" t="s">
        <v>283</v>
      </c>
      <c r="B81" s="60" t="s">
        <v>0</v>
      </c>
      <c r="C81" s="60" t="s">
        <v>148</v>
      </c>
      <c r="D81" s="230" t="s">
        <v>272</v>
      </c>
      <c r="E81" s="229" t="s">
        <v>281</v>
      </c>
      <c r="F81" s="228" t="s">
        <v>280</v>
      </c>
      <c r="G81" s="227"/>
      <c r="H81" s="456"/>
      <c r="I81" s="456"/>
    </row>
    <row r="82" spans="1:9" s="83" customFormat="1" ht="18.75" customHeight="1" hidden="1">
      <c r="A82" s="162" t="s">
        <v>282</v>
      </c>
      <c r="B82" s="60" t="s">
        <v>0</v>
      </c>
      <c r="C82" s="60" t="s">
        <v>148</v>
      </c>
      <c r="D82" s="230" t="s">
        <v>272</v>
      </c>
      <c r="E82" s="229" t="s">
        <v>281</v>
      </c>
      <c r="F82" s="228" t="s">
        <v>280</v>
      </c>
      <c r="G82" s="227" t="s">
        <v>151</v>
      </c>
      <c r="H82" s="457"/>
      <c r="I82" s="457"/>
    </row>
    <row r="83" spans="1:9" s="186" customFormat="1" ht="18.75" customHeight="1" hidden="1">
      <c r="A83" s="231" t="s">
        <v>275</v>
      </c>
      <c r="B83" s="303" t="s">
        <v>0</v>
      </c>
      <c r="C83" s="60" t="s">
        <v>148</v>
      </c>
      <c r="D83" s="230" t="s">
        <v>272</v>
      </c>
      <c r="E83" s="229" t="s">
        <v>281</v>
      </c>
      <c r="F83" s="228" t="s">
        <v>280</v>
      </c>
      <c r="G83" s="227" t="s">
        <v>145</v>
      </c>
      <c r="H83" s="297"/>
      <c r="I83" s="297"/>
    </row>
    <row r="84" spans="1:9" s="83" customFormat="1" ht="18.75" hidden="1">
      <c r="A84" s="91" t="s">
        <v>273</v>
      </c>
      <c r="B84" s="88" t="s">
        <v>0</v>
      </c>
      <c r="C84" s="120" t="s">
        <v>205</v>
      </c>
      <c r="D84" s="120" t="s">
        <v>176</v>
      </c>
      <c r="E84" s="59" t="s">
        <v>278</v>
      </c>
      <c r="F84" s="167" t="s">
        <v>169</v>
      </c>
      <c r="G84" s="120"/>
      <c r="H84" s="200"/>
      <c r="I84" s="200"/>
    </row>
    <row r="85" spans="1:9" s="83" customFormat="1" ht="37.5" hidden="1">
      <c r="A85" s="91" t="s">
        <v>279</v>
      </c>
      <c r="B85" s="88" t="s">
        <v>0</v>
      </c>
      <c r="C85" s="226" t="s">
        <v>205</v>
      </c>
      <c r="D85" s="226" t="s">
        <v>176</v>
      </c>
      <c r="E85" s="59" t="s">
        <v>278</v>
      </c>
      <c r="F85" s="167" t="s">
        <v>277</v>
      </c>
      <c r="G85" s="226"/>
      <c r="H85" s="458"/>
      <c r="I85" s="458"/>
    </row>
    <row r="86" spans="1:9" s="83" customFormat="1" ht="39.75" customHeight="1" hidden="1">
      <c r="A86" s="109" t="s">
        <v>183</v>
      </c>
      <c r="B86" s="57" t="s">
        <v>0</v>
      </c>
      <c r="C86" s="57" t="s">
        <v>205</v>
      </c>
      <c r="D86" s="57" t="s">
        <v>176</v>
      </c>
      <c r="E86" s="59" t="s">
        <v>278</v>
      </c>
      <c r="F86" s="167" t="s">
        <v>277</v>
      </c>
      <c r="G86" s="57" t="s">
        <v>151</v>
      </c>
      <c r="H86" s="298"/>
      <c r="I86" s="298"/>
    </row>
    <row r="87" spans="1:9" s="83" customFormat="1" ht="23.25" customHeight="1" hidden="1">
      <c r="A87" s="89" t="s">
        <v>159</v>
      </c>
      <c r="B87" s="57" t="s">
        <v>0</v>
      </c>
      <c r="C87" s="57" t="s">
        <v>205</v>
      </c>
      <c r="D87" s="57" t="s">
        <v>176</v>
      </c>
      <c r="E87" s="59" t="s">
        <v>278</v>
      </c>
      <c r="F87" s="167" t="s">
        <v>277</v>
      </c>
      <c r="G87" s="57" t="s">
        <v>145</v>
      </c>
      <c r="H87" s="298"/>
      <c r="I87" s="298"/>
    </row>
    <row r="88" spans="1:9" s="83" customFormat="1" ht="23.25" customHeight="1">
      <c r="A88" s="89" t="s">
        <v>167</v>
      </c>
      <c r="B88" s="57" t="s">
        <v>0</v>
      </c>
      <c r="C88" s="241" t="s">
        <v>148</v>
      </c>
      <c r="D88" s="240">
        <v>13</v>
      </c>
      <c r="E88" s="239" t="s">
        <v>286</v>
      </c>
      <c r="F88" s="67" t="s">
        <v>285</v>
      </c>
      <c r="G88" s="238" t="s">
        <v>164</v>
      </c>
      <c r="H88" s="298">
        <v>21.45</v>
      </c>
      <c r="I88" s="298">
        <v>20.9</v>
      </c>
    </row>
    <row r="89" spans="1:9" s="83" customFormat="1" ht="23.25" customHeight="1">
      <c r="A89" s="89" t="s">
        <v>186</v>
      </c>
      <c r="B89" s="57" t="s">
        <v>0</v>
      </c>
      <c r="C89" s="224" t="s">
        <v>148</v>
      </c>
      <c r="D89" s="223">
        <v>13</v>
      </c>
      <c r="E89" s="717" t="s">
        <v>276</v>
      </c>
      <c r="F89" s="718"/>
      <c r="G89" s="84" t="s">
        <v>185</v>
      </c>
      <c r="H89" s="298">
        <v>1170</v>
      </c>
      <c r="I89" s="298">
        <v>1140</v>
      </c>
    </row>
    <row r="90" spans="1:9" s="83" customFormat="1" ht="23.25" customHeight="1">
      <c r="A90" s="114" t="s">
        <v>275</v>
      </c>
      <c r="B90" s="100" t="s">
        <v>0</v>
      </c>
      <c r="C90" s="221" t="s">
        <v>148</v>
      </c>
      <c r="D90" s="221" t="s">
        <v>272</v>
      </c>
      <c r="E90" s="72" t="s">
        <v>274</v>
      </c>
      <c r="F90" s="71" t="s">
        <v>155</v>
      </c>
      <c r="G90" s="216"/>
      <c r="H90" s="455">
        <f>+H91</f>
        <v>3363.7499999999995</v>
      </c>
      <c r="I90" s="455">
        <f>+I91</f>
        <v>3277.501</v>
      </c>
    </row>
    <row r="91" spans="1:9" s="83" customFormat="1" ht="23.25" customHeight="1">
      <c r="A91" s="109" t="s">
        <v>273</v>
      </c>
      <c r="B91" s="88" t="s">
        <v>0</v>
      </c>
      <c r="C91" s="120" t="s">
        <v>148</v>
      </c>
      <c r="D91" s="120" t="s">
        <v>272</v>
      </c>
      <c r="E91" s="59" t="s">
        <v>269</v>
      </c>
      <c r="F91" s="167" t="s">
        <v>155</v>
      </c>
      <c r="G91" s="120"/>
      <c r="H91" s="459">
        <f>+H92+H96</f>
        <v>3363.7499999999995</v>
      </c>
      <c r="I91" s="459">
        <f>+I92+I96</f>
        <v>3277.501</v>
      </c>
    </row>
    <row r="92" spans="1:9" s="83" customFormat="1" ht="27.75" customHeight="1">
      <c r="A92" s="116" t="s">
        <v>284</v>
      </c>
      <c r="B92" s="100" t="s">
        <v>0</v>
      </c>
      <c r="C92" s="73" t="s">
        <v>148</v>
      </c>
      <c r="D92" s="73">
        <v>13</v>
      </c>
      <c r="E92" s="214" t="s">
        <v>269</v>
      </c>
      <c r="F92" s="213" t="s">
        <v>271</v>
      </c>
      <c r="G92" s="70"/>
      <c r="H92" s="455">
        <f>+H93+H94+H95</f>
        <v>3295.4999999999995</v>
      </c>
      <c r="I92" s="455">
        <f>+I93+I94+I95</f>
        <v>3211.001</v>
      </c>
    </row>
    <row r="93" spans="1:9" s="83" customFormat="1" ht="58.5" customHeight="1">
      <c r="A93" s="109" t="s">
        <v>183</v>
      </c>
      <c r="B93" s="88" t="s">
        <v>0</v>
      </c>
      <c r="C93" s="57" t="s">
        <v>148</v>
      </c>
      <c r="D93" s="57">
        <v>13</v>
      </c>
      <c r="E93" s="192" t="s">
        <v>269</v>
      </c>
      <c r="F93" s="135" t="s">
        <v>271</v>
      </c>
      <c r="G93" s="57" t="s">
        <v>151</v>
      </c>
      <c r="H93" s="56" t="s">
        <v>654</v>
      </c>
      <c r="I93" s="56" t="s">
        <v>655</v>
      </c>
    </row>
    <row r="94" spans="1:9" s="83" customFormat="1" ht="23.25" customHeight="1">
      <c r="A94" s="565" t="s">
        <v>363</v>
      </c>
      <c r="B94" s="88" t="s">
        <v>0</v>
      </c>
      <c r="C94" s="57" t="s">
        <v>148</v>
      </c>
      <c r="D94" s="57">
        <v>13</v>
      </c>
      <c r="E94" s="192" t="s">
        <v>269</v>
      </c>
      <c r="F94" s="135" t="s">
        <v>271</v>
      </c>
      <c r="G94" s="57" t="s">
        <v>145</v>
      </c>
      <c r="H94" s="56" t="s">
        <v>656</v>
      </c>
      <c r="I94" s="56" t="s">
        <v>657</v>
      </c>
    </row>
    <row r="95" spans="1:9" s="83" customFormat="1" ht="23.25" customHeight="1">
      <c r="A95" s="74" t="s">
        <v>186</v>
      </c>
      <c r="B95" s="57" t="s">
        <v>0</v>
      </c>
      <c r="C95" s="57" t="s">
        <v>148</v>
      </c>
      <c r="D95" s="57">
        <v>13</v>
      </c>
      <c r="E95" s="192" t="s">
        <v>269</v>
      </c>
      <c r="F95" s="135" t="s">
        <v>271</v>
      </c>
      <c r="G95" s="57" t="s">
        <v>185</v>
      </c>
      <c r="H95" s="298">
        <v>5.85</v>
      </c>
      <c r="I95" s="298">
        <v>5.7</v>
      </c>
    </row>
    <row r="96" spans="1:9" s="83" customFormat="1" ht="23.25" customHeight="1">
      <c r="A96" s="137" t="s">
        <v>270</v>
      </c>
      <c r="B96" s="100" t="s">
        <v>0</v>
      </c>
      <c r="C96" s="73" t="s">
        <v>148</v>
      </c>
      <c r="D96" s="73">
        <v>13</v>
      </c>
      <c r="E96" s="214" t="s">
        <v>269</v>
      </c>
      <c r="F96" s="213" t="s">
        <v>268</v>
      </c>
      <c r="G96" s="73"/>
      <c r="H96" s="460">
        <f>H97</f>
        <v>68.25</v>
      </c>
      <c r="I96" s="460">
        <f>I97</f>
        <v>66.5</v>
      </c>
    </row>
    <row r="97" spans="1:9" s="83" customFormat="1" ht="23.25" customHeight="1">
      <c r="A97" s="565" t="s">
        <v>363</v>
      </c>
      <c r="B97" s="57" t="s">
        <v>0</v>
      </c>
      <c r="C97" s="57" t="s">
        <v>148</v>
      </c>
      <c r="D97" s="57">
        <v>13</v>
      </c>
      <c r="E97" s="192" t="s">
        <v>269</v>
      </c>
      <c r="F97" s="135" t="s">
        <v>268</v>
      </c>
      <c r="G97" s="57" t="s">
        <v>145</v>
      </c>
      <c r="H97" s="298">
        <v>68.25</v>
      </c>
      <c r="I97" s="298">
        <v>66.5</v>
      </c>
    </row>
    <row r="98" spans="1:9" s="83" customFormat="1" ht="23.25" customHeight="1">
      <c r="A98" s="557" t="s">
        <v>326</v>
      </c>
      <c r="B98" s="73" t="s">
        <v>0</v>
      </c>
      <c r="C98" s="319" t="s">
        <v>148</v>
      </c>
      <c r="D98" s="434" t="s">
        <v>272</v>
      </c>
      <c r="E98" s="552" t="s">
        <v>281</v>
      </c>
      <c r="F98" s="553" t="s">
        <v>155</v>
      </c>
      <c r="G98" s="73"/>
      <c r="H98" s="460">
        <f>H100+H102</f>
        <v>121.47399999999999</v>
      </c>
      <c r="I98" s="460">
        <f>I100+I102</f>
        <v>118.36</v>
      </c>
    </row>
    <row r="99" spans="1:9" s="83" customFormat="1" ht="54" customHeight="1">
      <c r="A99" s="481" t="s">
        <v>659</v>
      </c>
      <c r="B99" s="73" t="s">
        <v>0</v>
      </c>
      <c r="C99" s="319" t="s">
        <v>148</v>
      </c>
      <c r="D99" s="658" t="s">
        <v>272</v>
      </c>
      <c r="E99" s="741" t="s">
        <v>676</v>
      </c>
      <c r="F99" s="742"/>
      <c r="G99" s="73"/>
      <c r="H99" s="460" t="str">
        <f>H100</f>
        <v>30,323</v>
      </c>
      <c r="I99" s="460" t="str">
        <f>I100</f>
        <v>29,545</v>
      </c>
    </row>
    <row r="100" spans="1:9" s="83" customFormat="1" ht="23.25" customHeight="1">
      <c r="A100" s="502" t="s">
        <v>312</v>
      </c>
      <c r="B100" s="73" t="s">
        <v>0</v>
      </c>
      <c r="C100" s="319" t="s">
        <v>148</v>
      </c>
      <c r="D100" s="658" t="s">
        <v>272</v>
      </c>
      <c r="E100" s="741" t="s">
        <v>676</v>
      </c>
      <c r="F100" s="742"/>
      <c r="G100" s="73" t="s">
        <v>308</v>
      </c>
      <c r="H100" s="92" t="s">
        <v>627</v>
      </c>
      <c r="I100" s="92" t="s">
        <v>628</v>
      </c>
    </row>
    <row r="101" spans="1:9" s="83" customFormat="1" ht="38.25" customHeight="1">
      <c r="A101" s="481" t="s">
        <v>514</v>
      </c>
      <c r="B101" s="57" t="s">
        <v>0</v>
      </c>
      <c r="C101" s="559" t="s">
        <v>148</v>
      </c>
      <c r="D101" s="560" t="s">
        <v>272</v>
      </c>
      <c r="E101" s="558" t="s">
        <v>281</v>
      </c>
      <c r="F101" s="475" t="s">
        <v>513</v>
      </c>
      <c r="G101" s="559"/>
      <c r="H101" s="298" t="str">
        <f>H102</f>
        <v>91,151</v>
      </c>
      <c r="I101" s="298" t="str">
        <f>I102</f>
        <v>88,815</v>
      </c>
    </row>
    <row r="102" spans="1:9" s="83" customFormat="1" ht="23.25" customHeight="1">
      <c r="A102" s="502" t="s">
        <v>312</v>
      </c>
      <c r="B102" s="57" t="s">
        <v>0</v>
      </c>
      <c r="C102" s="559" t="s">
        <v>148</v>
      </c>
      <c r="D102" s="560" t="s">
        <v>272</v>
      </c>
      <c r="E102" s="558" t="s">
        <v>281</v>
      </c>
      <c r="F102" s="475" t="s">
        <v>513</v>
      </c>
      <c r="G102" s="559" t="s">
        <v>308</v>
      </c>
      <c r="H102" s="56" t="s">
        <v>629</v>
      </c>
      <c r="I102" s="56" t="s">
        <v>630</v>
      </c>
    </row>
    <row r="103" spans="1:9" s="215" customFormat="1" ht="42.75" customHeight="1">
      <c r="A103" s="158" t="s">
        <v>267</v>
      </c>
      <c r="B103" s="293" t="s">
        <v>0</v>
      </c>
      <c r="C103" s="210" t="s">
        <v>176</v>
      </c>
      <c r="D103" s="210"/>
      <c r="E103" s="212"/>
      <c r="F103" s="211"/>
      <c r="G103" s="210"/>
      <c r="H103" s="461">
        <f>H105+H114+H110</f>
        <v>321.75</v>
      </c>
      <c r="I103" s="461">
        <f>I105+I114+I110</f>
        <v>313.5</v>
      </c>
    </row>
    <row r="104" spans="1:9" s="215" customFormat="1" ht="27.75" customHeight="1">
      <c r="A104" s="677" t="s">
        <v>718</v>
      </c>
      <c r="B104" s="300" t="s">
        <v>148</v>
      </c>
      <c r="C104" s="210" t="s">
        <v>176</v>
      </c>
      <c r="D104" s="210" t="s">
        <v>237</v>
      </c>
      <c r="E104" s="212"/>
      <c r="F104" s="211"/>
      <c r="G104" s="210"/>
      <c r="H104" s="461">
        <f>H105</f>
        <v>146.25</v>
      </c>
      <c r="I104" s="461">
        <f>I105</f>
        <v>142.5</v>
      </c>
    </row>
    <row r="105" spans="1:9" s="215" customFormat="1" ht="82.5" customHeight="1">
      <c r="A105" s="116" t="s">
        <v>731</v>
      </c>
      <c r="B105" s="100" t="s">
        <v>0</v>
      </c>
      <c r="C105" s="57" t="s">
        <v>176</v>
      </c>
      <c r="D105" s="57" t="s">
        <v>237</v>
      </c>
      <c r="E105" s="59" t="s">
        <v>266</v>
      </c>
      <c r="F105" s="167" t="s">
        <v>155</v>
      </c>
      <c r="G105" s="210"/>
      <c r="H105" s="297">
        <f>H108</f>
        <v>146.25</v>
      </c>
      <c r="I105" s="297">
        <f>I108</f>
        <v>142.5</v>
      </c>
    </row>
    <row r="106" spans="1:9" s="215" customFormat="1" ht="57.75" customHeight="1">
      <c r="A106" s="201" t="s">
        <v>264</v>
      </c>
      <c r="B106" s="190" t="s">
        <v>0</v>
      </c>
      <c r="C106" s="507" t="s">
        <v>176</v>
      </c>
      <c r="D106" s="73" t="s">
        <v>237</v>
      </c>
      <c r="E106" s="156" t="s">
        <v>481</v>
      </c>
      <c r="F106" s="155" t="s">
        <v>155</v>
      </c>
      <c r="G106" s="73"/>
      <c r="H106" s="297">
        <f>H107</f>
        <v>146.25</v>
      </c>
      <c r="I106" s="297">
        <f>I107</f>
        <v>142.5</v>
      </c>
    </row>
    <row r="107" spans="1:9" s="215" customFormat="1" ht="39.75" customHeight="1">
      <c r="A107" s="163" t="s">
        <v>263</v>
      </c>
      <c r="B107" s="161" t="s">
        <v>0</v>
      </c>
      <c r="C107" s="209" t="s">
        <v>176</v>
      </c>
      <c r="D107" s="57" t="s">
        <v>237</v>
      </c>
      <c r="E107" s="719" t="s">
        <v>482</v>
      </c>
      <c r="F107" s="720"/>
      <c r="G107" s="57"/>
      <c r="H107" s="200">
        <f>H108</f>
        <v>146.25</v>
      </c>
      <c r="I107" s="200">
        <f>I108</f>
        <v>142.5</v>
      </c>
    </row>
    <row r="108" spans="1:9" s="215" customFormat="1" ht="29.25" customHeight="1">
      <c r="A108" s="565" t="s">
        <v>363</v>
      </c>
      <c r="B108" s="161" t="s">
        <v>0</v>
      </c>
      <c r="C108" s="209" t="s">
        <v>176</v>
      </c>
      <c r="D108" s="57" t="s">
        <v>237</v>
      </c>
      <c r="E108" s="709" t="s">
        <v>482</v>
      </c>
      <c r="F108" s="710"/>
      <c r="G108" s="57" t="s">
        <v>145</v>
      </c>
      <c r="H108" s="200">
        <v>146.25</v>
      </c>
      <c r="I108" s="200">
        <v>142.5</v>
      </c>
    </row>
    <row r="109" spans="1:9" s="215" customFormat="1" ht="37.5">
      <c r="A109" s="543" t="s">
        <v>740</v>
      </c>
      <c r="B109" s="88" t="s">
        <v>0</v>
      </c>
      <c r="C109" s="73" t="s">
        <v>176</v>
      </c>
      <c r="D109" s="73" t="s">
        <v>177</v>
      </c>
      <c r="E109" s="72"/>
      <c r="F109" s="71"/>
      <c r="G109" s="73"/>
      <c r="H109" s="297">
        <f>H110</f>
        <v>29.25</v>
      </c>
      <c r="I109" s="297">
        <f>I110</f>
        <v>28.5</v>
      </c>
    </row>
    <row r="110" spans="1:9" s="217" customFormat="1" ht="84" customHeight="1">
      <c r="A110" s="116" t="s">
        <v>454</v>
      </c>
      <c r="B110" s="100" t="s">
        <v>0</v>
      </c>
      <c r="C110" s="57" t="s">
        <v>176</v>
      </c>
      <c r="D110" s="57" t="s">
        <v>177</v>
      </c>
      <c r="E110" s="59" t="s">
        <v>266</v>
      </c>
      <c r="F110" s="167" t="s">
        <v>155</v>
      </c>
      <c r="G110" s="57"/>
      <c r="H110" s="460">
        <f>H111</f>
        <v>29.25</v>
      </c>
      <c r="I110" s="460">
        <f>I111</f>
        <v>28.5</v>
      </c>
    </row>
    <row r="111" spans="1:9" s="215" customFormat="1" ht="26.25" customHeight="1">
      <c r="A111" s="596" t="s">
        <v>362</v>
      </c>
      <c r="B111" s="100" t="s">
        <v>0</v>
      </c>
      <c r="C111" s="57" t="s">
        <v>176</v>
      </c>
      <c r="D111" s="57" t="s">
        <v>177</v>
      </c>
      <c r="E111" s="59" t="s">
        <v>483</v>
      </c>
      <c r="F111" s="167" t="s">
        <v>155</v>
      </c>
      <c r="G111" s="73"/>
      <c r="H111" s="460">
        <f>+H113</f>
        <v>29.25</v>
      </c>
      <c r="I111" s="460">
        <f>+I113</f>
        <v>28.5</v>
      </c>
    </row>
    <row r="112" spans="1:9" s="83" customFormat="1" ht="37.5">
      <c r="A112" s="597" t="s">
        <v>450</v>
      </c>
      <c r="B112" s="145" t="s">
        <v>0</v>
      </c>
      <c r="C112" s="209" t="s">
        <v>176</v>
      </c>
      <c r="D112" s="209" t="s">
        <v>177</v>
      </c>
      <c r="E112" s="59" t="s">
        <v>483</v>
      </c>
      <c r="F112" s="167" t="s">
        <v>265</v>
      </c>
      <c r="G112" s="57"/>
      <c r="H112" s="200">
        <v>30</v>
      </c>
      <c r="I112" s="200">
        <v>30</v>
      </c>
    </row>
    <row r="113" spans="1:9" s="83" customFormat="1" ht="28.5" customHeight="1">
      <c r="A113" s="565" t="s">
        <v>363</v>
      </c>
      <c r="B113" s="57" t="s">
        <v>0</v>
      </c>
      <c r="C113" s="209" t="s">
        <v>176</v>
      </c>
      <c r="D113" s="209" t="s">
        <v>177</v>
      </c>
      <c r="E113" s="59" t="s">
        <v>483</v>
      </c>
      <c r="F113" s="167" t="s">
        <v>265</v>
      </c>
      <c r="G113" s="57" t="s">
        <v>145</v>
      </c>
      <c r="H113" s="298">
        <v>29.25</v>
      </c>
      <c r="I113" s="298">
        <v>28.5</v>
      </c>
    </row>
    <row r="114" spans="1:9" s="186" customFormat="1" ht="37.5" customHeight="1">
      <c r="A114" s="66" t="s">
        <v>262</v>
      </c>
      <c r="B114" s="73" t="s">
        <v>0</v>
      </c>
      <c r="C114" s="70" t="s">
        <v>176</v>
      </c>
      <c r="D114" s="70">
        <v>14</v>
      </c>
      <c r="E114" s="207"/>
      <c r="F114" s="206"/>
      <c r="G114" s="102"/>
      <c r="H114" s="297">
        <f>+H115</f>
        <v>146.25</v>
      </c>
      <c r="I114" s="297">
        <f>+I115</f>
        <v>142.5</v>
      </c>
    </row>
    <row r="115" spans="1:9" s="186" customFormat="1" ht="59.25" customHeight="1">
      <c r="A115" s="62" t="s">
        <v>734</v>
      </c>
      <c r="B115" s="100" t="s">
        <v>0</v>
      </c>
      <c r="C115" s="70" t="s">
        <v>176</v>
      </c>
      <c r="D115" s="70">
        <v>14</v>
      </c>
      <c r="E115" s="72" t="s">
        <v>261</v>
      </c>
      <c r="F115" s="71" t="s">
        <v>155</v>
      </c>
      <c r="G115" s="102"/>
      <c r="H115" s="297">
        <f>H118</f>
        <v>146.25</v>
      </c>
      <c r="I115" s="297">
        <f>I118</f>
        <v>142.5</v>
      </c>
    </row>
    <row r="116" spans="1:9" s="83" customFormat="1" ht="42.75" customHeight="1">
      <c r="A116" s="205" t="s">
        <v>260</v>
      </c>
      <c r="B116" s="88" t="s">
        <v>0</v>
      </c>
      <c r="C116" s="120" t="s">
        <v>176</v>
      </c>
      <c r="D116" s="120" t="s">
        <v>259</v>
      </c>
      <c r="E116" s="59" t="s">
        <v>496</v>
      </c>
      <c r="F116" s="167" t="s">
        <v>155</v>
      </c>
      <c r="G116" s="159"/>
      <c r="H116" s="200">
        <f>H117</f>
        <v>146.25</v>
      </c>
      <c r="I116" s="200">
        <f>I117</f>
        <v>142.5</v>
      </c>
    </row>
    <row r="117" spans="1:9" s="83" customFormat="1" ht="39" customHeight="1">
      <c r="A117" s="109" t="s">
        <v>258</v>
      </c>
      <c r="B117" s="88" t="s">
        <v>0</v>
      </c>
      <c r="C117" s="57" t="s">
        <v>176</v>
      </c>
      <c r="D117" s="57">
        <v>14</v>
      </c>
      <c r="E117" s="59" t="s">
        <v>496</v>
      </c>
      <c r="F117" s="167" t="s">
        <v>257</v>
      </c>
      <c r="G117" s="57"/>
      <c r="H117" s="200">
        <f>H118</f>
        <v>146.25</v>
      </c>
      <c r="I117" s="200">
        <f>I118</f>
        <v>142.5</v>
      </c>
    </row>
    <row r="118" spans="1:9" s="83" customFormat="1" ht="21.75" customHeight="1">
      <c r="A118" s="565" t="s">
        <v>363</v>
      </c>
      <c r="B118" s="57" t="s">
        <v>0</v>
      </c>
      <c r="C118" s="57" t="s">
        <v>176</v>
      </c>
      <c r="D118" s="57">
        <v>14</v>
      </c>
      <c r="E118" s="68" t="s">
        <v>496</v>
      </c>
      <c r="F118" s="67" t="s">
        <v>257</v>
      </c>
      <c r="G118" s="57" t="s">
        <v>145</v>
      </c>
      <c r="H118" s="298">
        <v>146.25</v>
      </c>
      <c r="I118" s="298">
        <v>142.5</v>
      </c>
    </row>
    <row r="119" spans="1:9" s="83" customFormat="1" ht="18.75">
      <c r="A119" s="66" t="s">
        <v>256</v>
      </c>
      <c r="B119" s="293" t="s">
        <v>0</v>
      </c>
      <c r="C119" s="70" t="s">
        <v>217</v>
      </c>
      <c r="D119" s="76"/>
      <c r="E119" s="76"/>
      <c r="F119" s="75"/>
      <c r="G119" s="155"/>
      <c r="H119" s="297">
        <f>H120+H134+H156</f>
        <v>2496</v>
      </c>
      <c r="I119" s="297">
        <f>I120+I134+I156</f>
        <v>2432</v>
      </c>
    </row>
    <row r="120" spans="1:9" s="83" customFormat="1" ht="18.75">
      <c r="A120" s="201" t="s">
        <v>255</v>
      </c>
      <c r="B120" s="300" t="s">
        <v>0</v>
      </c>
      <c r="C120" s="70" t="s">
        <v>217</v>
      </c>
      <c r="D120" s="156" t="s">
        <v>237</v>
      </c>
      <c r="E120" s="156"/>
      <c r="F120" s="155"/>
      <c r="G120" s="155"/>
      <c r="H120" s="297">
        <f>H121</f>
        <v>1998.75</v>
      </c>
      <c r="I120" s="297">
        <f>I121</f>
        <v>1947.5</v>
      </c>
    </row>
    <row r="121" spans="1:9" s="83" customFormat="1" ht="80.25" customHeight="1">
      <c r="A121" s="62" t="s">
        <v>485</v>
      </c>
      <c r="B121" s="300" t="s">
        <v>0</v>
      </c>
      <c r="C121" s="70" t="s">
        <v>217</v>
      </c>
      <c r="D121" s="156" t="s">
        <v>237</v>
      </c>
      <c r="E121" s="156" t="s">
        <v>407</v>
      </c>
      <c r="F121" s="155" t="s">
        <v>155</v>
      </c>
      <c r="G121" s="155"/>
      <c r="H121" s="297">
        <f>H126+H131</f>
        <v>1998.75</v>
      </c>
      <c r="I121" s="297">
        <f>I126+I131</f>
        <v>1947.5</v>
      </c>
    </row>
    <row r="122" spans="1:9" s="83" customFormat="1" ht="40.5" customHeight="1" hidden="1">
      <c r="A122" s="301" t="s">
        <v>254</v>
      </c>
      <c r="B122" s="299" t="s">
        <v>0</v>
      </c>
      <c r="C122" s="120" t="s">
        <v>217</v>
      </c>
      <c r="D122" s="208" t="s">
        <v>237</v>
      </c>
      <c r="E122" s="208" t="s">
        <v>557</v>
      </c>
      <c r="F122" s="166" t="s">
        <v>155</v>
      </c>
      <c r="G122" s="166"/>
      <c r="H122" s="200">
        <v>0</v>
      </c>
      <c r="I122" s="200">
        <v>0</v>
      </c>
    </row>
    <row r="123" spans="1:9" s="83" customFormat="1" ht="42.75" customHeight="1" hidden="1">
      <c r="A123" s="170" t="s">
        <v>253</v>
      </c>
      <c r="B123" s="299" t="s">
        <v>0</v>
      </c>
      <c r="C123" s="120" t="s">
        <v>217</v>
      </c>
      <c r="D123" s="208" t="s">
        <v>237</v>
      </c>
      <c r="E123" s="208" t="s">
        <v>557</v>
      </c>
      <c r="F123" s="166" t="s">
        <v>249</v>
      </c>
      <c r="G123" s="166"/>
      <c r="H123" s="200">
        <f>H125</f>
        <v>0</v>
      </c>
      <c r="I123" s="200">
        <f>I125</f>
        <v>0</v>
      </c>
    </row>
    <row r="124" spans="1:9" s="83" customFormat="1" ht="26.25" customHeight="1" hidden="1">
      <c r="A124" s="89" t="s">
        <v>252</v>
      </c>
      <c r="B124" s="299" t="s">
        <v>0</v>
      </c>
      <c r="C124" s="120" t="s">
        <v>217</v>
      </c>
      <c r="D124" s="208" t="s">
        <v>237</v>
      </c>
      <c r="E124" s="208" t="s">
        <v>557</v>
      </c>
      <c r="F124" s="166" t="s">
        <v>249</v>
      </c>
      <c r="G124" s="166" t="s">
        <v>209</v>
      </c>
      <c r="H124" s="200">
        <v>0</v>
      </c>
      <c r="I124" s="200">
        <v>0</v>
      </c>
    </row>
    <row r="125" spans="1:9" s="83" customFormat="1" ht="40.5" customHeight="1" hidden="1">
      <c r="A125" s="203" t="s">
        <v>251</v>
      </c>
      <c r="B125" s="299" t="s">
        <v>0</v>
      </c>
      <c r="C125" s="120" t="s">
        <v>217</v>
      </c>
      <c r="D125" s="208" t="s">
        <v>237</v>
      </c>
      <c r="E125" s="208" t="s">
        <v>557</v>
      </c>
      <c r="F125" s="166" t="s">
        <v>249</v>
      </c>
      <c r="G125" s="166" t="s">
        <v>209</v>
      </c>
      <c r="H125" s="200">
        <v>0</v>
      </c>
      <c r="I125" s="200">
        <v>0</v>
      </c>
    </row>
    <row r="126" spans="1:9" s="83" customFormat="1" ht="43.5" customHeight="1">
      <c r="A126" s="301" t="s">
        <v>247</v>
      </c>
      <c r="B126" s="299" t="s">
        <v>0</v>
      </c>
      <c r="C126" s="120" t="s">
        <v>217</v>
      </c>
      <c r="D126" s="208" t="s">
        <v>237</v>
      </c>
      <c r="E126" s="208" t="s">
        <v>408</v>
      </c>
      <c r="F126" s="166" t="s">
        <v>155</v>
      </c>
      <c r="G126" s="166"/>
      <c r="H126" s="197">
        <f>H129+H128</f>
        <v>1170</v>
      </c>
      <c r="I126" s="197">
        <f>I129+I128</f>
        <v>1140</v>
      </c>
    </row>
    <row r="127" spans="1:9" s="83" customFormat="1" ht="43.5" customHeight="1">
      <c r="A127" s="163" t="s">
        <v>246</v>
      </c>
      <c r="B127" s="299" t="s">
        <v>0</v>
      </c>
      <c r="C127" s="120" t="s">
        <v>217</v>
      </c>
      <c r="D127" s="208" t="s">
        <v>237</v>
      </c>
      <c r="E127" s="709" t="s">
        <v>631</v>
      </c>
      <c r="F127" s="710"/>
      <c r="G127" s="166"/>
      <c r="H127" s="197">
        <f>H128</f>
        <v>585</v>
      </c>
      <c r="I127" s="197">
        <f>I128</f>
        <v>1140</v>
      </c>
    </row>
    <row r="128" spans="1:9" s="83" customFormat="1" ht="22.5" customHeight="1">
      <c r="A128" s="565" t="s">
        <v>363</v>
      </c>
      <c r="B128" s="299" t="s">
        <v>0</v>
      </c>
      <c r="C128" s="120" t="s">
        <v>217</v>
      </c>
      <c r="D128" s="208" t="s">
        <v>237</v>
      </c>
      <c r="E128" s="709" t="s">
        <v>631</v>
      </c>
      <c r="F128" s="710"/>
      <c r="G128" s="166" t="s">
        <v>145</v>
      </c>
      <c r="H128" s="197">
        <v>585</v>
      </c>
      <c r="I128" s="197">
        <v>1140</v>
      </c>
    </row>
    <row r="129" spans="1:9" s="83" customFormat="1" ht="37.5">
      <c r="A129" s="163" t="s">
        <v>246</v>
      </c>
      <c r="B129" s="299" t="s">
        <v>0</v>
      </c>
      <c r="C129" s="120" t="s">
        <v>217</v>
      </c>
      <c r="D129" s="208" t="s">
        <v>237</v>
      </c>
      <c r="E129" s="709" t="s">
        <v>599</v>
      </c>
      <c r="F129" s="710"/>
      <c r="G129" s="166"/>
      <c r="H129" s="200">
        <f>H130</f>
        <v>585</v>
      </c>
      <c r="I129" s="200">
        <f>I130</f>
        <v>0</v>
      </c>
    </row>
    <row r="130" spans="1:9" s="83" customFormat="1" ht="27" customHeight="1">
      <c r="A130" s="565" t="s">
        <v>363</v>
      </c>
      <c r="B130" s="299" t="s">
        <v>0</v>
      </c>
      <c r="C130" s="120" t="s">
        <v>217</v>
      </c>
      <c r="D130" s="208" t="s">
        <v>237</v>
      </c>
      <c r="E130" s="709" t="s">
        <v>599</v>
      </c>
      <c r="F130" s="710"/>
      <c r="G130" s="166" t="s">
        <v>145</v>
      </c>
      <c r="H130" s="197">
        <v>585</v>
      </c>
      <c r="I130" s="197">
        <v>0</v>
      </c>
    </row>
    <row r="131" spans="1:9" s="83" customFormat="1" ht="39" customHeight="1">
      <c r="A131" s="169" t="s">
        <v>240</v>
      </c>
      <c r="B131" s="299" t="s">
        <v>0</v>
      </c>
      <c r="C131" s="120" t="s">
        <v>217</v>
      </c>
      <c r="D131" s="208" t="s">
        <v>237</v>
      </c>
      <c r="E131" s="709" t="s">
        <v>673</v>
      </c>
      <c r="F131" s="710"/>
      <c r="G131" s="166"/>
      <c r="H131" s="200">
        <f>H132</f>
        <v>828.75</v>
      </c>
      <c r="I131" s="200">
        <f>I132</f>
        <v>807.5</v>
      </c>
    </row>
    <row r="132" spans="1:9" s="83" customFormat="1" ht="26.25" customHeight="1">
      <c r="A132" s="194" t="s">
        <v>238</v>
      </c>
      <c r="B132" s="299" t="s">
        <v>0</v>
      </c>
      <c r="C132" s="120" t="s">
        <v>217</v>
      </c>
      <c r="D132" s="208" t="s">
        <v>237</v>
      </c>
      <c r="E132" s="709" t="s">
        <v>410</v>
      </c>
      <c r="F132" s="710"/>
      <c r="G132" s="166"/>
      <c r="H132" s="200">
        <f>H133</f>
        <v>828.75</v>
      </c>
      <c r="I132" s="200">
        <f>I133</f>
        <v>807.5</v>
      </c>
    </row>
    <row r="133" spans="1:9" s="83" customFormat="1" ht="18.75" customHeight="1">
      <c r="A133" s="565" t="s">
        <v>363</v>
      </c>
      <c r="B133" s="299" t="s">
        <v>0</v>
      </c>
      <c r="C133" s="120" t="s">
        <v>217</v>
      </c>
      <c r="D133" s="208" t="s">
        <v>237</v>
      </c>
      <c r="E133" s="709" t="s">
        <v>410</v>
      </c>
      <c r="F133" s="710"/>
      <c r="G133" s="166" t="s">
        <v>145</v>
      </c>
      <c r="H133" s="200">
        <v>828.75</v>
      </c>
      <c r="I133" s="200">
        <v>807.5</v>
      </c>
    </row>
    <row r="134" spans="1:9" s="83" customFormat="1" ht="18.75">
      <c r="A134" s="116" t="s">
        <v>236</v>
      </c>
      <c r="B134" s="73" t="s">
        <v>0</v>
      </c>
      <c r="C134" s="73" t="s">
        <v>217</v>
      </c>
      <c r="D134" s="113">
        <v>12</v>
      </c>
      <c r="E134" s="59"/>
      <c r="F134" s="167"/>
      <c r="G134" s="140"/>
      <c r="H134" s="460">
        <f>H135+H148</f>
        <v>487.5</v>
      </c>
      <c r="I134" s="460">
        <f>I135+I148</f>
        <v>475</v>
      </c>
    </row>
    <row r="135" spans="1:9" s="83" customFormat="1" ht="78.75" customHeight="1">
      <c r="A135" s="116" t="s">
        <v>721</v>
      </c>
      <c r="B135" s="73" t="s">
        <v>0</v>
      </c>
      <c r="C135" s="73" t="s">
        <v>217</v>
      </c>
      <c r="D135" s="113" t="s">
        <v>216</v>
      </c>
      <c r="E135" s="214" t="s">
        <v>235</v>
      </c>
      <c r="F135" s="213" t="s">
        <v>155</v>
      </c>
      <c r="G135" s="140"/>
      <c r="H135" s="460">
        <f>H137</f>
        <v>243.75</v>
      </c>
      <c r="I135" s="460">
        <f>I137</f>
        <v>237.5</v>
      </c>
    </row>
    <row r="136" spans="1:9" s="83" customFormat="1" ht="39.75" customHeight="1">
      <c r="A136" s="302" t="s">
        <v>499</v>
      </c>
      <c r="B136" s="73" t="s">
        <v>0</v>
      </c>
      <c r="C136" s="319" t="s">
        <v>217</v>
      </c>
      <c r="D136" s="434" t="s">
        <v>216</v>
      </c>
      <c r="E136" s="552" t="s">
        <v>484</v>
      </c>
      <c r="F136" s="553" t="s">
        <v>155</v>
      </c>
      <c r="G136" s="140"/>
      <c r="H136" s="460">
        <f>H137</f>
        <v>243.75</v>
      </c>
      <c r="I136" s="460">
        <f>I137</f>
        <v>237.5</v>
      </c>
    </row>
    <row r="137" spans="1:9" s="83" customFormat="1" ht="18.75">
      <c r="A137" s="191" t="s">
        <v>234</v>
      </c>
      <c r="B137" s="57" t="s">
        <v>0</v>
      </c>
      <c r="C137" s="57" t="s">
        <v>217</v>
      </c>
      <c r="D137" s="65" t="s">
        <v>216</v>
      </c>
      <c r="E137" s="188" t="s">
        <v>484</v>
      </c>
      <c r="F137" s="187" t="s">
        <v>233</v>
      </c>
      <c r="G137" s="140"/>
      <c r="H137" s="298">
        <f>H138</f>
        <v>243.75</v>
      </c>
      <c r="I137" s="298">
        <f>I138</f>
        <v>237.5</v>
      </c>
    </row>
    <row r="138" spans="1:9" s="83" customFormat="1" ht="24" customHeight="1">
      <c r="A138" s="565" t="s">
        <v>363</v>
      </c>
      <c r="B138" s="57" t="s">
        <v>0</v>
      </c>
      <c r="C138" s="57" t="s">
        <v>217</v>
      </c>
      <c r="D138" s="65" t="s">
        <v>216</v>
      </c>
      <c r="E138" s="188" t="s">
        <v>484</v>
      </c>
      <c r="F138" s="187" t="s">
        <v>233</v>
      </c>
      <c r="G138" s="64" t="s">
        <v>145</v>
      </c>
      <c r="H138" s="448">
        <v>243.75</v>
      </c>
      <c r="I138" s="448">
        <v>237.5</v>
      </c>
    </row>
    <row r="139" spans="1:33" s="105" customFormat="1" ht="37.5" hidden="1">
      <c r="A139" s="185" t="s">
        <v>232</v>
      </c>
      <c r="B139" s="100" t="s">
        <v>0</v>
      </c>
      <c r="C139" s="128" t="s">
        <v>217</v>
      </c>
      <c r="D139" s="184" t="s">
        <v>216</v>
      </c>
      <c r="E139" s="183" t="s">
        <v>231</v>
      </c>
      <c r="F139" s="142" t="s">
        <v>169</v>
      </c>
      <c r="G139" s="182"/>
      <c r="H139" s="445"/>
      <c r="I139" s="445"/>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row>
    <row r="140" spans="1:243" s="106" customFormat="1" ht="56.25" hidden="1">
      <c r="A140" s="178" t="s">
        <v>230</v>
      </c>
      <c r="B140" s="88" t="s">
        <v>0</v>
      </c>
      <c r="C140" s="175" t="s">
        <v>217</v>
      </c>
      <c r="D140" s="174" t="s">
        <v>216</v>
      </c>
      <c r="E140" s="173" t="s">
        <v>228</v>
      </c>
      <c r="F140" s="172" t="s">
        <v>169</v>
      </c>
      <c r="G140" s="180"/>
      <c r="H140" s="462"/>
      <c r="I140" s="462"/>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86"/>
      <c r="BO140" s="186"/>
      <c r="BP140" s="186"/>
      <c r="BQ140" s="186"/>
      <c r="BR140" s="186"/>
      <c r="BS140" s="186"/>
      <c r="BT140" s="186"/>
      <c r="BU140" s="186"/>
      <c r="BV140" s="186"/>
      <c r="BW140" s="186"/>
      <c r="BX140" s="186"/>
      <c r="BY140" s="186"/>
      <c r="BZ140" s="186"/>
      <c r="CA140" s="186"/>
      <c r="CB140" s="186"/>
      <c r="CC140" s="186"/>
      <c r="CD140" s="186"/>
      <c r="CE140" s="186"/>
      <c r="CF140" s="186"/>
      <c r="CG140" s="186"/>
      <c r="CH140" s="186"/>
      <c r="CI140" s="186"/>
      <c r="CJ140" s="186"/>
      <c r="CK140" s="186"/>
      <c r="CL140" s="186"/>
      <c r="CM140" s="186"/>
      <c r="CN140" s="186"/>
      <c r="CO140" s="186"/>
      <c r="CP140" s="186"/>
      <c r="CQ140" s="186"/>
      <c r="CR140" s="186"/>
      <c r="CS140" s="186"/>
      <c r="CT140" s="186"/>
      <c r="CU140" s="186"/>
      <c r="CV140" s="186"/>
      <c r="CW140" s="186"/>
      <c r="CX140" s="186"/>
      <c r="CY140" s="186"/>
      <c r="CZ140" s="186"/>
      <c r="DA140" s="186"/>
      <c r="DB140" s="186"/>
      <c r="DC140" s="186"/>
      <c r="DD140" s="186"/>
      <c r="DE140" s="186"/>
      <c r="DF140" s="186"/>
      <c r="DG140" s="186"/>
      <c r="DH140" s="186"/>
      <c r="DI140" s="186"/>
      <c r="DJ140" s="186"/>
      <c r="DK140" s="186"/>
      <c r="DL140" s="186"/>
      <c r="DM140" s="186"/>
      <c r="DN140" s="186"/>
      <c r="DO140" s="186"/>
      <c r="DP140" s="186"/>
      <c r="DQ140" s="186"/>
      <c r="DR140" s="186"/>
      <c r="DS140" s="186"/>
      <c r="DT140" s="186"/>
      <c r="DU140" s="186"/>
      <c r="DV140" s="186"/>
      <c r="DW140" s="186"/>
      <c r="DX140" s="186"/>
      <c r="DY140" s="186"/>
      <c r="DZ140" s="186"/>
      <c r="EA140" s="186"/>
      <c r="EB140" s="186"/>
      <c r="EC140" s="186"/>
      <c r="ED140" s="186"/>
      <c r="EE140" s="186"/>
      <c r="EF140" s="186"/>
      <c r="EG140" s="186"/>
      <c r="EH140" s="186"/>
      <c r="EI140" s="186"/>
      <c r="EJ140" s="186"/>
      <c r="EK140" s="186"/>
      <c r="EL140" s="186"/>
      <c r="EM140" s="186"/>
      <c r="EN140" s="186"/>
      <c r="EO140" s="186"/>
      <c r="EP140" s="186"/>
      <c r="EQ140" s="186"/>
      <c r="ER140" s="186"/>
      <c r="ES140" s="186"/>
      <c r="ET140" s="186"/>
      <c r="EU140" s="186"/>
      <c r="EV140" s="186"/>
      <c r="EW140" s="186"/>
      <c r="EX140" s="186"/>
      <c r="EY140" s="186"/>
      <c r="EZ140" s="186"/>
      <c r="FA140" s="186"/>
      <c r="FB140" s="186"/>
      <c r="FC140" s="186"/>
      <c r="FD140" s="186"/>
      <c r="FE140" s="186"/>
      <c r="FF140" s="186"/>
      <c r="FG140" s="186"/>
      <c r="FH140" s="186"/>
      <c r="FI140" s="186"/>
      <c r="FJ140" s="186"/>
      <c r="FK140" s="186"/>
      <c r="FL140" s="186"/>
      <c r="FM140" s="186"/>
      <c r="FN140" s="186"/>
      <c r="FO140" s="186"/>
      <c r="FP140" s="186"/>
      <c r="FQ140" s="186"/>
      <c r="FR140" s="186"/>
      <c r="FS140" s="186"/>
      <c r="FT140" s="186"/>
      <c r="FU140" s="186"/>
      <c r="FV140" s="186"/>
      <c r="FW140" s="186"/>
      <c r="FX140" s="186"/>
      <c r="FY140" s="186"/>
      <c r="FZ140" s="186"/>
      <c r="GA140" s="186"/>
      <c r="GB140" s="186"/>
      <c r="GC140" s="186"/>
      <c r="GD140" s="186"/>
      <c r="GE140" s="186"/>
      <c r="GF140" s="186"/>
      <c r="GG140" s="186"/>
      <c r="GH140" s="186"/>
      <c r="GI140" s="186"/>
      <c r="GJ140" s="186"/>
      <c r="GK140" s="186"/>
      <c r="GL140" s="186"/>
      <c r="GM140" s="186"/>
      <c r="GN140" s="186"/>
      <c r="GO140" s="186"/>
      <c r="GP140" s="186"/>
      <c r="GQ140" s="186"/>
      <c r="GR140" s="186"/>
      <c r="GS140" s="186"/>
      <c r="GT140" s="186"/>
      <c r="GU140" s="186"/>
      <c r="GV140" s="186"/>
      <c r="GW140" s="186"/>
      <c r="GX140" s="186"/>
      <c r="GY140" s="186"/>
      <c r="GZ140" s="186"/>
      <c r="HA140" s="186"/>
      <c r="HB140" s="186"/>
      <c r="HC140" s="186"/>
      <c r="HD140" s="186"/>
      <c r="HE140" s="186"/>
      <c r="HF140" s="186"/>
      <c r="HG140" s="186"/>
      <c r="HH140" s="186"/>
      <c r="HI140" s="186"/>
      <c r="HJ140" s="186"/>
      <c r="HK140" s="186"/>
      <c r="HL140" s="186"/>
      <c r="HM140" s="186"/>
      <c r="HN140" s="186"/>
      <c r="HO140" s="186"/>
      <c r="HP140" s="186"/>
      <c r="HQ140" s="186"/>
      <c r="HR140" s="186"/>
      <c r="HS140" s="186"/>
      <c r="HT140" s="186"/>
      <c r="HU140" s="186"/>
      <c r="HV140" s="186"/>
      <c r="HW140" s="186"/>
      <c r="HX140" s="186"/>
      <c r="HY140" s="186"/>
      <c r="HZ140" s="186"/>
      <c r="IA140" s="186"/>
      <c r="IB140" s="186"/>
      <c r="IC140" s="186"/>
      <c r="ID140" s="186"/>
      <c r="IE140" s="186"/>
      <c r="IF140" s="186"/>
      <c r="IG140" s="186"/>
      <c r="IH140" s="186"/>
      <c r="II140" s="186"/>
    </row>
    <row r="141" spans="1:243" s="106" customFormat="1" ht="37.5" hidden="1">
      <c r="A141" s="178" t="s">
        <v>229</v>
      </c>
      <c r="B141" s="88" t="s">
        <v>0</v>
      </c>
      <c r="C141" s="175" t="s">
        <v>217</v>
      </c>
      <c r="D141" s="174" t="s">
        <v>216</v>
      </c>
      <c r="E141" s="173" t="s">
        <v>228</v>
      </c>
      <c r="F141" s="172" t="s">
        <v>227</v>
      </c>
      <c r="G141" s="180"/>
      <c r="H141" s="462"/>
      <c r="I141" s="462"/>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6"/>
      <c r="BU141" s="186"/>
      <c r="BV141" s="186"/>
      <c r="BW141" s="186"/>
      <c r="BX141" s="186"/>
      <c r="BY141" s="186"/>
      <c r="BZ141" s="186"/>
      <c r="CA141" s="186"/>
      <c r="CB141" s="186"/>
      <c r="CC141" s="186"/>
      <c r="CD141" s="186"/>
      <c r="CE141" s="186"/>
      <c r="CF141" s="186"/>
      <c r="CG141" s="186"/>
      <c r="CH141" s="186"/>
      <c r="CI141" s="186"/>
      <c r="CJ141" s="186"/>
      <c r="CK141" s="186"/>
      <c r="CL141" s="186"/>
      <c r="CM141" s="186"/>
      <c r="CN141" s="186"/>
      <c r="CO141" s="186"/>
      <c r="CP141" s="186"/>
      <c r="CQ141" s="186"/>
      <c r="CR141" s="186"/>
      <c r="CS141" s="186"/>
      <c r="CT141" s="186"/>
      <c r="CU141" s="186"/>
      <c r="CV141" s="186"/>
      <c r="CW141" s="186"/>
      <c r="CX141" s="186"/>
      <c r="CY141" s="186"/>
      <c r="CZ141" s="186"/>
      <c r="DA141" s="186"/>
      <c r="DB141" s="186"/>
      <c r="DC141" s="186"/>
      <c r="DD141" s="186"/>
      <c r="DE141" s="186"/>
      <c r="DF141" s="186"/>
      <c r="DG141" s="186"/>
      <c r="DH141" s="186"/>
      <c r="DI141" s="186"/>
      <c r="DJ141" s="186"/>
      <c r="DK141" s="186"/>
      <c r="DL141" s="186"/>
      <c r="DM141" s="186"/>
      <c r="DN141" s="186"/>
      <c r="DO141" s="186"/>
      <c r="DP141" s="186"/>
      <c r="DQ141" s="186"/>
      <c r="DR141" s="186"/>
      <c r="DS141" s="186"/>
      <c r="DT141" s="186"/>
      <c r="DU141" s="186"/>
      <c r="DV141" s="186"/>
      <c r="DW141" s="186"/>
      <c r="DX141" s="186"/>
      <c r="DY141" s="186"/>
      <c r="DZ141" s="186"/>
      <c r="EA141" s="186"/>
      <c r="EB141" s="186"/>
      <c r="EC141" s="186"/>
      <c r="ED141" s="186"/>
      <c r="EE141" s="186"/>
      <c r="EF141" s="186"/>
      <c r="EG141" s="186"/>
      <c r="EH141" s="186"/>
      <c r="EI141" s="186"/>
      <c r="EJ141" s="186"/>
      <c r="EK141" s="186"/>
      <c r="EL141" s="186"/>
      <c r="EM141" s="186"/>
      <c r="EN141" s="186"/>
      <c r="EO141" s="186"/>
      <c r="EP141" s="186"/>
      <c r="EQ141" s="186"/>
      <c r="ER141" s="186"/>
      <c r="ES141" s="186"/>
      <c r="ET141" s="186"/>
      <c r="EU141" s="186"/>
      <c r="EV141" s="186"/>
      <c r="EW141" s="186"/>
      <c r="EX141" s="186"/>
      <c r="EY141" s="186"/>
      <c r="EZ141" s="186"/>
      <c r="FA141" s="186"/>
      <c r="FB141" s="186"/>
      <c r="FC141" s="186"/>
      <c r="FD141" s="186"/>
      <c r="FE141" s="186"/>
      <c r="FF141" s="186"/>
      <c r="FG141" s="186"/>
      <c r="FH141" s="186"/>
      <c r="FI141" s="186"/>
      <c r="FJ141" s="186"/>
      <c r="FK141" s="186"/>
      <c r="FL141" s="186"/>
      <c r="FM141" s="186"/>
      <c r="FN141" s="186"/>
      <c r="FO141" s="186"/>
      <c r="FP141" s="186"/>
      <c r="FQ141" s="186"/>
      <c r="FR141" s="186"/>
      <c r="FS141" s="186"/>
      <c r="FT141" s="186"/>
      <c r="FU141" s="186"/>
      <c r="FV141" s="186"/>
      <c r="FW141" s="186"/>
      <c r="FX141" s="186"/>
      <c r="FY141" s="186"/>
      <c r="FZ141" s="186"/>
      <c r="GA141" s="186"/>
      <c r="GB141" s="186"/>
      <c r="GC141" s="186"/>
      <c r="GD141" s="186"/>
      <c r="GE141" s="186"/>
      <c r="GF141" s="186"/>
      <c r="GG141" s="186"/>
      <c r="GH141" s="186"/>
      <c r="GI141" s="186"/>
      <c r="GJ141" s="186"/>
      <c r="GK141" s="186"/>
      <c r="GL141" s="186"/>
      <c r="GM141" s="186"/>
      <c r="GN141" s="186"/>
      <c r="GO141" s="186"/>
      <c r="GP141" s="186"/>
      <c r="GQ141" s="186"/>
      <c r="GR141" s="186"/>
      <c r="GS141" s="186"/>
      <c r="GT141" s="186"/>
      <c r="GU141" s="186"/>
      <c r="GV141" s="186"/>
      <c r="GW141" s="186"/>
      <c r="GX141" s="186"/>
      <c r="GY141" s="186"/>
      <c r="GZ141" s="186"/>
      <c r="HA141" s="186"/>
      <c r="HB141" s="186"/>
      <c r="HC141" s="186"/>
      <c r="HD141" s="186"/>
      <c r="HE141" s="186"/>
      <c r="HF141" s="186"/>
      <c r="HG141" s="186"/>
      <c r="HH141" s="186"/>
      <c r="HI141" s="186"/>
      <c r="HJ141" s="186"/>
      <c r="HK141" s="186"/>
      <c r="HL141" s="186"/>
      <c r="HM141" s="186"/>
      <c r="HN141" s="186"/>
      <c r="HO141" s="186"/>
      <c r="HP141" s="186"/>
      <c r="HQ141" s="186"/>
      <c r="HR141" s="186"/>
      <c r="HS141" s="186"/>
      <c r="HT141" s="186"/>
      <c r="HU141" s="186"/>
      <c r="HV141" s="186"/>
      <c r="HW141" s="186"/>
      <c r="HX141" s="186"/>
      <c r="HY141" s="186"/>
      <c r="HZ141" s="186"/>
      <c r="IA141" s="186"/>
      <c r="IB141" s="186"/>
      <c r="IC141" s="186"/>
      <c r="ID141" s="186"/>
      <c r="IE141" s="186"/>
      <c r="IF141" s="186"/>
      <c r="IG141" s="186"/>
      <c r="IH141" s="186"/>
      <c r="II141" s="186"/>
    </row>
    <row r="142" spans="1:243" s="106" customFormat="1" ht="19.5" hidden="1">
      <c r="A142" s="89" t="s">
        <v>159</v>
      </c>
      <c r="B142" s="57" t="s">
        <v>0</v>
      </c>
      <c r="C142" s="175" t="s">
        <v>217</v>
      </c>
      <c r="D142" s="174" t="s">
        <v>216</v>
      </c>
      <c r="E142" s="173" t="s">
        <v>228</v>
      </c>
      <c r="F142" s="172" t="s">
        <v>227</v>
      </c>
      <c r="G142" s="168" t="s">
        <v>145</v>
      </c>
      <c r="H142" s="463"/>
      <c r="I142" s="463"/>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6"/>
      <c r="BW142" s="186"/>
      <c r="BX142" s="186"/>
      <c r="BY142" s="186"/>
      <c r="BZ142" s="186"/>
      <c r="CA142" s="186"/>
      <c r="CB142" s="186"/>
      <c r="CC142" s="186"/>
      <c r="CD142" s="186"/>
      <c r="CE142" s="186"/>
      <c r="CF142" s="186"/>
      <c r="CG142" s="186"/>
      <c r="CH142" s="186"/>
      <c r="CI142" s="186"/>
      <c r="CJ142" s="186"/>
      <c r="CK142" s="186"/>
      <c r="CL142" s="186"/>
      <c r="CM142" s="186"/>
      <c r="CN142" s="186"/>
      <c r="CO142" s="186"/>
      <c r="CP142" s="186"/>
      <c r="CQ142" s="186"/>
      <c r="CR142" s="186"/>
      <c r="CS142" s="186"/>
      <c r="CT142" s="186"/>
      <c r="CU142" s="186"/>
      <c r="CV142" s="186"/>
      <c r="CW142" s="186"/>
      <c r="CX142" s="186"/>
      <c r="CY142" s="186"/>
      <c r="CZ142" s="186"/>
      <c r="DA142" s="186"/>
      <c r="DB142" s="186"/>
      <c r="DC142" s="186"/>
      <c r="DD142" s="186"/>
      <c r="DE142" s="186"/>
      <c r="DF142" s="186"/>
      <c r="DG142" s="186"/>
      <c r="DH142" s="186"/>
      <c r="DI142" s="186"/>
      <c r="DJ142" s="186"/>
      <c r="DK142" s="186"/>
      <c r="DL142" s="186"/>
      <c r="DM142" s="186"/>
      <c r="DN142" s="186"/>
      <c r="DO142" s="186"/>
      <c r="DP142" s="186"/>
      <c r="DQ142" s="186"/>
      <c r="DR142" s="186"/>
      <c r="DS142" s="186"/>
      <c r="DT142" s="186"/>
      <c r="DU142" s="186"/>
      <c r="DV142" s="186"/>
      <c r="DW142" s="186"/>
      <c r="DX142" s="186"/>
      <c r="DY142" s="186"/>
      <c r="DZ142" s="186"/>
      <c r="EA142" s="186"/>
      <c r="EB142" s="186"/>
      <c r="EC142" s="186"/>
      <c r="ED142" s="186"/>
      <c r="EE142" s="186"/>
      <c r="EF142" s="186"/>
      <c r="EG142" s="186"/>
      <c r="EH142" s="186"/>
      <c r="EI142" s="186"/>
      <c r="EJ142" s="186"/>
      <c r="EK142" s="186"/>
      <c r="EL142" s="186"/>
      <c r="EM142" s="186"/>
      <c r="EN142" s="186"/>
      <c r="EO142" s="186"/>
      <c r="EP142" s="186"/>
      <c r="EQ142" s="186"/>
      <c r="ER142" s="186"/>
      <c r="ES142" s="186"/>
      <c r="ET142" s="186"/>
      <c r="EU142" s="186"/>
      <c r="EV142" s="186"/>
      <c r="EW142" s="186"/>
      <c r="EX142" s="186"/>
      <c r="EY142" s="186"/>
      <c r="EZ142" s="186"/>
      <c r="FA142" s="186"/>
      <c r="FB142" s="186"/>
      <c r="FC142" s="186"/>
      <c r="FD142" s="186"/>
      <c r="FE142" s="186"/>
      <c r="FF142" s="186"/>
      <c r="FG142" s="186"/>
      <c r="FH142" s="186"/>
      <c r="FI142" s="186"/>
      <c r="FJ142" s="186"/>
      <c r="FK142" s="186"/>
      <c r="FL142" s="186"/>
      <c r="FM142" s="186"/>
      <c r="FN142" s="186"/>
      <c r="FO142" s="186"/>
      <c r="FP142" s="186"/>
      <c r="FQ142" s="186"/>
      <c r="FR142" s="186"/>
      <c r="FS142" s="186"/>
      <c r="FT142" s="186"/>
      <c r="FU142" s="186"/>
      <c r="FV142" s="186"/>
      <c r="FW142" s="186"/>
      <c r="FX142" s="186"/>
      <c r="FY142" s="186"/>
      <c r="FZ142" s="186"/>
      <c r="GA142" s="186"/>
      <c r="GB142" s="186"/>
      <c r="GC142" s="186"/>
      <c r="GD142" s="186"/>
      <c r="GE142" s="186"/>
      <c r="GF142" s="186"/>
      <c r="GG142" s="186"/>
      <c r="GH142" s="186"/>
      <c r="GI142" s="186"/>
      <c r="GJ142" s="186"/>
      <c r="GK142" s="186"/>
      <c r="GL142" s="186"/>
      <c r="GM142" s="186"/>
      <c r="GN142" s="186"/>
      <c r="GO142" s="186"/>
      <c r="GP142" s="186"/>
      <c r="GQ142" s="186"/>
      <c r="GR142" s="186"/>
      <c r="GS142" s="186"/>
      <c r="GT142" s="186"/>
      <c r="GU142" s="186"/>
      <c r="GV142" s="186"/>
      <c r="GW142" s="186"/>
      <c r="GX142" s="186"/>
      <c r="GY142" s="186"/>
      <c r="GZ142" s="186"/>
      <c r="HA142" s="186"/>
      <c r="HB142" s="186"/>
      <c r="HC142" s="186"/>
      <c r="HD142" s="186"/>
      <c r="HE142" s="186"/>
      <c r="HF142" s="186"/>
      <c r="HG142" s="186"/>
      <c r="HH142" s="186"/>
      <c r="HI142" s="186"/>
      <c r="HJ142" s="186"/>
      <c r="HK142" s="186"/>
      <c r="HL142" s="186"/>
      <c r="HM142" s="186"/>
      <c r="HN142" s="186"/>
      <c r="HO142" s="186"/>
      <c r="HP142" s="186"/>
      <c r="HQ142" s="186"/>
      <c r="HR142" s="186"/>
      <c r="HS142" s="186"/>
      <c r="HT142" s="186"/>
      <c r="HU142" s="186"/>
      <c r="HV142" s="186"/>
      <c r="HW142" s="186"/>
      <c r="HX142" s="186"/>
      <c r="HY142" s="186"/>
      <c r="HZ142" s="186"/>
      <c r="IA142" s="186"/>
      <c r="IB142" s="186"/>
      <c r="IC142" s="186"/>
      <c r="ID142" s="186"/>
      <c r="IE142" s="186"/>
      <c r="IF142" s="186"/>
      <c r="IG142" s="186"/>
      <c r="IH142" s="186"/>
      <c r="II142" s="186"/>
    </row>
    <row r="143" spans="1:243" s="106" customFormat="1" ht="37.5" hidden="1">
      <c r="A143" s="178" t="s">
        <v>226</v>
      </c>
      <c r="B143" s="88" t="s">
        <v>0</v>
      </c>
      <c r="C143" s="175" t="s">
        <v>217</v>
      </c>
      <c r="D143" s="174" t="s">
        <v>216</v>
      </c>
      <c r="E143" s="173" t="s">
        <v>222</v>
      </c>
      <c r="F143" s="172" t="s">
        <v>169</v>
      </c>
      <c r="G143" s="180"/>
      <c r="H143" s="462"/>
      <c r="I143" s="462"/>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186"/>
      <c r="BM143" s="186"/>
      <c r="BN143" s="186"/>
      <c r="BO143" s="186"/>
      <c r="BP143" s="186"/>
      <c r="BQ143" s="186"/>
      <c r="BR143" s="186"/>
      <c r="BS143" s="186"/>
      <c r="BT143" s="186"/>
      <c r="BU143" s="186"/>
      <c r="BV143" s="186"/>
      <c r="BW143" s="186"/>
      <c r="BX143" s="186"/>
      <c r="BY143" s="186"/>
      <c r="BZ143" s="186"/>
      <c r="CA143" s="186"/>
      <c r="CB143" s="186"/>
      <c r="CC143" s="186"/>
      <c r="CD143" s="186"/>
      <c r="CE143" s="186"/>
      <c r="CF143" s="186"/>
      <c r="CG143" s="186"/>
      <c r="CH143" s="186"/>
      <c r="CI143" s="186"/>
      <c r="CJ143" s="186"/>
      <c r="CK143" s="186"/>
      <c r="CL143" s="186"/>
      <c r="CM143" s="186"/>
      <c r="CN143" s="186"/>
      <c r="CO143" s="186"/>
      <c r="CP143" s="186"/>
      <c r="CQ143" s="186"/>
      <c r="CR143" s="186"/>
      <c r="CS143" s="186"/>
      <c r="CT143" s="186"/>
      <c r="CU143" s="186"/>
      <c r="CV143" s="186"/>
      <c r="CW143" s="186"/>
      <c r="CX143" s="186"/>
      <c r="CY143" s="186"/>
      <c r="CZ143" s="186"/>
      <c r="DA143" s="186"/>
      <c r="DB143" s="186"/>
      <c r="DC143" s="186"/>
      <c r="DD143" s="186"/>
      <c r="DE143" s="186"/>
      <c r="DF143" s="186"/>
      <c r="DG143" s="186"/>
      <c r="DH143" s="186"/>
      <c r="DI143" s="186"/>
      <c r="DJ143" s="186"/>
      <c r="DK143" s="186"/>
      <c r="DL143" s="186"/>
      <c r="DM143" s="186"/>
      <c r="DN143" s="186"/>
      <c r="DO143" s="186"/>
      <c r="DP143" s="186"/>
      <c r="DQ143" s="186"/>
      <c r="DR143" s="186"/>
      <c r="DS143" s="186"/>
      <c r="DT143" s="186"/>
      <c r="DU143" s="186"/>
      <c r="DV143" s="186"/>
      <c r="DW143" s="186"/>
      <c r="DX143" s="186"/>
      <c r="DY143" s="186"/>
      <c r="DZ143" s="186"/>
      <c r="EA143" s="186"/>
      <c r="EB143" s="186"/>
      <c r="EC143" s="186"/>
      <c r="ED143" s="186"/>
      <c r="EE143" s="186"/>
      <c r="EF143" s="186"/>
      <c r="EG143" s="186"/>
      <c r="EH143" s="186"/>
      <c r="EI143" s="186"/>
      <c r="EJ143" s="186"/>
      <c r="EK143" s="186"/>
      <c r="EL143" s="186"/>
      <c r="EM143" s="186"/>
      <c r="EN143" s="186"/>
      <c r="EO143" s="186"/>
      <c r="EP143" s="186"/>
      <c r="EQ143" s="186"/>
      <c r="ER143" s="186"/>
      <c r="ES143" s="186"/>
      <c r="ET143" s="186"/>
      <c r="EU143" s="186"/>
      <c r="EV143" s="186"/>
      <c r="EW143" s="186"/>
      <c r="EX143" s="186"/>
      <c r="EY143" s="186"/>
      <c r="EZ143" s="186"/>
      <c r="FA143" s="186"/>
      <c r="FB143" s="186"/>
      <c r="FC143" s="186"/>
      <c r="FD143" s="186"/>
      <c r="FE143" s="186"/>
      <c r="FF143" s="186"/>
      <c r="FG143" s="186"/>
      <c r="FH143" s="186"/>
      <c r="FI143" s="186"/>
      <c r="FJ143" s="186"/>
      <c r="FK143" s="186"/>
      <c r="FL143" s="186"/>
      <c r="FM143" s="186"/>
      <c r="FN143" s="186"/>
      <c r="FO143" s="186"/>
      <c r="FP143" s="186"/>
      <c r="FQ143" s="186"/>
      <c r="FR143" s="186"/>
      <c r="FS143" s="186"/>
      <c r="FT143" s="186"/>
      <c r="FU143" s="186"/>
      <c r="FV143" s="186"/>
      <c r="FW143" s="186"/>
      <c r="FX143" s="186"/>
      <c r="FY143" s="186"/>
      <c r="FZ143" s="186"/>
      <c r="GA143" s="186"/>
      <c r="GB143" s="186"/>
      <c r="GC143" s="186"/>
      <c r="GD143" s="186"/>
      <c r="GE143" s="186"/>
      <c r="GF143" s="186"/>
      <c r="GG143" s="186"/>
      <c r="GH143" s="186"/>
      <c r="GI143" s="186"/>
      <c r="GJ143" s="186"/>
      <c r="GK143" s="186"/>
      <c r="GL143" s="186"/>
      <c r="GM143" s="186"/>
      <c r="GN143" s="186"/>
      <c r="GO143" s="186"/>
      <c r="GP143" s="186"/>
      <c r="GQ143" s="186"/>
      <c r="GR143" s="186"/>
      <c r="GS143" s="186"/>
      <c r="GT143" s="186"/>
      <c r="GU143" s="186"/>
      <c r="GV143" s="186"/>
      <c r="GW143" s="186"/>
      <c r="GX143" s="186"/>
      <c r="GY143" s="186"/>
      <c r="GZ143" s="186"/>
      <c r="HA143" s="186"/>
      <c r="HB143" s="186"/>
      <c r="HC143" s="186"/>
      <c r="HD143" s="186"/>
      <c r="HE143" s="186"/>
      <c r="HF143" s="186"/>
      <c r="HG143" s="186"/>
      <c r="HH143" s="186"/>
      <c r="HI143" s="186"/>
      <c r="HJ143" s="186"/>
      <c r="HK143" s="186"/>
      <c r="HL143" s="186"/>
      <c r="HM143" s="186"/>
      <c r="HN143" s="186"/>
      <c r="HO143" s="186"/>
      <c r="HP143" s="186"/>
      <c r="HQ143" s="186"/>
      <c r="HR143" s="186"/>
      <c r="HS143" s="186"/>
      <c r="HT143" s="186"/>
      <c r="HU143" s="186"/>
      <c r="HV143" s="186"/>
      <c r="HW143" s="186"/>
      <c r="HX143" s="186"/>
      <c r="HY143" s="186"/>
      <c r="HZ143" s="186"/>
      <c r="IA143" s="186"/>
      <c r="IB143" s="186"/>
      <c r="IC143" s="186"/>
      <c r="ID143" s="186"/>
      <c r="IE143" s="186"/>
      <c r="IF143" s="186"/>
      <c r="IG143" s="186"/>
      <c r="IH143" s="186"/>
      <c r="II143" s="186"/>
    </row>
    <row r="144" spans="1:243" s="198" customFormat="1" ht="37.5" hidden="1">
      <c r="A144" s="178" t="s">
        <v>225</v>
      </c>
      <c r="B144" s="88" t="s">
        <v>0</v>
      </c>
      <c r="C144" s="175" t="s">
        <v>217</v>
      </c>
      <c r="D144" s="174" t="s">
        <v>216</v>
      </c>
      <c r="E144" s="173" t="s">
        <v>222</v>
      </c>
      <c r="F144" s="172" t="s">
        <v>224</v>
      </c>
      <c r="G144" s="180"/>
      <c r="H144" s="462"/>
      <c r="I144" s="462"/>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99"/>
      <c r="AI144" s="199"/>
      <c r="AJ144" s="199"/>
      <c r="AK144" s="199"/>
      <c r="AL144" s="199"/>
      <c r="AM144" s="199"/>
      <c r="AN144" s="199"/>
      <c r="AO144" s="199"/>
      <c r="AP144" s="199"/>
      <c r="AQ144" s="199"/>
      <c r="AR144" s="199"/>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c r="CP144" s="199"/>
      <c r="CQ144" s="199"/>
      <c r="CR144" s="199"/>
      <c r="CS144" s="199"/>
      <c r="CT144" s="199"/>
      <c r="CU144" s="199"/>
      <c r="CV144" s="199"/>
      <c r="CW144" s="199"/>
      <c r="CX144" s="199"/>
      <c r="CY144" s="199"/>
      <c r="CZ144" s="199"/>
      <c r="DA144" s="199"/>
      <c r="DB144" s="199"/>
      <c r="DC144" s="199"/>
      <c r="DD144" s="199"/>
      <c r="DE144" s="199"/>
      <c r="DF144" s="199"/>
      <c r="DG144" s="199"/>
      <c r="DH144" s="199"/>
      <c r="DI144" s="199"/>
      <c r="DJ144" s="199"/>
      <c r="DK144" s="199"/>
      <c r="DL144" s="199"/>
      <c r="DM144" s="199"/>
      <c r="DN144" s="199"/>
      <c r="DO144" s="199"/>
      <c r="DP144" s="199"/>
      <c r="DQ144" s="199"/>
      <c r="DR144" s="199"/>
      <c r="DS144" s="199"/>
      <c r="DT144" s="199"/>
      <c r="DU144" s="199"/>
      <c r="DV144" s="199"/>
      <c r="DW144" s="199"/>
      <c r="DX144" s="199"/>
      <c r="DY144" s="199"/>
      <c r="DZ144" s="199"/>
      <c r="EA144" s="199"/>
      <c r="EB144" s="199"/>
      <c r="EC144" s="199"/>
      <c r="ED144" s="199"/>
      <c r="EE144" s="199"/>
      <c r="EF144" s="199"/>
      <c r="EG144" s="199"/>
      <c r="EH144" s="199"/>
      <c r="EI144" s="199"/>
      <c r="EJ144" s="199"/>
      <c r="EK144" s="199"/>
      <c r="EL144" s="199"/>
      <c r="EM144" s="199"/>
      <c r="EN144" s="199"/>
      <c r="EO144" s="199"/>
      <c r="EP144" s="199"/>
      <c r="EQ144" s="199"/>
      <c r="ER144" s="199"/>
      <c r="ES144" s="199"/>
      <c r="ET144" s="199"/>
      <c r="EU144" s="199"/>
      <c r="EV144" s="199"/>
      <c r="EW144" s="199"/>
      <c r="EX144" s="199"/>
      <c r="EY144" s="199"/>
      <c r="EZ144" s="199"/>
      <c r="FA144" s="199"/>
      <c r="FB144" s="199"/>
      <c r="FC144" s="199"/>
      <c r="FD144" s="199"/>
      <c r="FE144" s="199"/>
      <c r="FF144" s="199"/>
      <c r="FG144" s="199"/>
      <c r="FH144" s="199"/>
      <c r="FI144" s="199"/>
      <c r="FJ144" s="199"/>
      <c r="FK144" s="199"/>
      <c r="FL144" s="199"/>
      <c r="FM144" s="199"/>
      <c r="FN144" s="199"/>
      <c r="FO144" s="199"/>
      <c r="FP144" s="199"/>
      <c r="FQ144" s="199"/>
      <c r="FR144" s="199"/>
      <c r="FS144" s="199"/>
      <c r="FT144" s="199"/>
      <c r="FU144" s="199"/>
      <c r="FV144" s="199"/>
      <c r="FW144" s="199"/>
      <c r="FX144" s="199"/>
      <c r="FY144" s="199"/>
      <c r="FZ144" s="199"/>
      <c r="GA144" s="199"/>
      <c r="GB144" s="199"/>
      <c r="GC144" s="199"/>
      <c r="GD144" s="199"/>
      <c r="GE144" s="199"/>
      <c r="GF144" s="199"/>
      <c r="GG144" s="199"/>
      <c r="GH144" s="199"/>
      <c r="GI144" s="199"/>
      <c r="GJ144" s="199"/>
      <c r="GK144" s="199"/>
      <c r="GL144" s="199"/>
      <c r="GM144" s="199"/>
      <c r="GN144" s="199"/>
      <c r="GO144" s="199"/>
      <c r="GP144" s="199"/>
      <c r="GQ144" s="199"/>
      <c r="GR144" s="199"/>
      <c r="GS144" s="199"/>
      <c r="GT144" s="199"/>
      <c r="GU144" s="199"/>
      <c r="GV144" s="199"/>
      <c r="GW144" s="199"/>
      <c r="GX144" s="199"/>
      <c r="GY144" s="199"/>
      <c r="GZ144" s="199"/>
      <c r="HA144" s="199"/>
      <c r="HB144" s="199"/>
      <c r="HC144" s="199"/>
      <c r="HD144" s="199"/>
      <c r="HE144" s="199"/>
      <c r="HF144" s="199"/>
      <c r="HG144" s="199"/>
      <c r="HH144" s="199"/>
      <c r="HI144" s="199"/>
      <c r="HJ144" s="199"/>
      <c r="HK144" s="199"/>
      <c r="HL144" s="199"/>
      <c r="HM144" s="199"/>
      <c r="HN144" s="199"/>
      <c r="HO144" s="199"/>
      <c r="HP144" s="199"/>
      <c r="HQ144" s="199"/>
      <c r="HR144" s="199"/>
      <c r="HS144" s="199"/>
      <c r="HT144" s="199"/>
      <c r="HU144" s="199"/>
      <c r="HV144" s="199"/>
      <c r="HW144" s="199"/>
      <c r="HX144" s="199"/>
      <c r="HY144" s="199"/>
      <c r="HZ144" s="199"/>
      <c r="IA144" s="199"/>
      <c r="IB144" s="199"/>
      <c r="IC144" s="199"/>
      <c r="ID144" s="199"/>
      <c r="IE144" s="199"/>
      <c r="IF144" s="199"/>
      <c r="IG144" s="199"/>
      <c r="IH144" s="199"/>
      <c r="II144" s="199"/>
    </row>
    <row r="145" spans="1:244" s="196" customFormat="1" ht="18.75" hidden="1">
      <c r="A145" s="89" t="s">
        <v>159</v>
      </c>
      <c r="B145" s="57" t="s">
        <v>0</v>
      </c>
      <c r="C145" s="175" t="s">
        <v>217</v>
      </c>
      <c r="D145" s="174" t="s">
        <v>216</v>
      </c>
      <c r="E145" s="173" t="s">
        <v>222</v>
      </c>
      <c r="F145" s="172" t="s">
        <v>224</v>
      </c>
      <c r="G145" s="168" t="s">
        <v>145</v>
      </c>
      <c r="H145" s="463"/>
      <c r="I145" s="463"/>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6"/>
      <c r="AZ145" s="186"/>
      <c r="BA145" s="186"/>
      <c r="BB145" s="186"/>
      <c r="BC145" s="186"/>
      <c r="BD145" s="186"/>
      <c r="BE145" s="186"/>
      <c r="BF145" s="186"/>
      <c r="BG145" s="186"/>
      <c r="BH145" s="186"/>
      <c r="BI145" s="186"/>
      <c r="BJ145" s="186"/>
      <c r="BK145" s="186"/>
      <c r="BL145" s="186"/>
      <c r="BM145" s="186"/>
      <c r="BN145" s="186"/>
      <c r="BO145" s="186"/>
      <c r="BP145" s="186"/>
      <c r="BQ145" s="186"/>
      <c r="BR145" s="186"/>
      <c r="BS145" s="186"/>
      <c r="BT145" s="186"/>
      <c r="BU145" s="186"/>
      <c r="BV145" s="186"/>
      <c r="BW145" s="186"/>
      <c r="BX145" s="186"/>
      <c r="BY145" s="186"/>
      <c r="BZ145" s="186"/>
      <c r="CA145" s="186"/>
      <c r="CB145" s="186"/>
      <c r="CC145" s="186"/>
      <c r="CD145" s="186"/>
      <c r="CE145" s="186"/>
      <c r="CF145" s="186"/>
      <c r="CG145" s="186"/>
      <c r="CH145" s="186"/>
      <c r="CI145" s="186"/>
      <c r="CJ145" s="186"/>
      <c r="CK145" s="186"/>
      <c r="CL145" s="186"/>
      <c r="CM145" s="186"/>
      <c r="CN145" s="186"/>
      <c r="CO145" s="186"/>
      <c r="CP145" s="186"/>
      <c r="CQ145" s="186"/>
      <c r="CR145" s="186"/>
      <c r="CS145" s="186"/>
      <c r="CT145" s="186"/>
      <c r="CU145" s="186"/>
      <c r="CV145" s="186"/>
      <c r="CW145" s="186"/>
      <c r="CX145" s="186"/>
      <c r="CY145" s="186"/>
      <c r="CZ145" s="186"/>
      <c r="DA145" s="186"/>
      <c r="DB145" s="186"/>
      <c r="DC145" s="186"/>
      <c r="DD145" s="186"/>
      <c r="DE145" s="186"/>
      <c r="DF145" s="186"/>
      <c r="DG145" s="186"/>
      <c r="DH145" s="186"/>
      <c r="DI145" s="186"/>
      <c r="DJ145" s="186"/>
      <c r="DK145" s="186"/>
      <c r="DL145" s="186"/>
      <c r="DM145" s="186"/>
      <c r="DN145" s="186"/>
      <c r="DO145" s="186"/>
      <c r="DP145" s="186"/>
      <c r="DQ145" s="186"/>
      <c r="DR145" s="186"/>
      <c r="DS145" s="186"/>
      <c r="DT145" s="186"/>
      <c r="DU145" s="186"/>
      <c r="DV145" s="186"/>
      <c r="DW145" s="186"/>
      <c r="DX145" s="186"/>
      <c r="DY145" s="186"/>
      <c r="DZ145" s="186"/>
      <c r="EA145" s="186"/>
      <c r="EB145" s="186"/>
      <c r="EC145" s="186"/>
      <c r="ED145" s="186"/>
      <c r="EE145" s="186"/>
      <c r="EF145" s="186"/>
      <c r="EG145" s="186"/>
      <c r="EH145" s="186"/>
      <c r="EI145" s="186"/>
      <c r="EJ145" s="186"/>
      <c r="EK145" s="186"/>
      <c r="EL145" s="186"/>
      <c r="EM145" s="186"/>
      <c r="EN145" s="186"/>
      <c r="EO145" s="186"/>
      <c r="EP145" s="186"/>
      <c r="EQ145" s="186"/>
      <c r="ER145" s="186"/>
      <c r="ES145" s="186"/>
      <c r="ET145" s="186"/>
      <c r="EU145" s="186"/>
      <c r="EV145" s="186"/>
      <c r="EW145" s="186"/>
      <c r="EX145" s="186"/>
      <c r="EY145" s="186"/>
      <c r="EZ145" s="186"/>
      <c r="FA145" s="186"/>
      <c r="FB145" s="186"/>
      <c r="FC145" s="186"/>
      <c r="FD145" s="186"/>
      <c r="FE145" s="186"/>
      <c r="FF145" s="186"/>
      <c r="FG145" s="186"/>
      <c r="FH145" s="186"/>
      <c r="FI145" s="186"/>
      <c r="FJ145" s="186"/>
      <c r="FK145" s="186"/>
      <c r="FL145" s="186"/>
      <c r="FM145" s="186"/>
      <c r="FN145" s="186"/>
      <c r="FO145" s="186"/>
      <c r="FP145" s="186"/>
      <c r="FQ145" s="186"/>
      <c r="FR145" s="186"/>
      <c r="FS145" s="186"/>
      <c r="FT145" s="186"/>
      <c r="FU145" s="186"/>
      <c r="FV145" s="186"/>
      <c r="FW145" s="186"/>
      <c r="FX145" s="186"/>
      <c r="FY145" s="186"/>
      <c r="FZ145" s="186"/>
      <c r="GA145" s="186"/>
      <c r="GB145" s="186"/>
      <c r="GC145" s="186"/>
      <c r="GD145" s="186"/>
      <c r="GE145" s="186"/>
      <c r="GF145" s="186"/>
      <c r="GG145" s="186"/>
      <c r="GH145" s="186"/>
      <c r="GI145" s="186"/>
      <c r="GJ145" s="186"/>
      <c r="GK145" s="186"/>
      <c r="GL145" s="186"/>
      <c r="GM145" s="186"/>
      <c r="GN145" s="186"/>
      <c r="GO145" s="186"/>
      <c r="GP145" s="186"/>
      <c r="GQ145" s="186"/>
      <c r="GR145" s="186"/>
      <c r="GS145" s="186"/>
      <c r="GT145" s="186"/>
      <c r="GU145" s="186"/>
      <c r="GV145" s="186"/>
      <c r="GW145" s="186"/>
      <c r="GX145" s="186"/>
      <c r="GY145" s="186"/>
      <c r="GZ145" s="186"/>
      <c r="HA145" s="186"/>
      <c r="HB145" s="186"/>
      <c r="HC145" s="186"/>
      <c r="HD145" s="186"/>
      <c r="HE145" s="186"/>
      <c r="HF145" s="186"/>
      <c r="HG145" s="186"/>
      <c r="HH145" s="186"/>
      <c r="HI145" s="186"/>
      <c r="HJ145" s="186"/>
      <c r="HK145" s="186"/>
      <c r="HL145" s="186"/>
      <c r="HM145" s="186"/>
      <c r="HN145" s="186"/>
      <c r="HO145" s="186"/>
      <c r="HP145" s="186"/>
      <c r="HQ145" s="186"/>
      <c r="HR145" s="186"/>
      <c r="HS145" s="186"/>
      <c r="HT145" s="186"/>
      <c r="HU145" s="186"/>
      <c r="HV145" s="186"/>
      <c r="HW145" s="186"/>
      <c r="HX145" s="186"/>
      <c r="HY145" s="186"/>
      <c r="HZ145" s="186"/>
      <c r="IA145" s="186"/>
      <c r="IB145" s="186"/>
      <c r="IC145" s="186"/>
      <c r="ID145" s="186"/>
      <c r="IE145" s="186"/>
      <c r="IF145" s="186"/>
      <c r="IG145" s="186"/>
      <c r="IH145" s="186"/>
      <c r="II145" s="186"/>
      <c r="IJ145" s="186"/>
    </row>
    <row r="146" spans="1:33" s="195" customFormat="1" ht="37.5" hidden="1">
      <c r="A146" s="178" t="s">
        <v>223</v>
      </c>
      <c r="B146" s="88" t="s">
        <v>0</v>
      </c>
      <c r="C146" s="175" t="s">
        <v>217</v>
      </c>
      <c r="D146" s="174" t="s">
        <v>216</v>
      </c>
      <c r="E146" s="173" t="s">
        <v>222</v>
      </c>
      <c r="F146" s="172" t="s">
        <v>221</v>
      </c>
      <c r="G146" s="177"/>
      <c r="H146" s="446"/>
      <c r="I146" s="44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row>
    <row r="147" spans="1:33" s="51" customFormat="1" ht="18.75" hidden="1">
      <c r="A147" s="89" t="s">
        <v>159</v>
      </c>
      <c r="B147" s="57" t="s">
        <v>0</v>
      </c>
      <c r="C147" s="175" t="s">
        <v>217</v>
      </c>
      <c r="D147" s="174" t="s">
        <v>216</v>
      </c>
      <c r="E147" s="173" t="s">
        <v>222</v>
      </c>
      <c r="F147" s="172" t="s">
        <v>221</v>
      </c>
      <c r="G147" s="168" t="s">
        <v>145</v>
      </c>
      <c r="H147" s="463"/>
      <c r="I147" s="463"/>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row>
    <row r="148" spans="1:33" s="51" customFormat="1" ht="69" customHeight="1">
      <c r="A148" s="116" t="s">
        <v>710</v>
      </c>
      <c r="B148" s="300" t="s">
        <v>0</v>
      </c>
      <c r="C148" s="70" t="s">
        <v>217</v>
      </c>
      <c r="D148" s="70" t="s">
        <v>216</v>
      </c>
      <c r="E148" s="72" t="s">
        <v>486</v>
      </c>
      <c r="F148" s="71" t="s">
        <v>155</v>
      </c>
      <c r="G148" s="155" t="s">
        <v>145</v>
      </c>
      <c r="H148" s="297">
        <f>H149</f>
        <v>243.75</v>
      </c>
      <c r="I148" s="297">
        <f>I149</f>
        <v>237.5</v>
      </c>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row>
    <row r="149" spans="1:33" s="51" customFormat="1" ht="47.25" customHeight="1">
      <c r="A149" s="311" t="s">
        <v>426</v>
      </c>
      <c r="B149" s="299" t="s">
        <v>0</v>
      </c>
      <c r="C149" s="120" t="s">
        <v>217</v>
      </c>
      <c r="D149" s="120" t="s">
        <v>216</v>
      </c>
      <c r="E149" s="59" t="s">
        <v>486</v>
      </c>
      <c r="F149" s="167" t="s">
        <v>155</v>
      </c>
      <c r="G149" s="155"/>
      <c r="H149" s="197">
        <f>H151+H153+H155</f>
        <v>243.75</v>
      </c>
      <c r="I149" s="197">
        <f>I151+I153+I155</f>
        <v>237.5</v>
      </c>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row>
    <row r="150" spans="1:33" s="51" customFormat="1" ht="42" customHeight="1">
      <c r="A150" s="109" t="s">
        <v>361</v>
      </c>
      <c r="B150" s="299" t="s">
        <v>0</v>
      </c>
      <c r="C150" s="120" t="s">
        <v>217</v>
      </c>
      <c r="D150" s="120" t="s">
        <v>216</v>
      </c>
      <c r="E150" s="59" t="s">
        <v>486</v>
      </c>
      <c r="F150" s="167" t="s">
        <v>219</v>
      </c>
      <c r="G150" s="166"/>
      <c r="H150" s="464">
        <f>H151</f>
        <v>48.75</v>
      </c>
      <c r="I150" s="464">
        <f>I151</f>
        <v>47.5</v>
      </c>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row>
    <row r="151" spans="1:33" s="51" customFormat="1" ht="24.75" customHeight="1">
      <c r="A151" s="565" t="s">
        <v>363</v>
      </c>
      <c r="B151" s="299" t="s">
        <v>0</v>
      </c>
      <c r="C151" s="120" t="s">
        <v>217</v>
      </c>
      <c r="D151" s="120" t="s">
        <v>216</v>
      </c>
      <c r="E151" s="59" t="s">
        <v>486</v>
      </c>
      <c r="F151" s="167" t="s">
        <v>219</v>
      </c>
      <c r="G151" s="166" t="s">
        <v>145</v>
      </c>
      <c r="H151" s="464">
        <v>48.75</v>
      </c>
      <c r="I151" s="464">
        <v>47.5</v>
      </c>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row>
    <row r="152" spans="1:33" s="51" customFormat="1" ht="18.75" customHeight="1">
      <c r="A152" s="439" t="s">
        <v>427</v>
      </c>
      <c r="B152" s="312" t="s">
        <v>0</v>
      </c>
      <c r="C152" s="312" t="s">
        <v>217</v>
      </c>
      <c r="D152" s="572" t="s">
        <v>216</v>
      </c>
      <c r="E152" s="711" t="s">
        <v>487</v>
      </c>
      <c r="F152" s="712"/>
      <c r="G152" s="573"/>
      <c r="H152" s="464">
        <f>H153</f>
        <v>97.5</v>
      </c>
      <c r="I152" s="464">
        <f>I153</f>
        <v>95</v>
      </c>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row>
    <row r="153" spans="1:33" s="51" customFormat="1" ht="18.75" customHeight="1">
      <c r="A153" s="440" t="s">
        <v>363</v>
      </c>
      <c r="B153" s="312" t="s">
        <v>0</v>
      </c>
      <c r="C153" s="312" t="s">
        <v>217</v>
      </c>
      <c r="D153" s="572" t="s">
        <v>216</v>
      </c>
      <c r="E153" s="711" t="s">
        <v>487</v>
      </c>
      <c r="F153" s="712"/>
      <c r="G153" s="573" t="s">
        <v>145</v>
      </c>
      <c r="H153" s="464">
        <v>97.5</v>
      </c>
      <c r="I153" s="464">
        <v>95</v>
      </c>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row>
    <row r="154" spans="1:33" s="51" customFormat="1" ht="39" customHeight="1">
      <c r="A154" s="89" t="s">
        <v>218</v>
      </c>
      <c r="B154" s="299" t="s">
        <v>0</v>
      </c>
      <c r="C154" s="120" t="s">
        <v>217</v>
      </c>
      <c r="D154" s="120" t="s">
        <v>216</v>
      </c>
      <c r="E154" s="59" t="s">
        <v>486</v>
      </c>
      <c r="F154" s="167" t="s">
        <v>215</v>
      </c>
      <c r="G154" s="166"/>
      <c r="H154" s="464">
        <f>H155</f>
        <v>97.5</v>
      </c>
      <c r="I154" s="464">
        <f>I155</f>
        <v>95</v>
      </c>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row>
    <row r="155" spans="1:33" s="51" customFormat="1" ht="24" customHeight="1">
      <c r="A155" s="565" t="s">
        <v>363</v>
      </c>
      <c r="B155" s="299" t="s">
        <v>0</v>
      </c>
      <c r="C155" s="120" t="s">
        <v>217</v>
      </c>
      <c r="D155" s="120" t="s">
        <v>216</v>
      </c>
      <c r="E155" s="59" t="s">
        <v>486</v>
      </c>
      <c r="F155" s="167" t="s">
        <v>215</v>
      </c>
      <c r="G155" s="166" t="s">
        <v>145</v>
      </c>
      <c r="H155" s="464">
        <v>97.5</v>
      </c>
      <c r="I155" s="464">
        <v>95</v>
      </c>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row>
    <row r="156" spans="1:33" s="51" customFormat="1" ht="56.25">
      <c r="A156" s="114" t="s">
        <v>735</v>
      </c>
      <c r="B156" s="57" t="s">
        <v>0</v>
      </c>
      <c r="C156" s="57" t="s">
        <v>217</v>
      </c>
      <c r="D156" s="65" t="s">
        <v>216</v>
      </c>
      <c r="E156" s="112">
        <v>21001</v>
      </c>
      <c r="F156" s="111" t="s">
        <v>155</v>
      </c>
      <c r="G156" s="64"/>
      <c r="H156" s="444">
        <f>H157</f>
        <v>9.75</v>
      </c>
      <c r="I156" s="444">
        <f>I157</f>
        <v>9.5</v>
      </c>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row>
    <row r="157" spans="1:33" s="51" customFormat="1" ht="56.25">
      <c r="A157" s="89" t="s">
        <v>572</v>
      </c>
      <c r="B157" s="57" t="s">
        <v>0</v>
      </c>
      <c r="C157" s="57" t="s">
        <v>217</v>
      </c>
      <c r="D157" s="65" t="s">
        <v>216</v>
      </c>
      <c r="E157" s="730" t="s">
        <v>574</v>
      </c>
      <c r="F157" s="731"/>
      <c r="G157" s="64"/>
      <c r="H157" s="448">
        <f>H158</f>
        <v>9.75</v>
      </c>
      <c r="I157" s="448">
        <f>I158</f>
        <v>9.5</v>
      </c>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row>
    <row r="158" spans="1:33" s="51" customFormat="1" ht="18.75">
      <c r="A158" s="89" t="s">
        <v>167</v>
      </c>
      <c r="B158" s="57" t="s">
        <v>0</v>
      </c>
      <c r="C158" s="57" t="s">
        <v>217</v>
      </c>
      <c r="D158" s="65" t="s">
        <v>216</v>
      </c>
      <c r="E158" s="730" t="s">
        <v>575</v>
      </c>
      <c r="F158" s="731"/>
      <c r="G158" s="64" t="s">
        <v>164</v>
      </c>
      <c r="H158" s="448">
        <v>9.75</v>
      </c>
      <c r="I158" s="448">
        <v>9.5</v>
      </c>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row>
    <row r="159" spans="1:9" s="186" customFormat="1" ht="18.75">
      <c r="A159" s="158" t="s">
        <v>214</v>
      </c>
      <c r="B159" s="293" t="s">
        <v>0</v>
      </c>
      <c r="C159" s="70" t="s">
        <v>192</v>
      </c>
      <c r="D159" s="70"/>
      <c r="E159" s="79"/>
      <c r="F159" s="78"/>
      <c r="G159" s="70"/>
      <c r="H159" s="297">
        <f>H160+H166+H181</f>
        <v>8638.643</v>
      </c>
      <c r="I159" s="297">
        <f>I160+I166+I181</f>
        <v>8745.695000000002</v>
      </c>
    </row>
    <row r="160" spans="1:9" s="186" customFormat="1" ht="18.75">
      <c r="A160" s="158" t="s">
        <v>213</v>
      </c>
      <c r="B160" s="300"/>
      <c r="C160" s="70" t="s">
        <v>192</v>
      </c>
      <c r="D160" s="70" t="s">
        <v>148</v>
      </c>
      <c r="E160" s="79"/>
      <c r="F160" s="78"/>
      <c r="G160" s="70"/>
      <c r="H160" s="297">
        <f>H161</f>
        <v>43.875</v>
      </c>
      <c r="I160" s="297">
        <f>I161</f>
        <v>45.6</v>
      </c>
    </row>
    <row r="161" spans="1:9" s="186" customFormat="1" ht="84" customHeight="1">
      <c r="A161" s="157" t="s">
        <v>724</v>
      </c>
      <c r="B161" s="300" t="s">
        <v>0</v>
      </c>
      <c r="C161" s="70" t="s">
        <v>192</v>
      </c>
      <c r="D161" s="70" t="s">
        <v>148</v>
      </c>
      <c r="E161" s="131" t="s">
        <v>181</v>
      </c>
      <c r="F161" s="130" t="s">
        <v>155</v>
      </c>
      <c r="G161" s="70"/>
      <c r="H161" s="297">
        <f>H162</f>
        <v>43.875</v>
      </c>
      <c r="I161" s="297">
        <f>I162</f>
        <v>45.6</v>
      </c>
    </row>
    <row r="162" spans="1:9" s="186" customFormat="1" ht="78" customHeight="1">
      <c r="A162" s="139" t="s">
        <v>725</v>
      </c>
      <c r="B162" s="299" t="s">
        <v>0</v>
      </c>
      <c r="C162" s="120" t="s">
        <v>192</v>
      </c>
      <c r="D162" s="120" t="s">
        <v>148</v>
      </c>
      <c r="E162" s="147" t="s">
        <v>193</v>
      </c>
      <c r="F162" s="146" t="s">
        <v>155</v>
      </c>
      <c r="G162" s="120"/>
      <c r="H162" s="200">
        <f>H164</f>
        <v>43.875</v>
      </c>
      <c r="I162" s="200">
        <f>I164</f>
        <v>45.6</v>
      </c>
    </row>
    <row r="163" spans="1:9" s="186" customFormat="1" ht="27.75" customHeight="1">
      <c r="A163" s="437" t="s">
        <v>212</v>
      </c>
      <c r="B163" s="599" t="s">
        <v>0</v>
      </c>
      <c r="C163" s="600" t="s">
        <v>192</v>
      </c>
      <c r="D163" s="600" t="s">
        <v>148</v>
      </c>
      <c r="E163" s="598" t="s">
        <v>211</v>
      </c>
      <c r="F163" s="574" t="s">
        <v>155</v>
      </c>
      <c r="G163" s="120"/>
      <c r="H163" s="200">
        <f>H164</f>
        <v>43.875</v>
      </c>
      <c r="I163" s="200">
        <f>I164</f>
        <v>45.6</v>
      </c>
    </row>
    <row r="164" spans="1:9" s="186" customFormat="1" ht="18.75">
      <c r="A164" s="164" t="s">
        <v>360</v>
      </c>
      <c r="B164" s="299" t="s">
        <v>0</v>
      </c>
      <c r="C164" s="120" t="s">
        <v>192</v>
      </c>
      <c r="D164" s="120" t="s">
        <v>148</v>
      </c>
      <c r="E164" s="147" t="s">
        <v>211</v>
      </c>
      <c r="F164" s="146" t="s">
        <v>210</v>
      </c>
      <c r="G164" s="70"/>
      <c r="H164" s="200">
        <f>H165</f>
        <v>43.875</v>
      </c>
      <c r="I164" s="200">
        <f>I165</f>
        <v>45.6</v>
      </c>
    </row>
    <row r="165" spans="1:9" s="186" customFormat="1" ht="27" customHeight="1">
      <c r="A165" s="565" t="s">
        <v>363</v>
      </c>
      <c r="B165" s="299" t="s">
        <v>0</v>
      </c>
      <c r="C165" s="120" t="s">
        <v>192</v>
      </c>
      <c r="D165" s="120" t="s">
        <v>148</v>
      </c>
      <c r="E165" s="147" t="s">
        <v>211</v>
      </c>
      <c r="F165" s="146" t="s">
        <v>210</v>
      </c>
      <c r="G165" s="120" t="s">
        <v>145</v>
      </c>
      <c r="H165" s="200">
        <v>43.875</v>
      </c>
      <c r="I165" s="200">
        <v>45.6</v>
      </c>
    </row>
    <row r="166" spans="1:9" s="83" customFormat="1" ht="18.75">
      <c r="A166" s="158" t="s">
        <v>208</v>
      </c>
      <c r="B166" s="73" t="s">
        <v>0</v>
      </c>
      <c r="C166" s="70" t="s">
        <v>192</v>
      </c>
      <c r="D166" s="70" t="s">
        <v>205</v>
      </c>
      <c r="E166" s="76"/>
      <c r="F166" s="75"/>
      <c r="G166" s="70"/>
      <c r="H166" s="297">
        <f>H167+H176</f>
        <v>48.75</v>
      </c>
      <c r="I166" s="297">
        <f>I167+I176</f>
        <v>47.5</v>
      </c>
    </row>
    <row r="167" spans="1:9" s="83" customFormat="1" ht="76.5" customHeight="1" hidden="1">
      <c r="A167" s="162" t="s">
        <v>576</v>
      </c>
      <c r="B167" s="190" t="s">
        <v>0</v>
      </c>
      <c r="C167" s="443" t="s">
        <v>192</v>
      </c>
      <c r="D167" s="443" t="s">
        <v>205</v>
      </c>
      <c r="E167" s="644" t="s">
        <v>577</v>
      </c>
      <c r="F167" s="645" t="s">
        <v>155</v>
      </c>
      <c r="G167" s="73"/>
      <c r="H167" s="460">
        <f>H171</f>
        <v>0</v>
      </c>
      <c r="I167" s="460">
        <f>I171</f>
        <v>0</v>
      </c>
    </row>
    <row r="168" spans="1:9" s="83" customFormat="1" ht="39.75" customHeight="1" hidden="1">
      <c r="A168" s="502" t="s">
        <v>578</v>
      </c>
      <c r="B168" s="190" t="s">
        <v>0</v>
      </c>
      <c r="C168" s="443" t="s">
        <v>192</v>
      </c>
      <c r="D168" s="443" t="s">
        <v>205</v>
      </c>
      <c r="E168" s="644" t="s">
        <v>579</v>
      </c>
      <c r="F168" s="645" t="s">
        <v>155</v>
      </c>
      <c r="G168" s="469"/>
      <c r="H168" s="298">
        <f>H171</f>
        <v>0</v>
      </c>
      <c r="I168" s="298">
        <f>I171</f>
        <v>0</v>
      </c>
    </row>
    <row r="169" spans="1:9" s="83" customFormat="1" ht="18.75" hidden="1">
      <c r="A169" s="502" t="s">
        <v>580</v>
      </c>
      <c r="B169" s="190"/>
      <c r="C169" s="443" t="s">
        <v>192</v>
      </c>
      <c r="D169" s="443" t="s">
        <v>205</v>
      </c>
      <c r="E169" s="644" t="s">
        <v>581</v>
      </c>
      <c r="F169" s="645" t="s">
        <v>155</v>
      </c>
      <c r="G169" s="469"/>
      <c r="H169" s="298">
        <f>H170</f>
        <v>0</v>
      </c>
      <c r="I169" s="298">
        <f>I170</f>
        <v>0</v>
      </c>
    </row>
    <row r="170" spans="1:9" s="83" customFormat="1" ht="37.5" hidden="1">
      <c r="A170" s="502" t="s">
        <v>582</v>
      </c>
      <c r="B170" s="161" t="s">
        <v>0</v>
      </c>
      <c r="C170" s="443" t="s">
        <v>192</v>
      </c>
      <c r="D170" s="443" t="s">
        <v>205</v>
      </c>
      <c r="E170" s="644" t="s">
        <v>581</v>
      </c>
      <c r="F170" s="645" t="s">
        <v>583</v>
      </c>
      <c r="G170" s="469"/>
      <c r="H170" s="298">
        <f>H171</f>
        <v>0</v>
      </c>
      <c r="I170" s="298">
        <f>I171</f>
        <v>0</v>
      </c>
    </row>
    <row r="171" spans="1:9" s="83" customFormat="1" ht="18.75" hidden="1">
      <c r="A171" s="646" t="s">
        <v>430</v>
      </c>
      <c r="B171" s="161" t="s">
        <v>0</v>
      </c>
      <c r="C171" s="443" t="s">
        <v>192</v>
      </c>
      <c r="D171" s="443" t="s">
        <v>205</v>
      </c>
      <c r="E171" s="644" t="s">
        <v>581</v>
      </c>
      <c r="F171" s="645" t="s">
        <v>583</v>
      </c>
      <c r="G171" s="469" t="s">
        <v>209</v>
      </c>
      <c r="H171" s="298">
        <v>0</v>
      </c>
      <c r="I171" s="298">
        <v>0</v>
      </c>
    </row>
    <row r="172" spans="1:9" s="83" customFormat="1" ht="82.5" customHeight="1" hidden="1">
      <c r="A172" s="162" t="s">
        <v>558</v>
      </c>
      <c r="B172" s="190" t="s">
        <v>0</v>
      </c>
      <c r="C172" s="102" t="s">
        <v>192</v>
      </c>
      <c r="D172" s="102" t="s">
        <v>176</v>
      </c>
      <c r="E172" s="131" t="s">
        <v>441</v>
      </c>
      <c r="F172" s="130" t="s">
        <v>155</v>
      </c>
      <c r="G172" s="73"/>
      <c r="H172" s="297">
        <f>H173</f>
        <v>0</v>
      </c>
      <c r="I172" s="297">
        <f>I173</f>
        <v>0</v>
      </c>
    </row>
    <row r="173" spans="1:9" s="83" customFormat="1" ht="43.5" customHeight="1" hidden="1">
      <c r="A173" s="473" t="s">
        <v>432</v>
      </c>
      <c r="B173" s="161" t="s">
        <v>0</v>
      </c>
      <c r="C173" s="159" t="s">
        <v>192</v>
      </c>
      <c r="D173" s="159" t="s">
        <v>176</v>
      </c>
      <c r="E173" s="147" t="s">
        <v>413</v>
      </c>
      <c r="F173" s="146" t="s">
        <v>155</v>
      </c>
      <c r="G173" s="57"/>
      <c r="H173" s="298">
        <f>H174</f>
        <v>0</v>
      </c>
      <c r="I173" s="298">
        <v>0</v>
      </c>
    </row>
    <row r="174" spans="1:9" s="83" customFormat="1" ht="24" customHeight="1" hidden="1">
      <c r="A174" s="474" t="s">
        <v>433</v>
      </c>
      <c r="B174" s="161" t="s">
        <v>0</v>
      </c>
      <c r="C174" s="159" t="s">
        <v>192</v>
      </c>
      <c r="D174" s="159" t="s">
        <v>176</v>
      </c>
      <c r="E174" s="147" t="s">
        <v>413</v>
      </c>
      <c r="F174" s="146" t="s">
        <v>414</v>
      </c>
      <c r="G174" s="57"/>
      <c r="H174" s="298">
        <f>H175</f>
        <v>0</v>
      </c>
      <c r="I174" s="298">
        <v>0</v>
      </c>
    </row>
    <row r="175" spans="1:9" s="83" customFormat="1" ht="21" customHeight="1" hidden="1">
      <c r="A175" s="160" t="s">
        <v>159</v>
      </c>
      <c r="B175" s="161" t="s">
        <v>0</v>
      </c>
      <c r="C175" s="159" t="s">
        <v>192</v>
      </c>
      <c r="D175" s="159" t="s">
        <v>176</v>
      </c>
      <c r="E175" s="147" t="s">
        <v>413</v>
      </c>
      <c r="F175" s="146" t="s">
        <v>414</v>
      </c>
      <c r="G175" s="57" t="s">
        <v>145</v>
      </c>
      <c r="H175" s="298">
        <v>0</v>
      </c>
      <c r="I175" s="298">
        <v>0</v>
      </c>
    </row>
    <row r="176" spans="1:9" s="83" customFormat="1" ht="78" customHeight="1">
      <c r="A176" s="157" t="s">
        <v>711</v>
      </c>
      <c r="B176" s="190" t="s">
        <v>0</v>
      </c>
      <c r="C176" s="102" t="s">
        <v>192</v>
      </c>
      <c r="D176" s="102" t="s">
        <v>205</v>
      </c>
      <c r="E176" s="131" t="s">
        <v>181</v>
      </c>
      <c r="F176" s="130" t="s">
        <v>155</v>
      </c>
      <c r="G176" s="57"/>
      <c r="H176" s="460">
        <f aca="true" t="shared" si="2" ref="H176:I179">H177</f>
        <v>48.75</v>
      </c>
      <c r="I176" s="460">
        <f t="shared" si="2"/>
        <v>47.5</v>
      </c>
    </row>
    <row r="177" spans="1:9" s="83" customFormat="1" ht="86.25" customHeight="1">
      <c r="A177" s="139" t="s">
        <v>712</v>
      </c>
      <c r="B177" s="161" t="s">
        <v>0</v>
      </c>
      <c r="C177" s="159" t="s">
        <v>192</v>
      </c>
      <c r="D177" s="159" t="s">
        <v>205</v>
      </c>
      <c r="E177" s="147" t="s">
        <v>193</v>
      </c>
      <c r="F177" s="146" t="s">
        <v>155</v>
      </c>
      <c r="G177" s="57"/>
      <c r="H177" s="298">
        <f t="shared" si="2"/>
        <v>48.75</v>
      </c>
      <c r="I177" s="298">
        <f t="shared" si="2"/>
        <v>47.5</v>
      </c>
    </row>
    <row r="178" spans="1:9" s="83" customFormat="1" ht="40.5" customHeight="1">
      <c r="A178" s="89" t="s">
        <v>448</v>
      </c>
      <c r="B178" s="161" t="s">
        <v>0</v>
      </c>
      <c r="C178" s="159" t="s">
        <v>192</v>
      </c>
      <c r="D178" s="159" t="s">
        <v>205</v>
      </c>
      <c r="E178" s="147" t="s">
        <v>447</v>
      </c>
      <c r="F178" s="146" t="s">
        <v>155</v>
      </c>
      <c r="G178" s="57"/>
      <c r="H178" s="298">
        <f t="shared" si="2"/>
        <v>48.75</v>
      </c>
      <c r="I178" s="298">
        <f t="shared" si="2"/>
        <v>47.5</v>
      </c>
    </row>
    <row r="179" spans="1:9" s="83" customFormat="1" ht="21" customHeight="1">
      <c r="A179" s="89" t="s">
        <v>431</v>
      </c>
      <c r="B179" s="161" t="s">
        <v>0</v>
      </c>
      <c r="C179" s="159" t="s">
        <v>192</v>
      </c>
      <c r="D179" s="159" t="s">
        <v>205</v>
      </c>
      <c r="E179" s="147" t="s">
        <v>447</v>
      </c>
      <c r="F179" s="67" t="s">
        <v>207</v>
      </c>
      <c r="G179" s="57"/>
      <c r="H179" s="298">
        <f t="shared" si="2"/>
        <v>48.75</v>
      </c>
      <c r="I179" s="298">
        <f t="shared" si="2"/>
        <v>47.5</v>
      </c>
    </row>
    <row r="180" spans="1:9" s="83" customFormat="1" ht="21" customHeight="1">
      <c r="A180" s="565" t="s">
        <v>363</v>
      </c>
      <c r="B180" s="161" t="s">
        <v>0</v>
      </c>
      <c r="C180" s="159" t="s">
        <v>192</v>
      </c>
      <c r="D180" s="159" t="s">
        <v>205</v>
      </c>
      <c r="E180" s="147" t="s">
        <v>447</v>
      </c>
      <c r="F180" s="67" t="s">
        <v>207</v>
      </c>
      <c r="G180" s="57" t="s">
        <v>145</v>
      </c>
      <c r="H180" s="298">
        <v>48.75</v>
      </c>
      <c r="I180" s="298">
        <v>47.5</v>
      </c>
    </row>
    <row r="181" spans="1:9" s="83" customFormat="1" ht="18.75">
      <c r="A181" s="296" t="s">
        <v>202</v>
      </c>
      <c r="B181" s="73" t="s">
        <v>0</v>
      </c>
      <c r="C181" s="70" t="s">
        <v>192</v>
      </c>
      <c r="D181" s="70" t="s">
        <v>176</v>
      </c>
      <c r="E181" s="79"/>
      <c r="F181" s="78"/>
      <c r="G181" s="70"/>
      <c r="H181" s="297">
        <f>+H182+H198+H172</f>
        <v>8546.018</v>
      </c>
      <c r="I181" s="297">
        <f>+I182+I198+I172</f>
        <v>8652.595000000001</v>
      </c>
    </row>
    <row r="182" spans="1:33" s="294" customFormat="1" ht="63.75" customHeight="1">
      <c r="A182" s="157" t="s">
        <v>736</v>
      </c>
      <c r="B182" s="100" t="s">
        <v>0</v>
      </c>
      <c r="C182" s="70" t="s">
        <v>192</v>
      </c>
      <c r="D182" s="156" t="s">
        <v>176</v>
      </c>
      <c r="E182" s="131" t="s">
        <v>181</v>
      </c>
      <c r="F182" s="130" t="s">
        <v>155</v>
      </c>
      <c r="G182" s="155"/>
      <c r="H182" s="297">
        <f>H183</f>
        <v>5652.976000000001</v>
      </c>
      <c r="I182" s="297">
        <f>I183</f>
        <v>5679.822</v>
      </c>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c r="AG182" s="295"/>
    </row>
    <row r="183" spans="1:33" s="105" customFormat="1" ht="80.25" customHeight="1">
      <c r="A183" s="151" t="s">
        <v>737</v>
      </c>
      <c r="B183" s="88" t="s">
        <v>0</v>
      </c>
      <c r="C183" s="88" t="s">
        <v>192</v>
      </c>
      <c r="D183" s="148" t="s">
        <v>176</v>
      </c>
      <c r="E183" s="147" t="s">
        <v>193</v>
      </c>
      <c r="F183" s="146" t="s">
        <v>155</v>
      </c>
      <c r="G183" s="145"/>
      <c r="H183" s="321">
        <f>H184+H187+H190+H193+H195</f>
        <v>5652.976000000001</v>
      </c>
      <c r="I183" s="321">
        <f>I184+I187+I190+I193+I195</f>
        <v>5679.822</v>
      </c>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row>
    <row r="184" spans="1:9" s="106" customFormat="1" ht="19.5">
      <c r="A184" s="152" t="s">
        <v>201</v>
      </c>
      <c r="B184" s="88" t="s">
        <v>0</v>
      </c>
      <c r="C184" s="88" t="s">
        <v>192</v>
      </c>
      <c r="D184" s="148" t="s">
        <v>176</v>
      </c>
      <c r="E184" s="147" t="s">
        <v>640</v>
      </c>
      <c r="F184" s="146" t="s">
        <v>190</v>
      </c>
      <c r="G184" s="145"/>
      <c r="H184" s="321">
        <f>H185</f>
        <v>3961.351</v>
      </c>
      <c r="I184" s="321">
        <f>I185</f>
        <v>4022.072</v>
      </c>
    </row>
    <row r="185" spans="1:9" s="106" customFormat="1" ht="26.25" customHeight="1">
      <c r="A185" s="565" t="s">
        <v>363</v>
      </c>
      <c r="B185" s="88" t="s">
        <v>0</v>
      </c>
      <c r="C185" s="88" t="s">
        <v>192</v>
      </c>
      <c r="D185" s="148" t="s">
        <v>176</v>
      </c>
      <c r="E185" s="147" t="s">
        <v>640</v>
      </c>
      <c r="F185" s="146" t="s">
        <v>190</v>
      </c>
      <c r="G185" s="145" t="s">
        <v>145</v>
      </c>
      <c r="H185" s="320">
        <v>3961.351</v>
      </c>
      <c r="I185" s="320">
        <v>4022.072</v>
      </c>
    </row>
    <row r="186" spans="1:9" s="106" customFormat="1" ht="19.5">
      <c r="A186" s="438" t="s">
        <v>437</v>
      </c>
      <c r="B186" s="484" t="s">
        <v>0</v>
      </c>
      <c r="C186" s="484" t="s">
        <v>192</v>
      </c>
      <c r="D186" s="485" t="s">
        <v>176</v>
      </c>
      <c r="E186" s="511" t="s">
        <v>199</v>
      </c>
      <c r="F186" s="513" t="s">
        <v>155</v>
      </c>
      <c r="G186" s="275"/>
      <c r="H186" s="482">
        <f>H188</f>
        <v>195</v>
      </c>
      <c r="I186" s="482">
        <f>I188</f>
        <v>190</v>
      </c>
    </row>
    <row r="187" spans="1:33" s="105" customFormat="1" ht="19.5">
      <c r="A187" s="478" t="s">
        <v>201</v>
      </c>
      <c r="B187" s="88" t="s">
        <v>0</v>
      </c>
      <c r="C187" s="88" t="s">
        <v>192</v>
      </c>
      <c r="D187" s="148" t="s">
        <v>176</v>
      </c>
      <c r="E187" s="118" t="s">
        <v>199</v>
      </c>
      <c r="F187" s="146" t="s">
        <v>190</v>
      </c>
      <c r="G187" s="145"/>
      <c r="H187" s="321">
        <f>H188</f>
        <v>195</v>
      </c>
      <c r="I187" s="321">
        <f>I188</f>
        <v>190</v>
      </c>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row>
    <row r="188" spans="1:9" s="106" customFormat="1" ht="24.75" customHeight="1">
      <c r="A188" s="479" t="s">
        <v>363</v>
      </c>
      <c r="B188" s="88" t="s">
        <v>0</v>
      </c>
      <c r="C188" s="88" t="s">
        <v>192</v>
      </c>
      <c r="D188" s="148" t="s">
        <v>176</v>
      </c>
      <c r="E188" s="118" t="s">
        <v>199</v>
      </c>
      <c r="F188" s="146" t="s">
        <v>190</v>
      </c>
      <c r="G188" s="145" t="s">
        <v>145</v>
      </c>
      <c r="H188" s="321">
        <v>195</v>
      </c>
      <c r="I188" s="321">
        <v>190</v>
      </c>
    </row>
    <row r="189" spans="1:9" s="106" customFormat="1" ht="19.5">
      <c r="A189" s="438" t="s">
        <v>438</v>
      </c>
      <c r="B189" s="484" t="s">
        <v>0</v>
      </c>
      <c r="C189" s="484" t="s">
        <v>192</v>
      </c>
      <c r="D189" s="485" t="s">
        <v>176</v>
      </c>
      <c r="E189" s="511" t="s">
        <v>356</v>
      </c>
      <c r="F189" s="512" t="s">
        <v>155</v>
      </c>
      <c r="G189" s="275"/>
      <c r="H189" s="482">
        <f>H191</f>
        <v>53.625</v>
      </c>
      <c r="I189" s="482">
        <f>I191</f>
        <v>52.25</v>
      </c>
    </row>
    <row r="190" spans="1:9" s="106" customFormat="1" ht="19.5">
      <c r="A190" s="480" t="s">
        <v>198</v>
      </c>
      <c r="B190" s="88" t="s">
        <v>0</v>
      </c>
      <c r="C190" s="88" t="s">
        <v>192</v>
      </c>
      <c r="D190" s="148" t="s">
        <v>176</v>
      </c>
      <c r="E190" s="147" t="s">
        <v>356</v>
      </c>
      <c r="F190" s="146" t="s">
        <v>197</v>
      </c>
      <c r="G190" s="145"/>
      <c r="H190" s="321">
        <f>H191</f>
        <v>53.625</v>
      </c>
      <c r="I190" s="321">
        <f>I191</f>
        <v>52.25</v>
      </c>
    </row>
    <row r="191" spans="1:9" s="106" customFormat="1" ht="21" customHeight="1">
      <c r="A191" s="481" t="s">
        <v>363</v>
      </c>
      <c r="B191" s="88" t="s">
        <v>0</v>
      </c>
      <c r="C191" s="88" t="s">
        <v>192</v>
      </c>
      <c r="D191" s="148" t="s">
        <v>176</v>
      </c>
      <c r="E191" s="147" t="s">
        <v>356</v>
      </c>
      <c r="F191" s="146" t="s">
        <v>197</v>
      </c>
      <c r="G191" s="145" t="s">
        <v>145</v>
      </c>
      <c r="H191" s="320">
        <v>53.625</v>
      </c>
      <c r="I191" s="320">
        <v>52.25</v>
      </c>
    </row>
    <row r="192" spans="1:9" s="106" customFormat="1" ht="36" customHeight="1">
      <c r="A192" s="302" t="s">
        <v>434</v>
      </c>
      <c r="B192" s="484" t="s">
        <v>0</v>
      </c>
      <c r="C192" s="484" t="s">
        <v>192</v>
      </c>
      <c r="D192" s="485" t="s">
        <v>176</v>
      </c>
      <c r="E192" s="511" t="s">
        <v>195</v>
      </c>
      <c r="F192" s="509" t="s">
        <v>155</v>
      </c>
      <c r="G192" s="491"/>
      <c r="H192" s="482">
        <f>H194</f>
        <v>48.75</v>
      </c>
      <c r="I192" s="482">
        <f>I194</f>
        <v>47.5</v>
      </c>
    </row>
    <row r="193" spans="1:9" s="106" customFormat="1" ht="19.5">
      <c r="A193" s="474" t="s">
        <v>433</v>
      </c>
      <c r="B193" s="88" t="s">
        <v>0</v>
      </c>
      <c r="C193" s="88" t="s">
        <v>192</v>
      </c>
      <c r="D193" s="148" t="s">
        <v>176</v>
      </c>
      <c r="E193" s="147" t="s">
        <v>195</v>
      </c>
      <c r="F193" s="146" t="s">
        <v>194</v>
      </c>
      <c r="G193" s="145"/>
      <c r="H193" s="321">
        <f>H194</f>
        <v>48.75</v>
      </c>
      <c r="I193" s="321">
        <f>I194</f>
        <v>47.5</v>
      </c>
    </row>
    <row r="194" spans="1:9" s="106" customFormat="1" ht="22.5" customHeight="1">
      <c r="A194" s="577" t="s">
        <v>363</v>
      </c>
      <c r="B194" s="88" t="s">
        <v>0</v>
      </c>
      <c r="C194" s="88" t="s">
        <v>192</v>
      </c>
      <c r="D194" s="148" t="s">
        <v>176</v>
      </c>
      <c r="E194" s="147" t="s">
        <v>195</v>
      </c>
      <c r="F194" s="146" t="s">
        <v>194</v>
      </c>
      <c r="G194" s="145" t="s">
        <v>145</v>
      </c>
      <c r="H194" s="320">
        <v>48.75</v>
      </c>
      <c r="I194" s="320">
        <v>47.5</v>
      </c>
    </row>
    <row r="195" spans="1:9" s="106" customFormat="1" ht="24.75" customHeight="1">
      <c r="A195" s="659" t="s">
        <v>435</v>
      </c>
      <c r="B195" s="484" t="s">
        <v>0</v>
      </c>
      <c r="C195" s="484" t="s">
        <v>192</v>
      </c>
      <c r="D195" s="485" t="s">
        <v>176</v>
      </c>
      <c r="E195" s="510" t="s">
        <v>436</v>
      </c>
      <c r="F195" s="509" t="s">
        <v>155</v>
      </c>
      <c r="G195" s="275"/>
      <c r="H195" s="322">
        <f>H197</f>
        <v>1394.25</v>
      </c>
      <c r="I195" s="322">
        <f>I197</f>
        <v>1368</v>
      </c>
    </row>
    <row r="196" spans="1:9" s="106" customFormat="1" ht="22.5" customHeight="1">
      <c r="A196" s="316" t="s">
        <v>201</v>
      </c>
      <c r="B196" s="88" t="s">
        <v>0</v>
      </c>
      <c r="C196" s="88" t="s">
        <v>192</v>
      </c>
      <c r="D196" s="148" t="s">
        <v>176</v>
      </c>
      <c r="E196" s="147" t="s">
        <v>191</v>
      </c>
      <c r="F196" s="146" t="s">
        <v>190</v>
      </c>
      <c r="G196" s="145"/>
      <c r="H196" s="321">
        <f>H197</f>
        <v>1394.25</v>
      </c>
      <c r="I196" s="321">
        <f>I197</f>
        <v>1368</v>
      </c>
    </row>
    <row r="197" spans="1:9" s="106" customFormat="1" ht="27" customHeight="1">
      <c r="A197" s="477" t="s">
        <v>363</v>
      </c>
      <c r="B197" s="88" t="s">
        <v>0</v>
      </c>
      <c r="C197" s="88" t="s">
        <v>192</v>
      </c>
      <c r="D197" s="148" t="s">
        <v>176</v>
      </c>
      <c r="E197" s="147" t="s">
        <v>191</v>
      </c>
      <c r="F197" s="146" t="s">
        <v>190</v>
      </c>
      <c r="G197" s="145" t="s">
        <v>145</v>
      </c>
      <c r="H197" s="320">
        <v>1394.25</v>
      </c>
      <c r="I197" s="320">
        <v>1368</v>
      </c>
    </row>
    <row r="198" spans="1:9" s="106" customFormat="1" ht="68.25" customHeight="1">
      <c r="A198" s="483" t="s">
        <v>559</v>
      </c>
      <c r="B198" s="275" t="s">
        <v>0</v>
      </c>
      <c r="C198" s="100" t="s">
        <v>192</v>
      </c>
      <c r="D198" s="150" t="s">
        <v>176</v>
      </c>
      <c r="E198" s="131" t="s">
        <v>530</v>
      </c>
      <c r="F198" s="130" t="s">
        <v>155</v>
      </c>
      <c r="G198" s="145"/>
      <c r="H198" s="322">
        <f>H199+H202+H205</f>
        <v>2893.042</v>
      </c>
      <c r="I198" s="322">
        <f>I199+I202+I205</f>
        <v>2972.773</v>
      </c>
    </row>
    <row r="199" spans="1:9" s="106" customFormat="1" ht="26.25" customHeight="1">
      <c r="A199" s="302" t="s">
        <v>515</v>
      </c>
      <c r="B199" s="310" t="s">
        <v>0</v>
      </c>
      <c r="C199" s="309" t="s">
        <v>192</v>
      </c>
      <c r="D199" s="308" t="s">
        <v>176</v>
      </c>
      <c r="E199" s="705" t="s">
        <v>677</v>
      </c>
      <c r="F199" s="706"/>
      <c r="G199" s="315"/>
      <c r="H199" s="482">
        <f>H201</f>
        <v>1454.791</v>
      </c>
      <c r="I199" s="482">
        <f>I201</f>
        <v>1571.383</v>
      </c>
    </row>
    <row r="200" spans="1:9" s="106" customFormat="1" ht="24" customHeight="1">
      <c r="A200" s="489" t="s">
        <v>439</v>
      </c>
      <c r="B200" s="310" t="s">
        <v>0</v>
      </c>
      <c r="C200" s="309" t="s">
        <v>192</v>
      </c>
      <c r="D200" s="308" t="s">
        <v>176</v>
      </c>
      <c r="E200" s="705" t="s">
        <v>519</v>
      </c>
      <c r="F200" s="706"/>
      <c r="G200" s="315"/>
      <c r="H200" s="320">
        <f>H201</f>
        <v>1454.791</v>
      </c>
      <c r="I200" s="320">
        <f>I201</f>
        <v>1571.383</v>
      </c>
    </row>
    <row r="201" spans="1:9" s="106" customFormat="1" ht="22.5" customHeight="1">
      <c r="A201" s="488" t="s">
        <v>363</v>
      </c>
      <c r="B201" s="310" t="s">
        <v>0</v>
      </c>
      <c r="C201" s="309" t="s">
        <v>192</v>
      </c>
      <c r="D201" s="308" t="s">
        <v>176</v>
      </c>
      <c r="E201" s="705" t="s">
        <v>519</v>
      </c>
      <c r="F201" s="706"/>
      <c r="G201" s="315" t="s">
        <v>145</v>
      </c>
      <c r="H201" s="153">
        <v>1454.791</v>
      </c>
      <c r="I201" s="153">
        <v>1571.383</v>
      </c>
    </row>
    <row r="202" spans="1:9" s="106" customFormat="1" ht="37.5" customHeight="1">
      <c r="A202" s="657" t="s">
        <v>660</v>
      </c>
      <c r="B202" s="310" t="s">
        <v>0</v>
      </c>
      <c r="C202" s="309" t="s">
        <v>192</v>
      </c>
      <c r="D202" s="631" t="s">
        <v>176</v>
      </c>
      <c r="E202" s="705" t="s">
        <v>782</v>
      </c>
      <c r="F202" s="706"/>
      <c r="G202" s="315"/>
      <c r="H202" s="320">
        <f>H203</f>
        <v>479.417</v>
      </c>
      <c r="I202" s="320">
        <f>I203</f>
        <v>1401.39</v>
      </c>
    </row>
    <row r="203" spans="1:9" s="106" customFormat="1" ht="42.75" customHeight="1">
      <c r="A203" s="489" t="s">
        <v>661</v>
      </c>
      <c r="B203" s="310" t="s">
        <v>0</v>
      </c>
      <c r="C203" s="309" t="s">
        <v>192</v>
      </c>
      <c r="D203" s="631" t="s">
        <v>176</v>
      </c>
      <c r="E203" s="705" t="s">
        <v>780</v>
      </c>
      <c r="F203" s="706"/>
      <c r="G203" s="315"/>
      <c r="H203" s="320">
        <f>H204</f>
        <v>479.417</v>
      </c>
      <c r="I203" s="320">
        <f>I204</f>
        <v>1401.39</v>
      </c>
    </row>
    <row r="204" spans="1:9" s="106" customFormat="1" ht="22.5" customHeight="1">
      <c r="A204" s="565" t="s">
        <v>363</v>
      </c>
      <c r="B204" s="310" t="s">
        <v>0</v>
      </c>
      <c r="C204" s="309" t="s">
        <v>192</v>
      </c>
      <c r="D204" s="631" t="s">
        <v>176</v>
      </c>
      <c r="E204" s="705" t="s">
        <v>780</v>
      </c>
      <c r="F204" s="706"/>
      <c r="G204" s="315" t="s">
        <v>145</v>
      </c>
      <c r="H204" s="672">
        <v>479.417</v>
      </c>
      <c r="I204" s="153">
        <v>1401.39</v>
      </c>
    </row>
    <row r="205" spans="1:9" s="106" customFormat="1" ht="35.25" customHeight="1">
      <c r="A205" s="657" t="s">
        <v>771</v>
      </c>
      <c r="B205" s="310" t="s">
        <v>0</v>
      </c>
      <c r="C205" s="309" t="s">
        <v>192</v>
      </c>
      <c r="D205" s="631" t="s">
        <v>176</v>
      </c>
      <c r="E205" s="705" t="s">
        <v>783</v>
      </c>
      <c r="F205" s="706"/>
      <c r="G205" s="315"/>
      <c r="H205" s="320">
        <f>H206</f>
        <v>958.834</v>
      </c>
      <c r="I205" s="320"/>
    </row>
    <row r="206" spans="1:9" s="106" customFormat="1" ht="38.25" customHeight="1">
      <c r="A206" s="489" t="s">
        <v>661</v>
      </c>
      <c r="B206" s="310" t="s">
        <v>0</v>
      </c>
      <c r="C206" s="309" t="s">
        <v>192</v>
      </c>
      <c r="D206" s="631" t="s">
        <v>176</v>
      </c>
      <c r="E206" s="705" t="s">
        <v>781</v>
      </c>
      <c r="F206" s="706"/>
      <c r="G206" s="315"/>
      <c r="H206" s="320">
        <f>H207</f>
        <v>958.834</v>
      </c>
      <c r="I206" s="320"/>
    </row>
    <row r="207" spans="1:9" s="106" customFormat="1" ht="22.5" customHeight="1">
      <c r="A207" s="565" t="s">
        <v>363</v>
      </c>
      <c r="B207" s="310" t="s">
        <v>0</v>
      </c>
      <c r="C207" s="309" t="s">
        <v>192</v>
      </c>
      <c r="D207" s="631" t="s">
        <v>176</v>
      </c>
      <c r="E207" s="705" t="s">
        <v>781</v>
      </c>
      <c r="F207" s="706"/>
      <c r="G207" s="315" t="s">
        <v>145</v>
      </c>
      <c r="H207" s="672">
        <v>958.834</v>
      </c>
      <c r="I207" s="153">
        <v>0</v>
      </c>
    </row>
    <row r="208" spans="1:9" s="106" customFormat="1" ht="22.5" customHeight="1">
      <c r="A208" s="634" t="s">
        <v>562</v>
      </c>
      <c r="B208" s="484" t="s">
        <v>0</v>
      </c>
      <c r="C208" s="484" t="s">
        <v>311</v>
      </c>
      <c r="D208" s="632"/>
      <c r="E208" s="435"/>
      <c r="F208" s="436"/>
      <c r="G208" s="491"/>
      <c r="H208" s="492">
        <f>H209</f>
        <v>780</v>
      </c>
      <c r="I208" s="482">
        <f>I209</f>
        <v>950</v>
      </c>
    </row>
    <row r="209" spans="1:9" s="106" customFormat="1" ht="22.5" customHeight="1">
      <c r="A209" s="633" t="s">
        <v>561</v>
      </c>
      <c r="B209" s="88" t="s">
        <v>0</v>
      </c>
      <c r="C209" s="309" t="s">
        <v>311</v>
      </c>
      <c r="D209" s="631" t="s">
        <v>192</v>
      </c>
      <c r="E209" s="59"/>
      <c r="F209" s="167"/>
      <c r="G209" s="315"/>
      <c r="H209" s="153">
        <f>H210</f>
        <v>780</v>
      </c>
      <c r="I209" s="320">
        <f>I210</f>
        <v>950</v>
      </c>
    </row>
    <row r="210" spans="1:9" s="106" customFormat="1" ht="22.5" customHeight="1">
      <c r="A210" s="635" t="s">
        <v>275</v>
      </c>
      <c r="B210" s="310" t="s">
        <v>0</v>
      </c>
      <c r="C210" s="636" t="s">
        <v>311</v>
      </c>
      <c r="D210" s="636" t="s">
        <v>192</v>
      </c>
      <c r="E210" s="59" t="s">
        <v>274</v>
      </c>
      <c r="F210" s="167" t="s">
        <v>155</v>
      </c>
      <c r="G210" s="315"/>
      <c r="H210" s="320">
        <f aca="true" t="shared" si="3" ref="H210:I212">H211</f>
        <v>780</v>
      </c>
      <c r="I210" s="320">
        <f t="shared" si="3"/>
        <v>950</v>
      </c>
    </row>
    <row r="211" spans="1:9" s="106" customFormat="1" ht="22.5" customHeight="1">
      <c r="A211" s="109" t="s">
        <v>273</v>
      </c>
      <c r="B211" s="310" t="s">
        <v>0</v>
      </c>
      <c r="C211" s="120" t="s">
        <v>311</v>
      </c>
      <c r="D211" s="120" t="s">
        <v>192</v>
      </c>
      <c r="E211" s="59" t="s">
        <v>269</v>
      </c>
      <c r="F211" s="167" t="s">
        <v>155</v>
      </c>
      <c r="G211" s="315"/>
      <c r="H211" s="320">
        <f t="shared" si="3"/>
        <v>780</v>
      </c>
      <c r="I211" s="320">
        <f t="shared" si="3"/>
        <v>950</v>
      </c>
    </row>
    <row r="212" spans="1:9" s="106" customFormat="1" ht="22.5" customHeight="1">
      <c r="A212" s="439" t="s">
        <v>500</v>
      </c>
      <c r="B212" s="310" t="s">
        <v>0</v>
      </c>
      <c r="C212" s="120" t="s">
        <v>311</v>
      </c>
      <c r="D212" s="120" t="s">
        <v>192</v>
      </c>
      <c r="E212" s="59" t="s">
        <v>269</v>
      </c>
      <c r="F212" s="167" t="s">
        <v>501</v>
      </c>
      <c r="G212" s="315"/>
      <c r="H212" s="320">
        <f t="shared" si="3"/>
        <v>780</v>
      </c>
      <c r="I212" s="320">
        <f t="shared" si="3"/>
        <v>950</v>
      </c>
    </row>
    <row r="213" spans="1:9" s="106" customFormat="1" ht="22.5" customHeight="1">
      <c r="A213" s="490" t="s">
        <v>363</v>
      </c>
      <c r="B213" s="310" t="s">
        <v>0</v>
      </c>
      <c r="C213" s="120" t="s">
        <v>311</v>
      </c>
      <c r="D213" s="120" t="s">
        <v>192</v>
      </c>
      <c r="E213" s="59" t="s">
        <v>269</v>
      </c>
      <c r="F213" s="167" t="s">
        <v>501</v>
      </c>
      <c r="G213" s="315" t="s">
        <v>145</v>
      </c>
      <c r="H213" s="320">
        <v>780</v>
      </c>
      <c r="I213" s="320">
        <v>950</v>
      </c>
    </row>
    <row r="214" spans="1:9" s="106" customFormat="1" ht="19.5">
      <c r="A214" s="114" t="s">
        <v>189</v>
      </c>
      <c r="B214" s="73" t="s">
        <v>0</v>
      </c>
      <c r="C214" s="73" t="s">
        <v>163</v>
      </c>
      <c r="D214" s="113"/>
      <c r="E214" s="143"/>
      <c r="F214" s="142"/>
      <c r="G214" s="64"/>
      <c r="H214" s="460">
        <f aca="true" t="shared" si="4" ref="H214:I217">+H215</f>
        <v>9.75</v>
      </c>
      <c r="I214" s="460">
        <f t="shared" si="4"/>
        <v>9.5</v>
      </c>
    </row>
    <row r="215" spans="1:9" s="106" customFormat="1" ht="19.5">
      <c r="A215" s="114" t="s">
        <v>188</v>
      </c>
      <c r="B215" s="282" t="s">
        <v>0</v>
      </c>
      <c r="C215" s="73" t="s">
        <v>163</v>
      </c>
      <c r="D215" s="113" t="s">
        <v>163</v>
      </c>
      <c r="E215" s="143"/>
      <c r="F215" s="142"/>
      <c r="G215" s="64"/>
      <c r="H215" s="460">
        <f t="shared" si="4"/>
        <v>9.75</v>
      </c>
      <c r="I215" s="460">
        <f t="shared" si="4"/>
        <v>9.5</v>
      </c>
    </row>
    <row r="216" spans="1:9" s="106" customFormat="1" ht="64.5" customHeight="1">
      <c r="A216" s="114" t="s">
        <v>729</v>
      </c>
      <c r="B216" s="73" t="s">
        <v>0</v>
      </c>
      <c r="C216" s="73" t="s">
        <v>163</v>
      </c>
      <c r="D216" s="113" t="s">
        <v>163</v>
      </c>
      <c r="E216" s="141" t="s">
        <v>174</v>
      </c>
      <c r="F216" s="111" t="s">
        <v>155</v>
      </c>
      <c r="G216" s="140"/>
      <c r="H216" s="460">
        <f>H217</f>
        <v>9.75</v>
      </c>
      <c r="I216" s="460">
        <f>I217</f>
        <v>9.5</v>
      </c>
    </row>
    <row r="217" spans="1:9" s="106" customFormat="1" ht="19.5">
      <c r="A217" s="139" t="s">
        <v>474</v>
      </c>
      <c r="B217" s="57" t="s">
        <v>0</v>
      </c>
      <c r="C217" s="57" t="s">
        <v>163</v>
      </c>
      <c r="D217" s="65" t="s">
        <v>163</v>
      </c>
      <c r="E217" s="82" t="s">
        <v>489</v>
      </c>
      <c r="F217" s="81" t="s">
        <v>161</v>
      </c>
      <c r="G217" s="64"/>
      <c r="H217" s="298">
        <f t="shared" si="4"/>
        <v>9.75</v>
      </c>
      <c r="I217" s="298">
        <f t="shared" si="4"/>
        <v>9.5</v>
      </c>
    </row>
    <row r="218" spans="1:9" s="106" customFormat="1" ht="19.5">
      <c r="A218" s="138" t="s">
        <v>159</v>
      </c>
      <c r="B218" s="57" t="s">
        <v>0</v>
      </c>
      <c r="C218" s="57" t="s">
        <v>163</v>
      </c>
      <c r="D218" s="65" t="s">
        <v>163</v>
      </c>
      <c r="E218" s="82" t="s">
        <v>489</v>
      </c>
      <c r="F218" s="81" t="s">
        <v>161</v>
      </c>
      <c r="G218" s="64" t="s">
        <v>145</v>
      </c>
      <c r="H218" s="448">
        <v>9.75</v>
      </c>
      <c r="I218" s="448">
        <v>9.5</v>
      </c>
    </row>
    <row r="219" spans="1:33" s="105" customFormat="1" ht="37.5" hidden="1">
      <c r="A219" s="77" t="s">
        <v>184</v>
      </c>
      <c r="B219" s="88" t="s">
        <v>0</v>
      </c>
      <c r="C219" s="57" t="s">
        <v>149</v>
      </c>
      <c r="D219" s="65" t="s">
        <v>148</v>
      </c>
      <c r="E219" s="273" t="s">
        <v>354</v>
      </c>
      <c r="F219" s="81" t="s">
        <v>355</v>
      </c>
      <c r="G219" s="175"/>
      <c r="H219" s="465"/>
      <c r="I219" s="465"/>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row>
    <row r="220" spans="1:33" s="105" customFormat="1" ht="19.5" hidden="1">
      <c r="A220" s="74" t="s">
        <v>159</v>
      </c>
      <c r="B220" s="88" t="s">
        <v>0</v>
      </c>
      <c r="C220" s="57" t="s">
        <v>149</v>
      </c>
      <c r="D220" s="57" t="s">
        <v>148</v>
      </c>
      <c r="E220" s="59" t="s">
        <v>354</v>
      </c>
      <c r="F220" s="81" t="s">
        <v>355</v>
      </c>
      <c r="G220" s="57" t="s">
        <v>145</v>
      </c>
      <c r="H220" s="298"/>
      <c r="I220" s="298"/>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row>
    <row r="221" spans="1:33" s="105" customFormat="1" ht="37.5" hidden="1">
      <c r="A221" s="77" t="s">
        <v>160</v>
      </c>
      <c r="B221" s="88" t="s">
        <v>0</v>
      </c>
      <c r="C221" s="57" t="s">
        <v>149</v>
      </c>
      <c r="D221" s="65" t="s">
        <v>148</v>
      </c>
      <c r="E221" s="273" t="s">
        <v>354</v>
      </c>
      <c r="F221" s="81" t="s">
        <v>353</v>
      </c>
      <c r="G221" s="175"/>
      <c r="H221" s="465"/>
      <c r="I221" s="465"/>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row>
    <row r="222" spans="1:33" s="105" customFormat="1" ht="19.5" hidden="1">
      <c r="A222" s="74" t="s">
        <v>159</v>
      </c>
      <c r="B222" s="88" t="s">
        <v>0</v>
      </c>
      <c r="C222" s="57" t="s">
        <v>149</v>
      </c>
      <c r="D222" s="57" t="s">
        <v>148</v>
      </c>
      <c r="E222" s="59" t="s">
        <v>354</v>
      </c>
      <c r="F222" s="81" t="s">
        <v>353</v>
      </c>
      <c r="G222" s="57" t="s">
        <v>145</v>
      </c>
      <c r="H222" s="298"/>
      <c r="I222" s="298"/>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row>
    <row r="223" spans="1:9" s="83" customFormat="1" ht="25.5" customHeight="1">
      <c r="A223" s="66" t="s">
        <v>157</v>
      </c>
      <c r="B223" s="293" t="s">
        <v>0</v>
      </c>
      <c r="C223" s="134">
        <v>10</v>
      </c>
      <c r="D223" s="134"/>
      <c r="E223" s="79"/>
      <c r="F223" s="78"/>
      <c r="G223" s="70"/>
      <c r="H223" s="297">
        <f>H233+H230</f>
        <v>302.25</v>
      </c>
      <c r="I223" s="297">
        <f>I233+I230</f>
        <v>294.5</v>
      </c>
    </row>
    <row r="224" spans="1:9" s="83" customFormat="1" ht="18.75" hidden="1">
      <c r="A224" s="66" t="s">
        <v>154</v>
      </c>
      <c r="B224" s="73" t="s">
        <v>0</v>
      </c>
      <c r="C224" s="103">
        <v>10</v>
      </c>
      <c r="D224" s="102" t="s">
        <v>148</v>
      </c>
      <c r="E224" s="76"/>
      <c r="F224" s="75"/>
      <c r="G224" s="102"/>
      <c r="H224" s="457"/>
      <c r="I224" s="457"/>
    </row>
    <row r="225" spans="1:9" s="83" customFormat="1" ht="54" customHeight="1" hidden="1">
      <c r="A225" s="62" t="s">
        <v>152</v>
      </c>
      <c r="B225" s="100" t="s">
        <v>0</v>
      </c>
      <c r="C225" s="99">
        <v>10</v>
      </c>
      <c r="D225" s="98" t="s">
        <v>148</v>
      </c>
      <c r="E225" s="72" t="s">
        <v>170</v>
      </c>
      <c r="F225" s="71" t="s">
        <v>169</v>
      </c>
      <c r="G225" s="97"/>
      <c r="H225" s="297"/>
      <c r="I225" s="297"/>
    </row>
    <row r="226" spans="1:9" s="83" customFormat="1" ht="68.25" customHeight="1" hidden="1">
      <c r="A226" s="61" t="s">
        <v>150</v>
      </c>
      <c r="B226" s="88" t="s">
        <v>0</v>
      </c>
      <c r="C226" s="87">
        <v>10</v>
      </c>
      <c r="D226" s="86" t="s">
        <v>148</v>
      </c>
      <c r="E226" s="68" t="s">
        <v>166</v>
      </c>
      <c r="F226" s="67" t="s">
        <v>169</v>
      </c>
      <c r="G226" s="94"/>
      <c r="H226" s="460"/>
      <c r="I226" s="460"/>
    </row>
    <row r="227" spans="1:9" s="83" customFormat="1" ht="20.25" customHeight="1" hidden="1">
      <c r="A227" s="91" t="s">
        <v>168</v>
      </c>
      <c r="B227" s="88" t="s">
        <v>0</v>
      </c>
      <c r="C227" s="90">
        <v>10</v>
      </c>
      <c r="D227" s="86" t="s">
        <v>148</v>
      </c>
      <c r="E227" s="68" t="s">
        <v>166</v>
      </c>
      <c r="F227" s="67" t="s">
        <v>165</v>
      </c>
      <c r="G227" s="85"/>
      <c r="H227" s="298"/>
      <c r="I227" s="298"/>
    </row>
    <row r="228" spans="1:9" s="83" customFormat="1" ht="20.25" customHeight="1" hidden="1">
      <c r="A228" s="89" t="s">
        <v>167</v>
      </c>
      <c r="B228" s="88" t="s">
        <v>0</v>
      </c>
      <c r="C228" s="603">
        <v>10</v>
      </c>
      <c r="D228" s="86" t="s">
        <v>148</v>
      </c>
      <c r="E228" s="68" t="s">
        <v>166</v>
      </c>
      <c r="F228" s="67" t="s">
        <v>165</v>
      </c>
      <c r="G228" s="504" t="s">
        <v>164</v>
      </c>
      <c r="H228" s="298"/>
      <c r="I228" s="298"/>
    </row>
    <row r="229" spans="1:9" s="83" customFormat="1" ht="20.25" customHeight="1">
      <c r="A229" s="604" t="s">
        <v>154</v>
      </c>
      <c r="B229" s="100" t="s">
        <v>0</v>
      </c>
      <c r="C229" s="503" t="s">
        <v>177</v>
      </c>
      <c r="D229" s="503" t="s">
        <v>148</v>
      </c>
      <c r="E229" s="270"/>
      <c r="F229" s="269"/>
      <c r="G229" s="93"/>
      <c r="H229" s="460" t="str">
        <f aca="true" t="shared" si="5" ref="H229:I231">H230</f>
        <v>39,000</v>
      </c>
      <c r="I229" s="460" t="str">
        <f t="shared" si="5"/>
        <v>38,000</v>
      </c>
    </row>
    <row r="230" spans="1:9" s="83" customFormat="1" ht="20.25" customHeight="1">
      <c r="A230" s="116" t="s">
        <v>273</v>
      </c>
      <c r="B230" s="100" t="s">
        <v>0</v>
      </c>
      <c r="C230" s="503" t="s">
        <v>177</v>
      </c>
      <c r="D230" s="503" t="s">
        <v>148</v>
      </c>
      <c r="E230" s="715" t="s">
        <v>446</v>
      </c>
      <c r="F230" s="716"/>
      <c r="G230" s="70"/>
      <c r="H230" s="297" t="str">
        <f t="shared" si="5"/>
        <v>39,000</v>
      </c>
      <c r="I230" s="297" t="str">
        <f t="shared" si="5"/>
        <v>38,000</v>
      </c>
    </row>
    <row r="231" spans="1:9" s="83" customFormat="1" ht="20.25" customHeight="1">
      <c r="A231" s="502" t="s">
        <v>168</v>
      </c>
      <c r="B231" s="88" t="s">
        <v>0</v>
      </c>
      <c r="C231" s="501" t="s">
        <v>177</v>
      </c>
      <c r="D231" s="501" t="s">
        <v>148</v>
      </c>
      <c r="E231" s="709" t="s">
        <v>445</v>
      </c>
      <c r="F231" s="710"/>
      <c r="G231" s="120"/>
      <c r="H231" s="200" t="str">
        <f t="shared" si="5"/>
        <v>39,000</v>
      </c>
      <c r="I231" s="200" t="str">
        <f t="shared" si="5"/>
        <v>38,000</v>
      </c>
    </row>
    <row r="232" spans="1:9" s="83" customFormat="1" ht="20.25" customHeight="1">
      <c r="A232" s="437" t="s">
        <v>167</v>
      </c>
      <c r="B232" s="88" t="s">
        <v>0</v>
      </c>
      <c r="C232" s="501" t="s">
        <v>177</v>
      </c>
      <c r="D232" s="501" t="s">
        <v>148</v>
      </c>
      <c r="E232" s="709" t="s">
        <v>445</v>
      </c>
      <c r="F232" s="710"/>
      <c r="G232" s="120" t="s">
        <v>164</v>
      </c>
      <c r="H232" s="119" t="s">
        <v>643</v>
      </c>
      <c r="I232" s="119" t="s">
        <v>644</v>
      </c>
    </row>
    <row r="233" spans="1:33" s="105" customFormat="1" ht="19.5">
      <c r="A233" s="132" t="s">
        <v>182</v>
      </c>
      <c r="B233" s="73" t="s">
        <v>0</v>
      </c>
      <c r="C233" s="99">
        <v>10</v>
      </c>
      <c r="D233" s="98" t="s">
        <v>217</v>
      </c>
      <c r="E233" s="131"/>
      <c r="F233" s="130"/>
      <c r="G233" s="128"/>
      <c r="H233" s="297">
        <f aca="true" t="shared" si="6" ref="H233:I236">H234</f>
        <v>263.25</v>
      </c>
      <c r="I233" s="297">
        <f t="shared" si="6"/>
        <v>256.5</v>
      </c>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row>
    <row r="234" spans="1:33" s="105" customFormat="1" ht="77.25" customHeight="1">
      <c r="A234" s="157" t="s">
        <v>724</v>
      </c>
      <c r="B234" s="100" t="s">
        <v>0</v>
      </c>
      <c r="C234" s="129">
        <v>10</v>
      </c>
      <c r="D234" s="129" t="s">
        <v>217</v>
      </c>
      <c r="E234" s="72" t="s">
        <v>181</v>
      </c>
      <c r="F234" s="71" t="s">
        <v>155</v>
      </c>
      <c r="G234" s="128"/>
      <c r="H234" s="297">
        <f t="shared" si="6"/>
        <v>263.25</v>
      </c>
      <c r="I234" s="297">
        <f t="shared" si="6"/>
        <v>256.5</v>
      </c>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row>
    <row r="235" spans="1:33" s="51" customFormat="1" ht="100.5" customHeight="1">
      <c r="A235" s="127" t="s">
        <v>738</v>
      </c>
      <c r="B235" s="88" t="s">
        <v>0</v>
      </c>
      <c r="C235" s="126" t="s">
        <v>177</v>
      </c>
      <c r="D235" s="125" t="s">
        <v>217</v>
      </c>
      <c r="E235" s="68" t="s">
        <v>179</v>
      </c>
      <c r="F235" s="67" t="s">
        <v>155</v>
      </c>
      <c r="G235" s="70"/>
      <c r="H235" s="200">
        <f t="shared" si="6"/>
        <v>263.25</v>
      </c>
      <c r="I235" s="200">
        <f t="shared" si="6"/>
        <v>256.5</v>
      </c>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row>
    <row r="236" spans="1:33" s="51" customFormat="1" ht="18.75">
      <c r="A236" s="123" t="s">
        <v>552</v>
      </c>
      <c r="B236" s="88" t="s">
        <v>0</v>
      </c>
      <c r="C236" s="122" t="s">
        <v>177</v>
      </c>
      <c r="D236" s="121" t="s">
        <v>217</v>
      </c>
      <c r="E236" s="68" t="s">
        <v>490</v>
      </c>
      <c r="F236" s="67" t="s">
        <v>497</v>
      </c>
      <c r="G236" s="70"/>
      <c r="H236" s="200">
        <f t="shared" si="6"/>
        <v>263.25</v>
      </c>
      <c r="I236" s="200">
        <f t="shared" si="6"/>
        <v>256.5</v>
      </c>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row>
    <row r="237" spans="1:33" s="51" customFormat="1" ht="18.75">
      <c r="A237" s="89" t="s">
        <v>167</v>
      </c>
      <c r="B237" s="88" t="s">
        <v>0</v>
      </c>
      <c r="C237" s="122" t="s">
        <v>177</v>
      </c>
      <c r="D237" s="121" t="s">
        <v>217</v>
      </c>
      <c r="E237" s="68" t="s">
        <v>490</v>
      </c>
      <c r="F237" s="67" t="s">
        <v>497</v>
      </c>
      <c r="G237" s="120" t="s">
        <v>164</v>
      </c>
      <c r="H237" s="200">
        <v>263.25</v>
      </c>
      <c r="I237" s="200">
        <v>256.5</v>
      </c>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row>
    <row r="238" spans="1:33" s="51" customFormat="1" ht="18.75">
      <c r="A238" s="116" t="s">
        <v>175</v>
      </c>
      <c r="B238" s="73" t="s">
        <v>0</v>
      </c>
      <c r="C238" s="115">
        <v>11</v>
      </c>
      <c r="D238" s="113"/>
      <c r="E238" s="118"/>
      <c r="F238" s="117"/>
      <c r="G238" s="292"/>
      <c r="H238" s="460">
        <f aca="true" t="shared" si="7" ref="H238:I240">+H239</f>
        <v>146.25</v>
      </c>
      <c r="I238" s="460">
        <f t="shared" si="7"/>
        <v>142.5</v>
      </c>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row>
    <row r="239" spans="1:33" s="51" customFormat="1" ht="18.75">
      <c r="A239" s="607" t="s">
        <v>551</v>
      </c>
      <c r="B239" s="282" t="s">
        <v>0</v>
      </c>
      <c r="C239" s="115">
        <v>11</v>
      </c>
      <c r="D239" s="113" t="s">
        <v>148</v>
      </c>
      <c r="E239" s="112"/>
      <c r="F239" s="111"/>
      <c r="G239" s="292"/>
      <c r="H239" s="460">
        <f t="shared" si="7"/>
        <v>146.25</v>
      </c>
      <c r="I239" s="460">
        <f t="shared" si="7"/>
        <v>142.5</v>
      </c>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row>
    <row r="240" spans="1:33" s="290" customFormat="1" ht="66" customHeight="1">
      <c r="A240" s="114" t="s">
        <v>714</v>
      </c>
      <c r="B240" s="73" t="s">
        <v>0</v>
      </c>
      <c r="C240" s="73" t="s">
        <v>172</v>
      </c>
      <c r="D240" s="113" t="s">
        <v>148</v>
      </c>
      <c r="E240" s="112" t="s">
        <v>174</v>
      </c>
      <c r="F240" s="111" t="s">
        <v>155</v>
      </c>
      <c r="G240" s="292"/>
      <c r="H240" s="460">
        <f t="shared" si="7"/>
        <v>146.25</v>
      </c>
      <c r="I240" s="460">
        <f t="shared" si="7"/>
        <v>142.5</v>
      </c>
      <c r="J240" s="291"/>
      <c r="K240" s="291"/>
      <c r="L240" s="291"/>
      <c r="M240" s="291"/>
      <c r="N240" s="291"/>
      <c r="O240" s="291"/>
      <c r="P240" s="291"/>
      <c r="Q240" s="291"/>
      <c r="R240" s="291"/>
      <c r="S240" s="291"/>
      <c r="T240" s="291"/>
      <c r="U240" s="291"/>
      <c r="V240" s="291"/>
      <c r="W240" s="291"/>
      <c r="X240" s="291"/>
      <c r="Y240" s="291"/>
      <c r="Z240" s="291"/>
      <c r="AA240" s="291"/>
      <c r="AB240" s="291"/>
      <c r="AC240" s="291"/>
      <c r="AD240" s="291"/>
      <c r="AE240" s="291"/>
      <c r="AF240" s="291"/>
      <c r="AG240" s="291"/>
    </row>
    <row r="241" spans="1:33" s="51" customFormat="1" ht="65.25" customHeight="1">
      <c r="A241" s="89" t="s">
        <v>475</v>
      </c>
      <c r="B241" s="57" t="s">
        <v>0</v>
      </c>
      <c r="C241" s="57" t="s">
        <v>172</v>
      </c>
      <c r="D241" s="65" t="s">
        <v>148</v>
      </c>
      <c r="E241" s="82" t="s">
        <v>491</v>
      </c>
      <c r="F241" s="81" t="s">
        <v>171</v>
      </c>
      <c r="G241" s="289"/>
      <c r="H241" s="298">
        <f>+H242+H245</f>
        <v>146.25</v>
      </c>
      <c r="I241" s="298">
        <f>+I242+I245</f>
        <v>142.5</v>
      </c>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row>
    <row r="242" spans="1:33" s="51" customFormat="1" ht="61.5" customHeight="1">
      <c r="A242" s="547" t="s">
        <v>492</v>
      </c>
      <c r="B242" s="57" t="s">
        <v>0</v>
      </c>
      <c r="C242" s="312" t="s">
        <v>172</v>
      </c>
      <c r="D242" s="572" t="s">
        <v>148</v>
      </c>
      <c r="E242" s="545" t="s">
        <v>491</v>
      </c>
      <c r="F242" s="546" t="s">
        <v>493</v>
      </c>
      <c r="G242" s="64"/>
      <c r="H242" s="298">
        <f>H243</f>
        <v>146.25</v>
      </c>
      <c r="I242" s="298">
        <f>I243</f>
        <v>142.5</v>
      </c>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row>
    <row r="243" spans="1:33" s="51" customFormat="1" ht="30" customHeight="1">
      <c r="A243" s="565" t="s">
        <v>363</v>
      </c>
      <c r="B243" s="57" t="s">
        <v>0</v>
      </c>
      <c r="C243" s="57" t="s">
        <v>172</v>
      </c>
      <c r="D243" s="65" t="s">
        <v>148</v>
      </c>
      <c r="E243" s="82" t="s">
        <v>491</v>
      </c>
      <c r="F243" s="81" t="s">
        <v>171</v>
      </c>
      <c r="G243" s="64" t="s">
        <v>145</v>
      </c>
      <c r="H243" s="448">
        <v>146.25</v>
      </c>
      <c r="I243" s="448">
        <v>142.5</v>
      </c>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row>
    <row r="244" spans="1:33" s="51" customFormat="1" ht="7.5" customHeight="1">
      <c r="A244" s="89"/>
      <c r="B244" s="57"/>
      <c r="C244" s="57"/>
      <c r="D244" s="65"/>
      <c r="E244" s="82"/>
      <c r="F244" s="81"/>
      <c r="G244" s="64"/>
      <c r="H244" s="448"/>
      <c r="I244" s="448"/>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row>
    <row r="245" spans="1:33" s="51" customFormat="1" ht="56.25" hidden="1">
      <c r="A245" s="89" t="s">
        <v>352</v>
      </c>
      <c r="B245" s="57" t="s">
        <v>0</v>
      </c>
      <c r="C245" s="57" t="s">
        <v>172</v>
      </c>
      <c r="D245" s="65" t="s">
        <v>205</v>
      </c>
      <c r="E245" s="82" t="s">
        <v>351</v>
      </c>
      <c r="F245" s="81" t="s">
        <v>350</v>
      </c>
      <c r="G245" s="64"/>
      <c r="H245" s="64"/>
      <c r="I245" s="64"/>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row>
    <row r="246" spans="1:33" s="51" customFormat="1" ht="18.75" hidden="1">
      <c r="A246" s="288" t="s">
        <v>159</v>
      </c>
      <c r="B246" s="60" t="s">
        <v>0</v>
      </c>
      <c r="C246" s="286" t="s">
        <v>172</v>
      </c>
      <c r="D246" s="286" t="s">
        <v>205</v>
      </c>
      <c r="E246" s="82" t="s">
        <v>351</v>
      </c>
      <c r="F246" s="81" t="s">
        <v>350</v>
      </c>
      <c r="G246" s="285" t="s">
        <v>145</v>
      </c>
      <c r="H246" s="285"/>
      <c r="I246" s="285"/>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row>
    <row r="247" spans="1:33" s="51" customFormat="1" ht="18.75" hidden="1">
      <c r="A247" s="287" t="s">
        <v>345</v>
      </c>
      <c r="B247" s="60" t="s">
        <v>0</v>
      </c>
      <c r="C247" s="60" t="s">
        <v>272</v>
      </c>
      <c r="D247" s="286"/>
      <c r="E247" s="738"/>
      <c r="F247" s="739"/>
      <c r="G247" s="60"/>
      <c r="H247" s="60"/>
      <c r="I247" s="60"/>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row>
    <row r="248" spans="1:33" s="51" customFormat="1" ht="18.75" hidden="1">
      <c r="A248" s="287" t="s">
        <v>345</v>
      </c>
      <c r="B248" s="60" t="s">
        <v>0</v>
      </c>
      <c r="C248" s="60" t="s">
        <v>272</v>
      </c>
      <c r="D248" s="286" t="s">
        <v>148</v>
      </c>
      <c r="E248" s="738"/>
      <c r="F248" s="739"/>
      <c r="G248" s="60"/>
      <c r="H248" s="60"/>
      <c r="I248" s="60"/>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row>
    <row r="249" spans="1:33" s="51" customFormat="1" ht="75" hidden="1">
      <c r="A249" s="114" t="s">
        <v>349</v>
      </c>
      <c r="B249" s="60" t="s">
        <v>0</v>
      </c>
      <c r="C249" s="60" t="s">
        <v>272</v>
      </c>
      <c r="D249" s="286" t="s">
        <v>148</v>
      </c>
      <c r="E249" s="738" t="s">
        <v>348</v>
      </c>
      <c r="F249" s="739"/>
      <c r="G249" s="60"/>
      <c r="H249" s="60"/>
      <c r="I249" s="60"/>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row>
    <row r="250" spans="1:33" s="51" customFormat="1" ht="93.75" hidden="1">
      <c r="A250" s="109" t="s">
        <v>347</v>
      </c>
      <c r="B250" s="60" t="s">
        <v>0</v>
      </c>
      <c r="C250" s="60" t="s">
        <v>272</v>
      </c>
      <c r="D250" s="286" t="s">
        <v>148</v>
      </c>
      <c r="E250" s="738" t="s">
        <v>346</v>
      </c>
      <c r="F250" s="739"/>
      <c r="G250" s="60"/>
      <c r="H250" s="60"/>
      <c r="I250" s="60"/>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row>
    <row r="251" spans="1:33" s="51" customFormat="1" ht="18.75" hidden="1">
      <c r="A251" s="287" t="s">
        <v>345</v>
      </c>
      <c r="B251" s="60" t="s">
        <v>0</v>
      </c>
      <c r="C251" s="60" t="s">
        <v>272</v>
      </c>
      <c r="D251" s="286" t="s">
        <v>148</v>
      </c>
      <c r="E251" s="738" t="s">
        <v>343</v>
      </c>
      <c r="F251" s="739"/>
      <c r="G251" s="60"/>
      <c r="H251" s="60"/>
      <c r="I251" s="60"/>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row>
    <row r="252" spans="1:33" s="51" customFormat="1" ht="18.75" hidden="1">
      <c r="A252" s="287" t="s">
        <v>344</v>
      </c>
      <c r="B252" s="60" t="s">
        <v>0</v>
      </c>
      <c r="C252" s="60" t="s">
        <v>272</v>
      </c>
      <c r="D252" s="286" t="s">
        <v>148</v>
      </c>
      <c r="E252" s="738" t="s">
        <v>343</v>
      </c>
      <c r="F252" s="739"/>
      <c r="G252" s="60" t="s">
        <v>342</v>
      </c>
      <c r="H252" s="60"/>
      <c r="I252" s="60"/>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row>
    <row r="253" spans="1:33" s="51" customFormat="1" ht="18.75" hidden="1">
      <c r="A253" s="287"/>
      <c r="B253" s="60"/>
      <c r="C253" s="60"/>
      <c r="D253" s="286"/>
      <c r="E253" s="738"/>
      <c r="F253" s="739"/>
      <c r="G253" s="60"/>
      <c r="H253" s="60"/>
      <c r="I253" s="60"/>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row>
    <row r="254" spans="1:33" s="51" customFormat="1" ht="18.75">
      <c r="A254" s="50"/>
      <c r="B254" s="49"/>
      <c r="C254" s="49"/>
      <c r="D254" s="55"/>
      <c r="E254" s="54"/>
      <c r="F254" s="53"/>
      <c r="G254" s="49"/>
      <c r="H254" s="49"/>
      <c r="I254" s="49"/>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row>
    <row r="255" spans="1:33" s="51" customFormat="1" ht="18.75">
      <c r="A255" s="50"/>
      <c r="B255" s="49"/>
      <c r="C255" s="49"/>
      <c r="D255" s="55"/>
      <c r="E255" s="54"/>
      <c r="F255" s="53"/>
      <c r="G255" s="49"/>
      <c r="H255" s="49"/>
      <c r="I255" s="49"/>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row>
    <row r="256" spans="1:33" s="51" customFormat="1" ht="18.75">
      <c r="A256" s="50"/>
      <c r="B256" s="49"/>
      <c r="C256" s="49"/>
      <c r="D256" s="55"/>
      <c r="E256" s="54"/>
      <c r="F256" s="53"/>
      <c r="G256" s="49"/>
      <c r="H256" s="49"/>
      <c r="I256" s="49"/>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row>
    <row r="257" spans="1:33" s="51" customFormat="1" ht="18.75">
      <c r="A257" s="50"/>
      <c r="B257" s="49"/>
      <c r="C257" s="49"/>
      <c r="D257" s="55"/>
      <c r="E257" s="54"/>
      <c r="F257" s="53"/>
      <c r="G257" s="49"/>
      <c r="H257" s="49"/>
      <c r="I257" s="49"/>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row>
    <row r="258" spans="1:33" s="51" customFormat="1" ht="18.75">
      <c r="A258" s="50"/>
      <c r="B258" s="49"/>
      <c r="C258" s="49"/>
      <c r="D258" s="55"/>
      <c r="E258" s="54"/>
      <c r="F258" s="53"/>
      <c r="G258" s="49"/>
      <c r="H258" s="49"/>
      <c r="I258" s="49"/>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row>
    <row r="259" spans="1:33" s="51" customFormat="1" ht="18.75">
      <c r="A259" s="50"/>
      <c r="B259" s="49"/>
      <c r="C259" s="49"/>
      <c r="D259" s="55"/>
      <c r="E259" s="54"/>
      <c r="F259" s="53"/>
      <c r="G259" s="49"/>
      <c r="H259" s="49"/>
      <c r="I259" s="49"/>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row>
    <row r="260" spans="1:33" s="51" customFormat="1" ht="18.75">
      <c r="A260" s="50"/>
      <c r="B260" s="49"/>
      <c r="C260" s="49"/>
      <c r="D260" s="55"/>
      <c r="E260" s="54"/>
      <c r="F260" s="53"/>
      <c r="G260" s="49"/>
      <c r="H260" s="49"/>
      <c r="I260" s="49"/>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row>
    <row r="261" spans="1:33" s="51" customFormat="1" ht="18.75">
      <c r="A261" s="50"/>
      <c r="B261" s="49"/>
      <c r="C261" s="49"/>
      <c r="D261" s="55"/>
      <c r="E261" s="54"/>
      <c r="F261" s="53"/>
      <c r="G261" s="49"/>
      <c r="H261" s="49"/>
      <c r="I261" s="49"/>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row>
    <row r="262" spans="1:33" s="51" customFormat="1" ht="18.75">
      <c r="A262" s="50"/>
      <c r="B262" s="49"/>
      <c r="C262" s="49"/>
      <c r="D262" s="55"/>
      <c r="E262" s="54"/>
      <c r="F262" s="53"/>
      <c r="G262" s="49"/>
      <c r="H262" s="49"/>
      <c r="I262" s="49"/>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row>
    <row r="263" spans="1:33" s="51" customFormat="1" ht="18.75">
      <c r="A263" s="50"/>
      <c r="B263" s="49"/>
      <c r="C263" s="49"/>
      <c r="D263" s="55"/>
      <c r="E263" s="54"/>
      <c r="F263" s="53"/>
      <c r="G263" s="49"/>
      <c r="H263" s="49"/>
      <c r="I263" s="49"/>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row>
    <row r="264" spans="1:33" s="51" customFormat="1" ht="18.75">
      <c r="A264" s="50"/>
      <c r="B264" s="49"/>
      <c r="C264" s="49"/>
      <c r="D264" s="55"/>
      <c r="E264" s="54"/>
      <c r="F264" s="53"/>
      <c r="G264" s="49"/>
      <c r="H264" s="49"/>
      <c r="I264" s="49"/>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row>
    <row r="265" spans="1:33" s="51" customFormat="1" ht="18.75">
      <c r="A265" s="50"/>
      <c r="B265" s="49"/>
      <c r="C265" s="49"/>
      <c r="D265" s="55"/>
      <c r="E265" s="54"/>
      <c r="F265" s="53"/>
      <c r="G265" s="49"/>
      <c r="H265" s="49"/>
      <c r="I265" s="49"/>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row>
    <row r="266" spans="1:33" s="51" customFormat="1" ht="18.75">
      <c r="A266" s="50"/>
      <c r="B266" s="49"/>
      <c r="C266" s="49"/>
      <c r="D266" s="55"/>
      <c r="E266" s="54"/>
      <c r="F266" s="53"/>
      <c r="G266" s="49"/>
      <c r="H266" s="49"/>
      <c r="I266" s="49"/>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row>
    <row r="267" spans="1:33" s="51" customFormat="1" ht="18.75">
      <c r="A267" s="50"/>
      <c r="B267" s="49"/>
      <c r="C267" s="49"/>
      <c r="D267" s="55"/>
      <c r="E267" s="54"/>
      <c r="F267" s="53"/>
      <c r="G267" s="49"/>
      <c r="H267" s="49"/>
      <c r="I267" s="49"/>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row>
    <row r="268" spans="1:33" s="51" customFormat="1" ht="18.75">
      <c r="A268" s="50"/>
      <c r="B268" s="49"/>
      <c r="C268" s="49"/>
      <c r="D268" s="55"/>
      <c r="E268" s="54"/>
      <c r="F268" s="53"/>
      <c r="G268" s="49"/>
      <c r="H268" s="49"/>
      <c r="I268" s="49"/>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row>
    <row r="269" spans="1:33" s="51" customFormat="1" ht="18.75">
      <c r="A269" s="50"/>
      <c r="B269" s="49"/>
      <c r="C269" s="49"/>
      <c r="D269" s="55"/>
      <c r="E269" s="54"/>
      <c r="F269" s="53"/>
      <c r="G269" s="49"/>
      <c r="H269" s="49"/>
      <c r="I269" s="49"/>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row>
    <row r="270" spans="1:33" s="51" customFormat="1" ht="18.75">
      <c r="A270" s="50"/>
      <c r="B270" s="49"/>
      <c r="C270" s="49"/>
      <c r="D270" s="55"/>
      <c r="E270" s="54"/>
      <c r="F270" s="53"/>
      <c r="G270" s="49"/>
      <c r="H270" s="49"/>
      <c r="I270" s="49"/>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row>
    <row r="271" spans="1:33" s="51" customFormat="1" ht="18.75">
      <c r="A271" s="50"/>
      <c r="B271" s="49"/>
      <c r="C271" s="49"/>
      <c r="D271" s="55"/>
      <c r="E271" s="54"/>
      <c r="F271" s="53"/>
      <c r="G271" s="49"/>
      <c r="H271" s="49"/>
      <c r="I271" s="49"/>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row>
    <row r="272" spans="1:33" s="51" customFormat="1" ht="18.75">
      <c r="A272" s="50"/>
      <c r="B272" s="49"/>
      <c r="C272" s="49"/>
      <c r="D272" s="55"/>
      <c r="E272" s="54"/>
      <c r="F272" s="53"/>
      <c r="G272" s="49"/>
      <c r="H272" s="49"/>
      <c r="I272" s="49"/>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row>
    <row r="273" spans="1:33" s="51" customFormat="1" ht="18.75">
      <c r="A273" s="50"/>
      <c r="B273" s="49"/>
      <c r="C273" s="49"/>
      <c r="D273" s="55"/>
      <c r="E273" s="54"/>
      <c r="F273" s="53"/>
      <c r="G273" s="49"/>
      <c r="H273" s="49"/>
      <c r="I273" s="49"/>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row>
    <row r="274" spans="1:33" s="51" customFormat="1" ht="18.75">
      <c r="A274" s="50"/>
      <c r="B274" s="49"/>
      <c r="C274" s="49"/>
      <c r="D274" s="55"/>
      <c r="E274" s="54"/>
      <c r="F274" s="53"/>
      <c r="G274" s="49"/>
      <c r="H274" s="49"/>
      <c r="I274" s="49"/>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row>
    <row r="275" spans="1:33" s="51" customFormat="1" ht="18.75">
      <c r="A275" s="50"/>
      <c r="B275" s="49"/>
      <c r="C275" s="49"/>
      <c r="D275" s="55"/>
      <c r="E275" s="54"/>
      <c r="F275" s="53"/>
      <c r="G275" s="49"/>
      <c r="H275" s="49"/>
      <c r="I275" s="49"/>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row>
    <row r="276" spans="1:33" s="51" customFormat="1" ht="18.75">
      <c r="A276" s="50"/>
      <c r="B276" s="49"/>
      <c r="C276" s="49"/>
      <c r="D276" s="55"/>
      <c r="E276" s="54"/>
      <c r="F276" s="53"/>
      <c r="G276" s="49"/>
      <c r="H276" s="49"/>
      <c r="I276" s="49"/>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row>
    <row r="277" spans="1:33" s="51" customFormat="1" ht="18.75">
      <c r="A277" s="50"/>
      <c r="B277" s="49"/>
      <c r="C277" s="49"/>
      <c r="D277" s="55"/>
      <c r="E277" s="54"/>
      <c r="F277" s="53"/>
      <c r="G277" s="49"/>
      <c r="H277" s="49"/>
      <c r="I277" s="49"/>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row>
    <row r="278" spans="1:33" s="51" customFormat="1" ht="18.75">
      <c r="A278" s="50"/>
      <c r="B278" s="49"/>
      <c r="C278" s="49"/>
      <c r="D278" s="55"/>
      <c r="E278" s="54"/>
      <c r="F278" s="53"/>
      <c r="G278" s="49"/>
      <c r="H278" s="49"/>
      <c r="I278" s="49"/>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row>
    <row r="279" spans="1:33" s="51" customFormat="1" ht="18.75">
      <c r="A279" s="50"/>
      <c r="B279" s="49"/>
      <c r="C279" s="49"/>
      <c r="D279" s="55"/>
      <c r="E279" s="54"/>
      <c r="F279" s="53"/>
      <c r="G279" s="49"/>
      <c r="H279" s="49"/>
      <c r="I279" s="49"/>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row>
    <row r="280" spans="1:33" s="51" customFormat="1" ht="18.75">
      <c r="A280" s="50"/>
      <c r="B280" s="49"/>
      <c r="C280" s="49"/>
      <c r="D280" s="55"/>
      <c r="E280" s="54"/>
      <c r="F280" s="53"/>
      <c r="G280" s="49"/>
      <c r="H280" s="49"/>
      <c r="I280" s="49"/>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row>
    <row r="281" spans="1:33" s="51" customFormat="1" ht="18.75">
      <c r="A281" s="50"/>
      <c r="B281" s="49"/>
      <c r="C281" s="49"/>
      <c r="D281" s="55"/>
      <c r="E281" s="54"/>
      <c r="F281" s="53"/>
      <c r="G281" s="49"/>
      <c r="H281" s="49"/>
      <c r="I281" s="49"/>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row>
  </sheetData>
  <sheetProtection/>
  <mergeCells count="46">
    <mergeCell ref="E252:F252"/>
    <mergeCell ref="E253:F253"/>
    <mergeCell ref="E230:F230"/>
    <mergeCell ref="E231:F231"/>
    <mergeCell ref="E232:F232"/>
    <mergeCell ref="E247:F247"/>
    <mergeCell ref="E248:F248"/>
    <mergeCell ref="E249:F249"/>
    <mergeCell ref="E152:F152"/>
    <mergeCell ref="E153:F153"/>
    <mergeCell ref="E250:F250"/>
    <mergeCell ref="E251:F251"/>
    <mergeCell ref="E157:F157"/>
    <mergeCell ref="E158:F158"/>
    <mergeCell ref="E202:F202"/>
    <mergeCell ref="E203:F203"/>
    <mergeCell ref="E204:F204"/>
    <mergeCell ref="E205:F205"/>
    <mergeCell ref="A9:I9"/>
    <mergeCell ref="E69:F69"/>
    <mergeCell ref="E75:F75"/>
    <mergeCell ref="E89:F89"/>
    <mergeCell ref="E107:F107"/>
    <mergeCell ref="E108:F108"/>
    <mergeCell ref="E99:F99"/>
    <mergeCell ref="E100:F100"/>
    <mergeCell ref="E132:F132"/>
    <mergeCell ref="E133:F133"/>
    <mergeCell ref="A7:I7"/>
    <mergeCell ref="A8:G8"/>
    <mergeCell ref="A1:I1"/>
    <mergeCell ref="A2:I2"/>
    <mergeCell ref="A3:I3"/>
    <mergeCell ref="A4:I4"/>
    <mergeCell ref="A5:I5"/>
    <mergeCell ref="A6:I6"/>
    <mergeCell ref="E206:F206"/>
    <mergeCell ref="E207:F207"/>
    <mergeCell ref="E131:F131"/>
    <mergeCell ref="E130:F130"/>
    <mergeCell ref="E129:F129"/>
    <mergeCell ref="E127:F127"/>
    <mergeCell ref="E128:F128"/>
    <mergeCell ref="E201:F201"/>
    <mergeCell ref="E200:F200"/>
    <mergeCell ref="E199:F199"/>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47" r:id="rId1"/>
</worksheet>
</file>

<file path=xl/worksheets/sheet7.xml><?xml version="1.0" encoding="utf-8"?>
<worksheet xmlns="http://schemas.openxmlformats.org/spreadsheetml/2006/main" xmlns:r="http://schemas.openxmlformats.org/officeDocument/2006/relationships">
  <dimension ref="A1:L122"/>
  <sheetViews>
    <sheetView zoomScale="130" zoomScaleNormal="130" zoomScalePageLayoutView="0" workbookViewId="0" topLeftCell="A76">
      <selection activeCell="E120" sqref="E120"/>
    </sheetView>
  </sheetViews>
  <sheetFormatPr defaultColWidth="9.140625" defaultRowHeight="15"/>
  <cols>
    <col min="1" max="1" width="55.421875" style="330" customWidth="1"/>
    <col min="2" max="2" width="7.421875" style="330" customWidth="1"/>
    <col min="3" max="3" width="12.7109375" style="330" customWidth="1"/>
    <col min="4" max="4" width="8.00390625" style="330" customWidth="1"/>
    <col min="5" max="5" width="18.7109375" style="330" customWidth="1"/>
    <col min="6" max="6" width="8.57421875" style="329" hidden="1" customWidth="1"/>
    <col min="7" max="7" width="9.140625" style="329" hidden="1" customWidth="1"/>
    <col min="8" max="8" width="18.00390625" style="329" hidden="1" customWidth="1"/>
    <col min="9" max="9" width="10.140625" style="329" customWidth="1"/>
    <col min="10" max="16384" width="9.140625" style="329" customWidth="1"/>
  </cols>
  <sheetData>
    <row r="1" spans="2:8" ht="14.25" customHeight="1">
      <c r="B1" s="756" t="s">
        <v>705</v>
      </c>
      <c r="C1" s="756"/>
      <c r="D1" s="756"/>
      <c r="E1" s="756"/>
      <c r="F1" s="756"/>
      <c r="G1" s="756"/>
      <c r="H1" s="756"/>
    </row>
    <row r="2" spans="1:8" ht="15.75" customHeight="1">
      <c r="A2" s="757" t="s">
        <v>706</v>
      </c>
      <c r="B2" s="757"/>
      <c r="C2" s="757"/>
      <c r="D2" s="757"/>
      <c r="E2" s="757"/>
      <c r="F2" s="757"/>
      <c r="G2" s="757"/>
      <c r="H2" s="757"/>
    </row>
    <row r="3" spans="1:8" ht="15" customHeight="1">
      <c r="A3" s="757" t="s">
        <v>756</v>
      </c>
      <c r="B3" s="757"/>
      <c r="C3" s="757"/>
      <c r="D3" s="757"/>
      <c r="E3" s="757"/>
      <c r="F3" s="757"/>
      <c r="G3" s="757"/>
      <c r="H3" s="757"/>
    </row>
    <row r="4" spans="1:8" ht="16.5" customHeight="1">
      <c r="A4" s="758" t="s">
        <v>755</v>
      </c>
      <c r="B4" s="758"/>
      <c r="C4" s="758"/>
      <c r="D4" s="758"/>
      <c r="E4" s="758"/>
      <c r="F4" s="758"/>
      <c r="G4" s="758"/>
      <c r="H4" s="758"/>
    </row>
    <row r="5" spans="1:8" ht="17.25" customHeight="1">
      <c r="A5" s="758" t="s">
        <v>3</v>
      </c>
      <c r="B5" s="758"/>
      <c r="C5" s="758"/>
      <c r="D5" s="758"/>
      <c r="E5" s="758"/>
      <c r="F5" s="758"/>
      <c r="G5" s="758"/>
      <c r="H5" s="758"/>
    </row>
    <row r="6" spans="2:8" ht="18.75" customHeight="1">
      <c r="B6" s="758" t="s">
        <v>590</v>
      </c>
      <c r="C6" s="758"/>
      <c r="D6" s="758"/>
      <c r="E6" s="758"/>
      <c r="F6" s="758"/>
      <c r="G6" s="758"/>
      <c r="H6" s="758"/>
    </row>
    <row r="7" spans="2:10" ht="15.75" customHeight="1">
      <c r="B7" s="762" t="s">
        <v>800</v>
      </c>
      <c r="C7" s="762"/>
      <c r="D7" s="762"/>
      <c r="E7" s="762"/>
      <c r="F7" s="762"/>
      <c r="G7" s="762"/>
      <c r="H7" s="762"/>
      <c r="I7" s="762"/>
      <c r="J7" s="762"/>
    </row>
    <row r="8" spans="1:12" s="428" customFormat="1" ht="51" customHeight="1">
      <c r="A8" s="761" t="s">
        <v>678</v>
      </c>
      <c r="B8" s="761"/>
      <c r="C8" s="761"/>
      <c r="D8" s="761"/>
      <c r="E8" s="761"/>
      <c r="F8" s="761"/>
      <c r="G8" s="761"/>
      <c r="L8" s="675"/>
    </row>
    <row r="9" spans="1:7" s="428" customFormat="1" ht="14.25" customHeight="1">
      <c r="A9" s="595"/>
      <c r="B9" s="595"/>
      <c r="C9" s="595"/>
      <c r="D9" s="595"/>
      <c r="E9" s="602" t="s">
        <v>550</v>
      </c>
      <c r="F9" s="595"/>
      <c r="G9" s="595"/>
    </row>
    <row r="10" spans="1:7" s="426" customFormat="1" ht="46.5" customHeight="1">
      <c r="A10" s="427" t="s">
        <v>337</v>
      </c>
      <c r="B10" s="765"/>
      <c r="C10" s="766"/>
      <c r="D10" s="364"/>
      <c r="E10" s="387">
        <f>E11+E19+E22+E52+E57+E61+E71+E74+E79+E84+E90+E45+E49+E41+E100+E107+E112+E114+E117+E51+E120+E50+E96</f>
        <v>88457.88799999999</v>
      </c>
      <c r="F10" s="387" t="e">
        <f>#REF!+F11+F19+#REF!+F22+F52+F57+F61+F71+F74+F79+F84+F90+F45+F49+F41+F100+F107+F112+#REF!+F114</f>
        <v>#REF!</v>
      </c>
      <c r="G10" s="387" t="e">
        <f>#REF!+G11+G19+#REF!+G22+G52+G57+G61+G71+G74+G79+G84+G90+G45+G49+G41+G100+G107+G112+#REF!+G114</f>
        <v>#REF!</v>
      </c>
    </row>
    <row r="11" spans="1:7" s="334" customFormat="1" ht="89.25" customHeight="1">
      <c r="A11" s="382" t="s">
        <v>722</v>
      </c>
      <c r="B11" s="395" t="s">
        <v>404</v>
      </c>
      <c r="C11" s="380" t="s">
        <v>366</v>
      </c>
      <c r="D11" s="371"/>
      <c r="E11" s="417">
        <f>E12</f>
        <v>480</v>
      </c>
      <c r="F11" s="417">
        <f>F12</f>
        <v>330</v>
      </c>
      <c r="G11" s="417">
        <f>G12</f>
        <v>330</v>
      </c>
    </row>
    <row r="12" spans="1:7" s="334" customFormat="1" ht="35.25" customHeight="1">
      <c r="A12" s="346" t="s">
        <v>403</v>
      </c>
      <c r="B12" s="420" t="s">
        <v>404</v>
      </c>
      <c r="C12" s="423" t="s">
        <v>366</v>
      </c>
      <c r="D12" s="371"/>
      <c r="E12" s="424">
        <f>E17+E13+E15</f>
        <v>480</v>
      </c>
      <c r="F12" s="424">
        <f>F17+F13+F15</f>
        <v>330</v>
      </c>
      <c r="G12" s="424">
        <f>G17+G13+G15</f>
        <v>330</v>
      </c>
    </row>
    <row r="13" spans="1:7" s="334" customFormat="1" ht="37.5" customHeight="1">
      <c r="A13" s="346" t="s">
        <v>220</v>
      </c>
      <c r="B13" s="421" t="s">
        <v>404</v>
      </c>
      <c r="C13" s="419" t="s">
        <v>402</v>
      </c>
      <c r="D13" s="371"/>
      <c r="E13" s="424">
        <v>50</v>
      </c>
      <c r="F13" s="424">
        <v>30</v>
      </c>
      <c r="G13" s="424">
        <v>30</v>
      </c>
    </row>
    <row r="14" spans="1:7" s="334" customFormat="1" ht="33" customHeight="1">
      <c r="A14" s="571" t="s">
        <v>363</v>
      </c>
      <c r="B14" s="421" t="s">
        <v>404</v>
      </c>
      <c r="C14" s="419" t="s">
        <v>402</v>
      </c>
      <c r="D14" s="371" t="s">
        <v>145</v>
      </c>
      <c r="E14" s="424">
        <v>50</v>
      </c>
      <c r="F14" s="424">
        <v>30</v>
      </c>
      <c r="G14" s="424">
        <v>30</v>
      </c>
    </row>
    <row r="15" spans="1:7" s="334" customFormat="1" ht="16.5" customHeight="1">
      <c r="A15" s="515" t="s">
        <v>427</v>
      </c>
      <c r="B15" s="421" t="s">
        <v>404</v>
      </c>
      <c r="C15" s="419" t="s">
        <v>456</v>
      </c>
      <c r="D15" s="371"/>
      <c r="E15" s="424">
        <f>E16</f>
        <v>230</v>
      </c>
      <c r="F15" s="424">
        <v>100</v>
      </c>
      <c r="G15" s="424">
        <v>100</v>
      </c>
    </row>
    <row r="16" spans="1:7" s="334" customFormat="1" ht="33" customHeight="1">
      <c r="A16" s="571" t="s">
        <v>363</v>
      </c>
      <c r="B16" s="421" t="s">
        <v>404</v>
      </c>
      <c r="C16" s="419" t="s">
        <v>456</v>
      </c>
      <c r="D16" s="371" t="s">
        <v>145</v>
      </c>
      <c r="E16" s="424">
        <v>230</v>
      </c>
      <c r="F16" s="424">
        <v>100</v>
      </c>
      <c r="G16" s="424">
        <v>100</v>
      </c>
    </row>
    <row r="17" spans="1:7" s="334" customFormat="1" ht="33.75" customHeight="1">
      <c r="A17" s="346" t="s">
        <v>457</v>
      </c>
      <c r="B17" s="421" t="s">
        <v>404</v>
      </c>
      <c r="C17" s="419" t="s">
        <v>401</v>
      </c>
      <c r="D17" s="371"/>
      <c r="E17" s="570" t="str">
        <f>E18</f>
        <v>200,000</v>
      </c>
      <c r="F17" s="373">
        <v>200</v>
      </c>
      <c r="G17" s="373">
        <v>200</v>
      </c>
    </row>
    <row r="18" spans="1:7" s="334" customFormat="1" ht="32.25" customHeight="1">
      <c r="A18" s="571" t="s">
        <v>363</v>
      </c>
      <c r="B18" s="421" t="s">
        <v>404</v>
      </c>
      <c r="C18" s="419" t="s">
        <v>401</v>
      </c>
      <c r="D18" s="371" t="s">
        <v>145</v>
      </c>
      <c r="E18" s="335" t="s">
        <v>600</v>
      </c>
      <c r="F18" s="335" t="s">
        <v>449</v>
      </c>
      <c r="G18" s="335" t="s">
        <v>449</v>
      </c>
    </row>
    <row r="19" spans="1:7" s="334" customFormat="1" ht="95.25" customHeight="1">
      <c r="A19" s="382" t="s">
        <v>709</v>
      </c>
      <c r="B19" s="395" t="s">
        <v>400</v>
      </c>
      <c r="C19" s="380" t="s">
        <v>366</v>
      </c>
      <c r="D19" s="394"/>
      <c r="E19" s="378" t="str">
        <f>E20</f>
        <v>248,849</v>
      </c>
      <c r="F19" s="378" t="e">
        <f>#REF!</f>
        <v>#REF!</v>
      </c>
      <c r="G19" s="378" t="e">
        <f>#REF!</f>
        <v>#REF!</v>
      </c>
    </row>
    <row r="20" spans="1:7" s="334" customFormat="1" ht="18.75" customHeight="1">
      <c r="A20" s="422" t="s">
        <v>234</v>
      </c>
      <c r="B20" s="759" t="s">
        <v>679</v>
      </c>
      <c r="C20" s="760"/>
      <c r="D20" s="394"/>
      <c r="E20" s="373" t="str">
        <f>E21</f>
        <v>248,849</v>
      </c>
      <c r="F20" s="373" t="str">
        <f>F21</f>
        <v>350</v>
      </c>
      <c r="G20" s="373" t="str">
        <f>G21</f>
        <v>350</v>
      </c>
    </row>
    <row r="21" spans="1:7" s="334" customFormat="1" ht="29.25" customHeight="1">
      <c r="A21" s="375" t="s">
        <v>159</v>
      </c>
      <c r="B21" s="759" t="s">
        <v>679</v>
      </c>
      <c r="C21" s="760"/>
      <c r="D21" s="393" t="s">
        <v>145</v>
      </c>
      <c r="E21" s="396" t="s">
        <v>770</v>
      </c>
      <c r="F21" s="396" t="s">
        <v>463</v>
      </c>
      <c r="G21" s="396" t="s">
        <v>463</v>
      </c>
    </row>
    <row r="22" spans="1:7" s="353" customFormat="1" ht="96" customHeight="1">
      <c r="A22" s="548" t="s">
        <v>724</v>
      </c>
      <c r="B22" s="556" t="s">
        <v>399</v>
      </c>
      <c r="C22" s="369" t="s">
        <v>366</v>
      </c>
      <c r="D22" s="418"/>
      <c r="E22" s="417">
        <f>E23+E37</f>
        <v>7405.382</v>
      </c>
      <c r="F22" s="417" t="e">
        <f>F23+F37</f>
        <v>#REF!</v>
      </c>
      <c r="G22" s="417" t="e">
        <f>G23+G37</f>
        <v>#REF!</v>
      </c>
    </row>
    <row r="23" spans="1:7" s="353" customFormat="1" ht="102" customHeight="1">
      <c r="A23" s="405" t="s">
        <v>725</v>
      </c>
      <c r="B23" s="409" t="s">
        <v>395</v>
      </c>
      <c r="C23" s="408" t="s">
        <v>366</v>
      </c>
      <c r="D23" s="416"/>
      <c r="E23" s="411">
        <f>E24+E28+E30+E32+E34+E35+E40+E26</f>
        <v>7405.382</v>
      </c>
      <c r="F23" s="411" t="e">
        <f>F24+F28+F30+F32+F34+F35+#REF!+F40</f>
        <v>#REF!</v>
      </c>
      <c r="G23" s="411" t="e">
        <f>G24+G28+G30+G32+G34+G35+#REF!+G40</f>
        <v>#REF!</v>
      </c>
    </row>
    <row r="24" spans="1:7" s="353" customFormat="1" ht="15">
      <c r="A24" s="414" t="s">
        <v>201</v>
      </c>
      <c r="B24" s="409" t="s">
        <v>395</v>
      </c>
      <c r="C24" s="408" t="s">
        <v>680</v>
      </c>
      <c r="D24" s="416"/>
      <c r="E24" s="411">
        <f>E25</f>
        <v>4338.735</v>
      </c>
      <c r="F24" s="411">
        <f>F25</f>
        <v>4818.304</v>
      </c>
      <c r="G24" s="411">
        <f>G25</f>
        <v>4818.304</v>
      </c>
    </row>
    <row r="25" spans="1:7" s="353" customFormat="1" ht="34.5" customHeight="1">
      <c r="A25" s="571" t="s">
        <v>363</v>
      </c>
      <c r="B25" s="409" t="s">
        <v>395</v>
      </c>
      <c r="C25" s="408" t="s">
        <v>680</v>
      </c>
      <c r="D25" s="355" t="s">
        <v>145</v>
      </c>
      <c r="E25" s="415">
        <v>4338.735</v>
      </c>
      <c r="F25" s="415">
        <v>4818.304</v>
      </c>
      <c r="G25" s="415">
        <v>4818.304</v>
      </c>
    </row>
    <row r="26" spans="1:7" s="353" customFormat="1" ht="24" customHeight="1">
      <c r="A26" s="414" t="s">
        <v>201</v>
      </c>
      <c r="B26" s="755" t="s">
        <v>604</v>
      </c>
      <c r="C26" s="750"/>
      <c r="D26" s="355"/>
      <c r="E26" s="415">
        <f>E27</f>
        <v>1620</v>
      </c>
      <c r="F26" s="415"/>
      <c r="G26" s="415"/>
    </row>
    <row r="27" spans="1:7" s="353" customFormat="1" ht="34.5" customHeight="1">
      <c r="A27" s="571" t="s">
        <v>363</v>
      </c>
      <c r="B27" s="755" t="s">
        <v>604</v>
      </c>
      <c r="C27" s="750"/>
      <c r="D27" s="355" t="s">
        <v>145</v>
      </c>
      <c r="E27" s="415">
        <v>1620</v>
      </c>
      <c r="F27" s="415"/>
      <c r="G27" s="415"/>
    </row>
    <row r="28" spans="1:7" s="353" customFormat="1" ht="15">
      <c r="A28" s="414" t="s">
        <v>200</v>
      </c>
      <c r="B28" s="389" t="s">
        <v>395</v>
      </c>
      <c r="C28" s="388" t="s">
        <v>398</v>
      </c>
      <c r="D28" s="355"/>
      <c r="E28" s="413" t="str">
        <f>E29</f>
        <v>199,447</v>
      </c>
      <c r="F28" s="413">
        <v>99</v>
      </c>
      <c r="G28" s="413">
        <v>99</v>
      </c>
    </row>
    <row r="29" spans="1:7" s="353" customFormat="1" ht="33.75" customHeight="1">
      <c r="A29" s="571" t="s">
        <v>363</v>
      </c>
      <c r="B29" s="409" t="s">
        <v>395</v>
      </c>
      <c r="C29" s="388" t="s">
        <v>398</v>
      </c>
      <c r="D29" s="355" t="s">
        <v>145</v>
      </c>
      <c r="E29" s="354" t="s">
        <v>792</v>
      </c>
      <c r="F29" s="354" t="s">
        <v>464</v>
      </c>
      <c r="G29" s="354" t="s">
        <v>464</v>
      </c>
    </row>
    <row r="30" spans="1:7" s="353" customFormat="1" ht="30">
      <c r="A30" s="412" t="s">
        <v>837</v>
      </c>
      <c r="B30" s="755" t="s">
        <v>776</v>
      </c>
      <c r="C30" s="750"/>
      <c r="D30" s="355"/>
      <c r="E30" s="629">
        <f>E31</f>
        <v>45</v>
      </c>
      <c r="F30" s="413">
        <v>50.6</v>
      </c>
      <c r="G30" s="413">
        <v>50.6</v>
      </c>
    </row>
    <row r="31" spans="1:7" s="353" customFormat="1" ht="30">
      <c r="A31" s="571" t="s">
        <v>363</v>
      </c>
      <c r="B31" s="749" t="s">
        <v>775</v>
      </c>
      <c r="C31" s="750"/>
      <c r="D31" s="355" t="s">
        <v>145</v>
      </c>
      <c r="E31" s="630">
        <v>45</v>
      </c>
      <c r="F31" s="354" t="s">
        <v>458</v>
      </c>
      <c r="G31" s="354" t="s">
        <v>458</v>
      </c>
    </row>
    <row r="32" spans="1:7" s="353" customFormat="1" ht="30">
      <c r="A32" s="412" t="s">
        <v>196</v>
      </c>
      <c r="B32" s="409" t="s">
        <v>395</v>
      </c>
      <c r="C32" s="408" t="s">
        <v>394</v>
      </c>
      <c r="D32" s="355"/>
      <c r="E32" s="411">
        <f>E33</f>
        <v>200</v>
      </c>
      <c r="F32" s="411">
        <v>15</v>
      </c>
      <c r="G32" s="411">
        <v>15</v>
      </c>
    </row>
    <row r="33" spans="1:7" s="353" customFormat="1" ht="42" customHeight="1">
      <c r="A33" s="571" t="s">
        <v>363</v>
      </c>
      <c r="B33" s="409" t="s">
        <v>395</v>
      </c>
      <c r="C33" s="408" t="s">
        <v>394</v>
      </c>
      <c r="D33" s="355" t="s">
        <v>145</v>
      </c>
      <c r="E33" s="630">
        <v>200</v>
      </c>
      <c r="F33" s="516" t="s">
        <v>465</v>
      </c>
      <c r="G33" s="516" t="s">
        <v>465</v>
      </c>
    </row>
    <row r="34" spans="1:7" s="353" customFormat="1" ht="30">
      <c r="A34" s="410" t="s">
        <v>360</v>
      </c>
      <c r="B34" s="409" t="s">
        <v>395</v>
      </c>
      <c r="C34" s="408" t="s">
        <v>393</v>
      </c>
      <c r="D34" s="364"/>
      <c r="E34" s="588">
        <v>45</v>
      </c>
      <c r="F34" s="376">
        <v>40</v>
      </c>
      <c r="G34" s="376">
        <v>40</v>
      </c>
    </row>
    <row r="35" spans="1:7" s="353" customFormat="1" ht="33.75" customHeight="1">
      <c r="A35" s="339" t="s">
        <v>392</v>
      </c>
      <c r="B35" s="389" t="s">
        <v>395</v>
      </c>
      <c r="C35" s="388" t="s">
        <v>390</v>
      </c>
      <c r="D35" s="406"/>
      <c r="E35" s="588">
        <v>50</v>
      </c>
      <c r="F35" s="404" t="s">
        <v>466</v>
      </c>
      <c r="G35" s="404" t="s">
        <v>466</v>
      </c>
    </row>
    <row r="36" spans="1:7" s="353" customFormat="1" ht="32.25" customHeight="1">
      <c r="A36" s="571" t="s">
        <v>363</v>
      </c>
      <c r="B36" s="389" t="s">
        <v>395</v>
      </c>
      <c r="C36" s="388" t="s">
        <v>390</v>
      </c>
      <c r="D36" s="406" t="s">
        <v>145</v>
      </c>
      <c r="E36" s="588">
        <v>50</v>
      </c>
      <c r="F36" s="404" t="s">
        <v>466</v>
      </c>
      <c r="G36" s="404" t="s">
        <v>466</v>
      </c>
    </row>
    <row r="37" spans="1:7" s="347" customFormat="1" ht="138" customHeight="1" hidden="1">
      <c r="A37" s="517" t="s">
        <v>180</v>
      </c>
      <c r="B37" s="518" t="s">
        <v>389</v>
      </c>
      <c r="C37" s="519" t="s">
        <v>366</v>
      </c>
      <c r="D37" s="520"/>
      <c r="E37" s="348">
        <f>E38+E43</f>
        <v>0</v>
      </c>
      <c r="F37" s="348">
        <f>F38+F43</f>
        <v>0</v>
      </c>
      <c r="G37" s="348">
        <f>G38+G43</f>
        <v>0</v>
      </c>
    </row>
    <row r="38" spans="1:7" s="347" customFormat="1" ht="30" customHeight="1" hidden="1">
      <c r="A38" s="407" t="s">
        <v>178</v>
      </c>
      <c r="B38" s="383" t="s">
        <v>389</v>
      </c>
      <c r="C38" s="340" t="s">
        <v>387</v>
      </c>
      <c r="D38" s="364"/>
      <c r="E38" s="376" t="str">
        <f>E39</f>
        <v>0</v>
      </c>
      <c r="F38" s="376" t="str">
        <f>F39</f>
        <v>0</v>
      </c>
      <c r="G38" s="376" t="str">
        <f>G39</f>
        <v>0</v>
      </c>
    </row>
    <row r="39" spans="1:7" s="347" customFormat="1" ht="21" customHeight="1" hidden="1">
      <c r="A39" s="343" t="s">
        <v>167</v>
      </c>
      <c r="B39" s="383" t="s">
        <v>388</v>
      </c>
      <c r="C39" s="340" t="s">
        <v>387</v>
      </c>
      <c r="D39" s="521" t="s">
        <v>164</v>
      </c>
      <c r="E39" s="522" t="s">
        <v>324</v>
      </c>
      <c r="F39" s="522" t="s">
        <v>324</v>
      </c>
      <c r="G39" s="522" t="s">
        <v>324</v>
      </c>
    </row>
    <row r="40" spans="1:7" s="347" customFormat="1" ht="33.75" customHeight="1">
      <c r="A40" s="339" t="s">
        <v>459</v>
      </c>
      <c r="B40" s="747" t="s">
        <v>498</v>
      </c>
      <c r="C40" s="748"/>
      <c r="D40" s="406" t="s">
        <v>164</v>
      </c>
      <c r="E40" s="404" t="s">
        <v>793</v>
      </c>
      <c r="F40" s="404" t="s">
        <v>467</v>
      </c>
      <c r="G40" s="404" t="s">
        <v>467</v>
      </c>
    </row>
    <row r="41" spans="1:7" s="347" customFormat="1" ht="105.75" customHeight="1" hidden="1">
      <c r="A41" s="550" t="s">
        <v>495</v>
      </c>
      <c r="B41" s="747" t="s">
        <v>416</v>
      </c>
      <c r="C41" s="748"/>
      <c r="D41" s="385" t="s">
        <v>145</v>
      </c>
      <c r="E41" s="429" t="s">
        <v>324</v>
      </c>
      <c r="F41" s="429" t="s">
        <v>357</v>
      </c>
      <c r="G41" s="429" t="s">
        <v>357</v>
      </c>
    </row>
    <row r="42" spans="1:7" s="347" customFormat="1" ht="33" customHeight="1" hidden="1">
      <c r="A42" s="405" t="s">
        <v>358</v>
      </c>
      <c r="B42" s="747" t="s">
        <v>417</v>
      </c>
      <c r="C42" s="748"/>
      <c r="D42" s="385" t="s">
        <v>209</v>
      </c>
      <c r="E42" s="404" t="s">
        <v>324</v>
      </c>
      <c r="F42" s="404" t="s">
        <v>357</v>
      </c>
      <c r="G42" s="404" t="s">
        <v>357</v>
      </c>
    </row>
    <row r="43" spans="1:7" s="347" customFormat="1" ht="28.5" hidden="1">
      <c r="A43" s="403" t="s">
        <v>206</v>
      </c>
      <c r="B43" s="765" t="s">
        <v>386</v>
      </c>
      <c r="C43" s="766"/>
      <c r="D43" s="365"/>
      <c r="E43" s="387">
        <v>0</v>
      </c>
      <c r="F43" s="387">
        <v>0</v>
      </c>
      <c r="G43" s="387">
        <v>0</v>
      </c>
    </row>
    <row r="44" spans="1:7" s="347" customFormat="1" ht="36.75" customHeight="1" hidden="1">
      <c r="A44" s="402" t="s">
        <v>159</v>
      </c>
      <c r="B44" s="401" t="s">
        <v>204</v>
      </c>
      <c r="C44" s="400" t="s">
        <v>203</v>
      </c>
      <c r="D44" s="365" t="s">
        <v>145</v>
      </c>
      <c r="E44" s="387">
        <v>0</v>
      </c>
      <c r="F44" s="387">
        <v>0</v>
      </c>
      <c r="G44" s="387">
        <v>0</v>
      </c>
    </row>
    <row r="45" spans="1:7" s="347" customFormat="1" ht="28.5">
      <c r="A45" s="333" t="s">
        <v>275</v>
      </c>
      <c r="B45" s="370" t="s">
        <v>278</v>
      </c>
      <c r="C45" s="369" t="s">
        <v>366</v>
      </c>
      <c r="D45" s="394"/>
      <c r="E45" s="660">
        <f>E46+E47+E48</f>
        <v>4789.2699999999995</v>
      </c>
      <c r="F45" s="398" t="s">
        <v>468</v>
      </c>
      <c r="G45" s="398" t="s">
        <v>468</v>
      </c>
    </row>
    <row r="46" spans="1:7" s="347" customFormat="1" ht="19.5" customHeight="1">
      <c r="A46" s="339" t="s">
        <v>385</v>
      </c>
      <c r="B46" s="370" t="s">
        <v>278</v>
      </c>
      <c r="C46" s="369" t="s">
        <v>382</v>
      </c>
      <c r="D46" s="393" t="s">
        <v>151</v>
      </c>
      <c r="E46" s="335" t="s">
        <v>789</v>
      </c>
      <c r="F46" s="335" t="s">
        <v>405</v>
      </c>
      <c r="G46" s="335" t="s">
        <v>405</v>
      </c>
    </row>
    <row r="47" spans="1:7" s="347" customFormat="1" ht="22.5" customHeight="1">
      <c r="A47" s="339" t="s">
        <v>384</v>
      </c>
      <c r="B47" s="370" t="s">
        <v>278</v>
      </c>
      <c r="C47" s="369" t="s">
        <v>382</v>
      </c>
      <c r="D47" s="393" t="s">
        <v>145</v>
      </c>
      <c r="E47" s="335" t="s">
        <v>790</v>
      </c>
      <c r="F47" s="335" t="s">
        <v>469</v>
      </c>
      <c r="G47" s="335" t="s">
        <v>469</v>
      </c>
    </row>
    <row r="48" spans="1:7" s="347" customFormat="1" ht="18.75" customHeight="1">
      <c r="A48" s="339" t="s">
        <v>383</v>
      </c>
      <c r="B48" s="370" t="s">
        <v>278</v>
      </c>
      <c r="C48" s="369" t="s">
        <v>382</v>
      </c>
      <c r="D48" s="393" t="s">
        <v>185</v>
      </c>
      <c r="E48" s="425">
        <v>6</v>
      </c>
      <c r="F48" s="425" t="s">
        <v>470</v>
      </c>
      <c r="G48" s="425" t="s">
        <v>470</v>
      </c>
    </row>
    <row r="49" spans="1:7" s="347" customFormat="1" ht="30">
      <c r="A49" s="695" t="s">
        <v>381</v>
      </c>
      <c r="B49" s="370" t="s">
        <v>278</v>
      </c>
      <c r="C49" s="369" t="s">
        <v>380</v>
      </c>
      <c r="D49" s="394" t="s">
        <v>145</v>
      </c>
      <c r="E49" s="398" t="s">
        <v>681</v>
      </c>
      <c r="F49" s="398" t="s">
        <v>460</v>
      </c>
      <c r="G49" s="398" t="s">
        <v>460</v>
      </c>
    </row>
    <row r="50" spans="1:7" s="347" customFormat="1" ht="62.25" customHeight="1">
      <c r="A50" s="562" t="s">
        <v>659</v>
      </c>
      <c r="B50" s="763" t="s">
        <v>682</v>
      </c>
      <c r="C50" s="764"/>
      <c r="D50" s="394" t="s">
        <v>308</v>
      </c>
      <c r="E50" s="398" t="s">
        <v>762</v>
      </c>
      <c r="F50" s="398"/>
      <c r="G50" s="398"/>
    </row>
    <row r="51" spans="1:7" s="347" customFormat="1" ht="45" customHeight="1">
      <c r="A51" s="562" t="s">
        <v>514</v>
      </c>
      <c r="B51" s="370" t="s">
        <v>369</v>
      </c>
      <c r="C51" s="369" t="s">
        <v>518</v>
      </c>
      <c r="D51" s="394" t="s">
        <v>308</v>
      </c>
      <c r="E51" s="398" t="s">
        <v>791</v>
      </c>
      <c r="F51" s="398"/>
      <c r="G51" s="398"/>
    </row>
    <row r="52" spans="1:7" s="390" customFormat="1" ht="72.75" customHeight="1">
      <c r="A52" s="382" t="s">
        <v>714</v>
      </c>
      <c r="B52" s="370" t="s">
        <v>379</v>
      </c>
      <c r="C52" s="369" t="s">
        <v>366</v>
      </c>
      <c r="D52" s="394"/>
      <c r="E52" s="417">
        <f>E55+E53</f>
        <v>160</v>
      </c>
      <c r="F52" s="378" t="e">
        <f>#REF!+#REF!</f>
        <v>#REF!</v>
      </c>
      <c r="G52" s="378" t="e">
        <f>#REF!+#REF!</f>
        <v>#REF!</v>
      </c>
    </row>
    <row r="53" spans="1:7" s="390" customFormat="1" ht="25.5" customHeight="1">
      <c r="A53" s="339" t="s">
        <v>187</v>
      </c>
      <c r="B53" s="759" t="s">
        <v>745</v>
      </c>
      <c r="C53" s="760"/>
      <c r="D53" s="393"/>
      <c r="E53" s="373" t="str">
        <f>+E54</f>
        <v>10,000</v>
      </c>
      <c r="F53" s="373" t="str">
        <f>+F54</f>
        <v>0,00</v>
      </c>
      <c r="G53" s="373" t="str">
        <f>+G54</f>
        <v>0,00</v>
      </c>
    </row>
    <row r="54" spans="1:7" s="353" customFormat="1" ht="30" customHeight="1">
      <c r="A54" s="571" t="s">
        <v>363</v>
      </c>
      <c r="B54" s="769" t="s">
        <v>745</v>
      </c>
      <c r="C54" s="760"/>
      <c r="D54" s="393" t="s">
        <v>145</v>
      </c>
      <c r="E54" s="396" t="s">
        <v>611</v>
      </c>
      <c r="F54" s="396" t="s">
        <v>452</v>
      </c>
      <c r="G54" s="396" t="s">
        <v>452</v>
      </c>
    </row>
    <row r="55" spans="1:7" s="353" customFormat="1" ht="64.5" customHeight="1">
      <c r="A55" s="339" t="s">
        <v>173</v>
      </c>
      <c r="B55" s="759" t="s">
        <v>746</v>
      </c>
      <c r="C55" s="770"/>
      <c r="D55" s="393"/>
      <c r="E55" s="373" t="str">
        <f>+E56</f>
        <v>150,000</v>
      </c>
      <c r="F55" s="373" t="str">
        <f>+F56</f>
        <v>300,00</v>
      </c>
      <c r="G55" s="373" t="str">
        <f>+G56</f>
        <v>300,00</v>
      </c>
    </row>
    <row r="56" spans="1:7" s="353" customFormat="1" ht="30" customHeight="1">
      <c r="A56" s="571" t="s">
        <v>363</v>
      </c>
      <c r="B56" s="769" t="s">
        <v>746</v>
      </c>
      <c r="C56" s="760"/>
      <c r="D56" s="393" t="s">
        <v>145</v>
      </c>
      <c r="E56" s="396" t="s">
        <v>602</v>
      </c>
      <c r="F56" s="396" t="s">
        <v>453</v>
      </c>
      <c r="G56" s="396" t="s">
        <v>453</v>
      </c>
    </row>
    <row r="57" spans="1:7" s="390" customFormat="1" ht="71.25" customHeight="1">
      <c r="A57" s="382" t="s">
        <v>730</v>
      </c>
      <c r="B57" s="772" t="s">
        <v>747</v>
      </c>
      <c r="C57" s="773"/>
      <c r="D57" s="394"/>
      <c r="E57" s="387">
        <f>E58</f>
        <v>70</v>
      </c>
      <c r="F57" s="363" t="e">
        <f>+#REF!</f>
        <v>#REF!</v>
      </c>
      <c r="G57" s="363" t="e">
        <f>+#REF!</f>
        <v>#REF!</v>
      </c>
    </row>
    <row r="58" spans="1:7" s="390" customFormat="1" ht="31.5" customHeight="1">
      <c r="A58" s="358" t="s">
        <v>292</v>
      </c>
      <c r="B58" s="755" t="s">
        <v>748</v>
      </c>
      <c r="C58" s="750"/>
      <c r="D58" s="392"/>
      <c r="E58" s="662">
        <f>E59+E60</f>
        <v>70</v>
      </c>
      <c r="F58" s="391" t="e">
        <f>+#REF!+F59</f>
        <v>#REF!</v>
      </c>
      <c r="G58" s="391" t="e">
        <f>+#REF!+G59</f>
        <v>#REF!</v>
      </c>
    </row>
    <row r="59" spans="1:7" s="390" customFormat="1" ht="69.75" customHeight="1">
      <c r="A59" s="523" t="s">
        <v>183</v>
      </c>
      <c r="B59" s="751" t="s">
        <v>480</v>
      </c>
      <c r="C59" s="752"/>
      <c r="D59" s="371" t="s">
        <v>151</v>
      </c>
      <c r="E59" s="662">
        <v>0</v>
      </c>
      <c r="F59" s="391">
        <v>20</v>
      </c>
      <c r="G59" s="391">
        <v>20</v>
      </c>
    </row>
    <row r="60" spans="1:7" s="390" customFormat="1" ht="35.25" customHeight="1">
      <c r="A60" s="571" t="s">
        <v>363</v>
      </c>
      <c r="B60" s="771" t="s">
        <v>480</v>
      </c>
      <c r="C60" s="752"/>
      <c r="D60" s="371" t="s">
        <v>145</v>
      </c>
      <c r="E60" s="662">
        <v>70</v>
      </c>
      <c r="F60" s="391"/>
      <c r="G60" s="391"/>
    </row>
    <row r="61" spans="1:7" s="334" customFormat="1" ht="85.5" customHeight="1">
      <c r="A61" s="549" t="s">
        <v>720</v>
      </c>
      <c r="B61" s="381" t="s">
        <v>418</v>
      </c>
      <c r="C61" s="380" t="s">
        <v>366</v>
      </c>
      <c r="D61" s="385"/>
      <c r="E61" s="387">
        <f>E66+E70+E62+E68</f>
        <v>60158.617</v>
      </c>
      <c r="F61" s="387" t="e">
        <f>#REF!+F66+#REF!+F70</f>
        <v>#REF!</v>
      </c>
      <c r="G61" s="387" t="e">
        <f>#REF!+G66+#REF!+G70</f>
        <v>#REF!</v>
      </c>
    </row>
    <row r="62" spans="1:7" s="334" customFormat="1" ht="33.75" customHeight="1">
      <c r="A62" s="374" t="s">
        <v>246</v>
      </c>
      <c r="B62" s="372" t="s">
        <v>418</v>
      </c>
      <c r="C62" s="345" t="s">
        <v>377</v>
      </c>
      <c r="D62" s="385"/>
      <c r="E62" s="588">
        <f>E63+E64</f>
        <v>651.393</v>
      </c>
      <c r="F62" s="387"/>
      <c r="G62" s="387"/>
    </row>
    <row r="63" spans="1:7" s="334" customFormat="1" ht="38.25" customHeight="1">
      <c r="A63" s="571" t="s">
        <v>363</v>
      </c>
      <c r="B63" s="372" t="s">
        <v>418</v>
      </c>
      <c r="C63" s="345" t="s">
        <v>377</v>
      </c>
      <c r="D63" s="385" t="s">
        <v>145</v>
      </c>
      <c r="E63" s="588">
        <v>650</v>
      </c>
      <c r="F63" s="387"/>
      <c r="G63" s="387"/>
    </row>
    <row r="64" spans="1:7" s="334" customFormat="1" ht="30.75" customHeight="1">
      <c r="A64" s="339" t="s">
        <v>186</v>
      </c>
      <c r="B64" s="372" t="s">
        <v>418</v>
      </c>
      <c r="C64" s="345" t="s">
        <v>377</v>
      </c>
      <c r="D64" s="385" t="s">
        <v>185</v>
      </c>
      <c r="E64" s="588">
        <v>1.393</v>
      </c>
      <c r="F64" s="387"/>
      <c r="G64" s="387"/>
    </row>
    <row r="65" spans="1:7" s="334" customFormat="1" ht="30.75" customHeight="1">
      <c r="A65" s="374" t="s">
        <v>246</v>
      </c>
      <c r="B65" s="372" t="s">
        <v>418</v>
      </c>
      <c r="C65" s="345" t="s">
        <v>683</v>
      </c>
      <c r="D65" s="385"/>
      <c r="E65" s="588">
        <f>E66</f>
        <v>600</v>
      </c>
      <c r="F65" s="524" t="str">
        <f>F66</f>
        <v>1000</v>
      </c>
      <c r="G65" s="524" t="str">
        <f>G66</f>
        <v>1000</v>
      </c>
    </row>
    <row r="66" spans="1:7" s="334" customFormat="1" ht="33" customHeight="1">
      <c r="A66" s="339" t="s">
        <v>159</v>
      </c>
      <c r="B66" s="372" t="s">
        <v>418</v>
      </c>
      <c r="C66" s="345" t="s">
        <v>683</v>
      </c>
      <c r="D66" s="385" t="s">
        <v>145</v>
      </c>
      <c r="E66" s="589">
        <v>600</v>
      </c>
      <c r="F66" s="525" t="s">
        <v>471</v>
      </c>
      <c r="G66" s="525" t="s">
        <v>471</v>
      </c>
    </row>
    <row r="67" spans="1:7" s="334" customFormat="1" ht="41.25" customHeight="1">
      <c r="A67" s="684" t="s">
        <v>743</v>
      </c>
      <c r="B67" s="747" t="s">
        <v>744</v>
      </c>
      <c r="C67" s="748"/>
      <c r="D67" s="385"/>
      <c r="E67" s="589">
        <f>E68</f>
        <v>57407.224</v>
      </c>
      <c r="F67" s="525"/>
      <c r="G67" s="525"/>
    </row>
    <row r="68" spans="1:7" s="334" customFormat="1" ht="33" customHeight="1">
      <c r="A68" s="339" t="s">
        <v>159</v>
      </c>
      <c r="B68" s="747" t="s">
        <v>744</v>
      </c>
      <c r="C68" s="748"/>
      <c r="D68" s="385" t="s">
        <v>145</v>
      </c>
      <c r="E68" s="589">
        <v>57407.224</v>
      </c>
      <c r="F68" s="525"/>
      <c r="G68" s="525"/>
    </row>
    <row r="69" spans="1:7" s="334" customFormat="1" ht="30" customHeight="1">
      <c r="A69" s="386" t="s">
        <v>238</v>
      </c>
      <c r="B69" s="372" t="s">
        <v>418</v>
      </c>
      <c r="C69" s="345" t="s">
        <v>376</v>
      </c>
      <c r="D69" s="385"/>
      <c r="E69" s="588">
        <f>E70</f>
        <v>1500</v>
      </c>
      <c r="F69" s="376">
        <f>F70</f>
        <v>850</v>
      </c>
      <c r="G69" s="376">
        <f>G70</f>
        <v>850</v>
      </c>
    </row>
    <row r="70" spans="1:7" s="334" customFormat="1" ht="33.75" customHeight="1">
      <c r="A70" s="571" t="s">
        <v>363</v>
      </c>
      <c r="B70" s="372" t="s">
        <v>418</v>
      </c>
      <c r="C70" s="345" t="s">
        <v>376</v>
      </c>
      <c r="D70" s="385" t="s">
        <v>145</v>
      </c>
      <c r="E70" s="588">
        <v>1500</v>
      </c>
      <c r="F70" s="376">
        <v>850</v>
      </c>
      <c r="G70" s="376">
        <v>850</v>
      </c>
    </row>
    <row r="71" spans="1:7" s="347" customFormat="1" ht="0.75" customHeight="1">
      <c r="A71" s="551" t="s">
        <v>455</v>
      </c>
      <c r="B71" s="381" t="s">
        <v>375</v>
      </c>
      <c r="C71" s="380" t="s">
        <v>366</v>
      </c>
      <c r="D71" s="384"/>
      <c r="E71" s="363" t="str">
        <f>E73</f>
        <v>0</v>
      </c>
      <c r="F71" s="363" t="str">
        <f>F73</f>
        <v>150</v>
      </c>
      <c r="G71" s="363" t="str">
        <f>G73</f>
        <v>150</v>
      </c>
    </row>
    <row r="72" spans="1:7" s="334" customFormat="1" ht="44.25" customHeight="1" hidden="1">
      <c r="A72" s="346" t="s">
        <v>258</v>
      </c>
      <c r="B72" s="747" t="s">
        <v>686</v>
      </c>
      <c r="C72" s="748"/>
      <c r="D72" s="371"/>
      <c r="E72" s="376" t="str">
        <f>E73</f>
        <v>0</v>
      </c>
      <c r="F72" s="376" t="str">
        <f>F73</f>
        <v>150</v>
      </c>
      <c r="G72" s="376" t="str">
        <f>G73</f>
        <v>150</v>
      </c>
    </row>
    <row r="73" spans="1:7" s="334" customFormat="1" ht="0.75" customHeight="1">
      <c r="A73" s="339" t="s">
        <v>159</v>
      </c>
      <c r="B73" s="747" t="s">
        <v>686</v>
      </c>
      <c r="C73" s="748"/>
      <c r="D73" s="371" t="s">
        <v>145</v>
      </c>
      <c r="E73" s="335" t="s">
        <v>324</v>
      </c>
      <c r="F73" s="335" t="s">
        <v>359</v>
      </c>
      <c r="G73" s="335" t="s">
        <v>359</v>
      </c>
    </row>
    <row r="74" spans="1:7" s="377" customFormat="1" ht="90.75" customHeight="1">
      <c r="A74" s="382" t="s">
        <v>731</v>
      </c>
      <c r="B74" s="381" t="s">
        <v>374</v>
      </c>
      <c r="C74" s="380" t="s">
        <v>373</v>
      </c>
      <c r="D74" s="379"/>
      <c r="E74" s="378">
        <f>E75+E77</f>
        <v>260</v>
      </c>
      <c r="F74" s="378" t="e">
        <f>#REF!+#REF!</f>
        <v>#REF!</v>
      </c>
      <c r="G74" s="378" t="e">
        <f>#REF!+#REF!</f>
        <v>#REF!</v>
      </c>
    </row>
    <row r="75" spans="1:7" s="334" customFormat="1" ht="49.5" customHeight="1">
      <c r="A75" s="526" t="s">
        <v>450</v>
      </c>
      <c r="B75" s="747" t="s">
        <v>685</v>
      </c>
      <c r="C75" s="748"/>
      <c r="D75" s="371"/>
      <c r="E75" s="376" t="str">
        <f>E76</f>
        <v>110,000</v>
      </c>
      <c r="F75" s="376">
        <v>30</v>
      </c>
      <c r="G75" s="376">
        <v>30</v>
      </c>
    </row>
    <row r="76" spans="1:7" s="334" customFormat="1" ht="35.25" customHeight="1">
      <c r="A76" s="571" t="s">
        <v>363</v>
      </c>
      <c r="B76" s="747" t="s">
        <v>685</v>
      </c>
      <c r="C76" s="748"/>
      <c r="D76" s="371" t="s">
        <v>145</v>
      </c>
      <c r="E76" s="335" t="s">
        <v>613</v>
      </c>
      <c r="F76" s="335" t="s">
        <v>442</v>
      </c>
      <c r="G76" s="335" t="s">
        <v>442</v>
      </c>
    </row>
    <row r="77" spans="1:7" s="334" customFormat="1" ht="48" customHeight="1">
      <c r="A77" s="374" t="s">
        <v>263</v>
      </c>
      <c r="B77" s="753" t="s">
        <v>482</v>
      </c>
      <c r="C77" s="754"/>
      <c r="D77" s="371"/>
      <c r="E77" s="373" t="str">
        <f>E78</f>
        <v>150,000</v>
      </c>
      <c r="F77" s="373">
        <v>170</v>
      </c>
      <c r="G77" s="373">
        <v>170</v>
      </c>
    </row>
    <row r="78" spans="1:7" s="334" customFormat="1" ht="33.75" customHeight="1">
      <c r="A78" s="571" t="s">
        <v>363</v>
      </c>
      <c r="B78" s="747" t="s">
        <v>482</v>
      </c>
      <c r="C78" s="748"/>
      <c r="D78" s="371" t="s">
        <v>145</v>
      </c>
      <c r="E78" s="335" t="s">
        <v>602</v>
      </c>
      <c r="F78" s="335" t="s">
        <v>472</v>
      </c>
      <c r="G78" s="335" t="s">
        <v>472</v>
      </c>
    </row>
    <row r="79" spans="1:7" s="368" customFormat="1" ht="32.25" customHeight="1">
      <c r="A79" s="362" t="s">
        <v>333</v>
      </c>
      <c r="B79" s="370" t="s">
        <v>372</v>
      </c>
      <c r="C79" s="369" t="s">
        <v>366</v>
      </c>
      <c r="D79" s="359"/>
      <c r="E79" s="431">
        <f aca="true" t="shared" si="0" ref="E79:G81">+E80</f>
        <v>849.42</v>
      </c>
      <c r="F79" s="431">
        <f t="shared" si="0"/>
        <v>585.9</v>
      </c>
      <c r="G79" s="431">
        <f t="shared" si="0"/>
        <v>585.9</v>
      </c>
    </row>
    <row r="80" spans="1:7" s="353" customFormat="1" ht="15.75" customHeight="1">
      <c r="A80" s="358" t="s">
        <v>331</v>
      </c>
      <c r="B80" s="357" t="s">
        <v>371</v>
      </c>
      <c r="C80" s="356" t="s">
        <v>366</v>
      </c>
      <c r="D80" s="355"/>
      <c r="E80" s="430">
        <f t="shared" si="0"/>
        <v>849.42</v>
      </c>
      <c r="F80" s="430">
        <f t="shared" si="0"/>
        <v>585.9</v>
      </c>
      <c r="G80" s="430">
        <f t="shared" si="0"/>
        <v>585.9</v>
      </c>
    </row>
    <row r="81" spans="1:7" s="353" customFormat="1" ht="33" customHeight="1">
      <c r="A81" s="358" t="s">
        <v>315</v>
      </c>
      <c r="B81" s="357" t="s">
        <v>371</v>
      </c>
      <c r="C81" s="356" t="s">
        <v>368</v>
      </c>
      <c r="D81" s="355"/>
      <c r="E81" s="430">
        <f t="shared" si="0"/>
        <v>849.42</v>
      </c>
      <c r="F81" s="430">
        <f t="shared" si="0"/>
        <v>585.9</v>
      </c>
      <c r="G81" s="430">
        <f t="shared" si="0"/>
        <v>585.9</v>
      </c>
    </row>
    <row r="82" spans="1:7" s="353" customFormat="1" ht="67.5" customHeight="1">
      <c r="A82" s="346" t="s">
        <v>183</v>
      </c>
      <c r="B82" s="357" t="s">
        <v>371</v>
      </c>
      <c r="C82" s="356" t="s">
        <v>368</v>
      </c>
      <c r="D82" s="355" t="s">
        <v>151</v>
      </c>
      <c r="E82" s="415">
        <v>849.42</v>
      </c>
      <c r="F82" s="415">
        <v>585.9</v>
      </c>
      <c r="G82" s="415">
        <v>585.9</v>
      </c>
    </row>
    <row r="83" spans="1:7" s="353" customFormat="1" ht="68.25" customHeight="1">
      <c r="A83" s="367" t="s">
        <v>329</v>
      </c>
      <c r="B83" s="366"/>
      <c r="C83" s="365"/>
      <c r="D83" s="364"/>
      <c r="E83" s="387">
        <f aca="true" t="shared" si="1" ref="E83:G85">+E84</f>
        <v>2830.2509999999997</v>
      </c>
      <c r="F83" s="387">
        <f t="shared" si="1"/>
        <v>2651.7</v>
      </c>
      <c r="G83" s="387">
        <f t="shared" si="1"/>
        <v>2651.7</v>
      </c>
    </row>
    <row r="84" spans="1:7" s="353" customFormat="1" ht="28.5">
      <c r="A84" s="362" t="s">
        <v>328</v>
      </c>
      <c r="B84" s="361" t="s">
        <v>370</v>
      </c>
      <c r="C84" s="360" t="s">
        <v>366</v>
      </c>
      <c r="D84" s="359"/>
      <c r="E84" s="431">
        <f t="shared" si="1"/>
        <v>2830.2509999999997</v>
      </c>
      <c r="F84" s="431">
        <f t="shared" si="1"/>
        <v>2651.7</v>
      </c>
      <c r="G84" s="431">
        <f t="shared" si="1"/>
        <v>2651.7</v>
      </c>
    </row>
    <row r="85" spans="1:7" s="353" customFormat="1" ht="30">
      <c r="A85" s="358" t="s">
        <v>326</v>
      </c>
      <c r="B85" s="357" t="s">
        <v>369</v>
      </c>
      <c r="C85" s="356" t="s">
        <v>366</v>
      </c>
      <c r="D85" s="355"/>
      <c r="E85" s="430">
        <f t="shared" si="1"/>
        <v>2830.2509999999997</v>
      </c>
      <c r="F85" s="430">
        <f t="shared" si="1"/>
        <v>2651.7</v>
      </c>
      <c r="G85" s="430">
        <f t="shared" si="1"/>
        <v>2651.7</v>
      </c>
    </row>
    <row r="86" spans="1:7" s="353" customFormat="1" ht="30">
      <c r="A86" s="358" t="s">
        <v>315</v>
      </c>
      <c r="B86" s="357" t="s">
        <v>369</v>
      </c>
      <c r="C86" s="356" t="s">
        <v>368</v>
      </c>
      <c r="D86" s="355"/>
      <c r="E86" s="430">
        <f>E87+E88+E89</f>
        <v>2830.2509999999997</v>
      </c>
      <c r="F86" s="430">
        <f>F87+F88+F89</f>
        <v>2651.7</v>
      </c>
      <c r="G86" s="430">
        <f>G87+G88+G89</f>
        <v>2651.7</v>
      </c>
    </row>
    <row r="87" spans="1:7" s="353" customFormat="1" ht="70.5" customHeight="1">
      <c r="A87" s="346" t="s">
        <v>183</v>
      </c>
      <c r="B87" s="357" t="s">
        <v>369</v>
      </c>
      <c r="C87" s="356" t="s">
        <v>368</v>
      </c>
      <c r="D87" s="355" t="s">
        <v>151</v>
      </c>
      <c r="E87" s="354" t="s">
        <v>595</v>
      </c>
      <c r="F87" s="354" t="s">
        <v>451</v>
      </c>
      <c r="G87" s="354" t="s">
        <v>451</v>
      </c>
    </row>
    <row r="88" spans="1:7" s="353" customFormat="1" ht="18" customHeight="1">
      <c r="A88" s="339" t="s">
        <v>159</v>
      </c>
      <c r="B88" s="357" t="s">
        <v>369</v>
      </c>
      <c r="C88" s="356" t="s">
        <v>368</v>
      </c>
      <c r="D88" s="355" t="s">
        <v>145</v>
      </c>
      <c r="E88" s="354" t="s">
        <v>798</v>
      </c>
      <c r="F88" s="354" t="s">
        <v>461</v>
      </c>
      <c r="G88" s="354" t="s">
        <v>461</v>
      </c>
    </row>
    <row r="89" spans="1:7" s="353" customFormat="1" ht="21" customHeight="1" hidden="1">
      <c r="A89" s="339" t="s">
        <v>186</v>
      </c>
      <c r="B89" s="357" t="s">
        <v>369</v>
      </c>
      <c r="C89" s="356" t="s">
        <v>368</v>
      </c>
      <c r="D89" s="355" t="s">
        <v>185</v>
      </c>
      <c r="E89" s="354" t="s">
        <v>324</v>
      </c>
      <c r="F89" s="354" t="s">
        <v>324</v>
      </c>
      <c r="G89" s="354" t="s">
        <v>324</v>
      </c>
    </row>
    <row r="90" spans="1:7" s="347" customFormat="1" ht="39" customHeight="1">
      <c r="A90" s="352" t="s">
        <v>290</v>
      </c>
      <c r="B90" s="351" t="s">
        <v>367</v>
      </c>
      <c r="C90" s="350" t="s">
        <v>366</v>
      </c>
      <c r="D90" s="349"/>
      <c r="E90" s="348">
        <f>+E91</f>
        <v>2188.018</v>
      </c>
      <c r="F90" s="348">
        <f>+F91</f>
        <v>2500</v>
      </c>
      <c r="G90" s="348">
        <f>+G91</f>
        <v>2500</v>
      </c>
    </row>
    <row r="91" spans="1:7" s="334" customFormat="1" ht="30" customHeight="1">
      <c r="A91" s="346" t="s">
        <v>288</v>
      </c>
      <c r="B91" s="338" t="s">
        <v>365</v>
      </c>
      <c r="C91" s="345" t="s">
        <v>366</v>
      </c>
      <c r="D91" s="344"/>
      <c r="E91" s="341">
        <f>E92</f>
        <v>2188.018</v>
      </c>
      <c r="F91" s="341">
        <f>F92</f>
        <v>2500</v>
      </c>
      <c r="G91" s="341">
        <f>G92</f>
        <v>2500</v>
      </c>
    </row>
    <row r="92" spans="1:7" s="334" customFormat="1" ht="30">
      <c r="A92" s="339" t="s">
        <v>287</v>
      </c>
      <c r="B92" s="338" t="s">
        <v>365</v>
      </c>
      <c r="C92" s="345" t="s">
        <v>364</v>
      </c>
      <c r="D92" s="342"/>
      <c r="E92" s="341">
        <f>E93+E95+E94</f>
        <v>2188.018</v>
      </c>
      <c r="F92" s="341">
        <f>F93+F95</f>
        <v>2500</v>
      </c>
      <c r="G92" s="341">
        <f>G93+G95</f>
        <v>2500</v>
      </c>
    </row>
    <row r="93" spans="1:7" s="334" customFormat="1" ht="39" customHeight="1">
      <c r="A93" s="571" t="s">
        <v>363</v>
      </c>
      <c r="B93" s="338" t="s">
        <v>365</v>
      </c>
      <c r="C93" s="340" t="s">
        <v>364</v>
      </c>
      <c r="D93" s="336" t="s">
        <v>145</v>
      </c>
      <c r="E93" s="335" t="s">
        <v>799</v>
      </c>
      <c r="F93" s="335" t="s">
        <v>342</v>
      </c>
      <c r="G93" s="335" t="s">
        <v>342</v>
      </c>
    </row>
    <row r="94" spans="1:7" s="334" customFormat="1" ht="24.75" customHeight="1">
      <c r="A94" s="339" t="s">
        <v>167</v>
      </c>
      <c r="B94" s="338" t="s">
        <v>365</v>
      </c>
      <c r="C94" s="340" t="s">
        <v>364</v>
      </c>
      <c r="D94" s="342" t="s">
        <v>164</v>
      </c>
      <c r="E94" s="425">
        <v>0</v>
      </c>
      <c r="F94" s="335"/>
      <c r="G94" s="335"/>
    </row>
    <row r="95" spans="1:7" s="334" customFormat="1" ht="21.75" customHeight="1">
      <c r="A95" s="339" t="s">
        <v>186</v>
      </c>
      <c r="B95" s="338" t="s">
        <v>365</v>
      </c>
      <c r="C95" s="337" t="s">
        <v>364</v>
      </c>
      <c r="D95" s="336" t="s">
        <v>185</v>
      </c>
      <c r="E95" s="335" t="s">
        <v>810</v>
      </c>
      <c r="F95" s="335" t="s">
        <v>406</v>
      </c>
      <c r="G95" s="335" t="s">
        <v>406</v>
      </c>
    </row>
    <row r="96" spans="1:7" s="334" customFormat="1" ht="21.75" customHeight="1">
      <c r="A96" s="333" t="s">
        <v>307</v>
      </c>
      <c r="B96" s="743" t="s">
        <v>796</v>
      </c>
      <c r="C96" s="744"/>
      <c r="D96" s="393"/>
      <c r="E96" s="425" t="str">
        <f>E99</f>
        <v>243,800</v>
      </c>
      <c r="F96" s="335"/>
      <c r="G96" s="335"/>
    </row>
    <row r="97" spans="1:7" s="334" customFormat="1" ht="21.75" customHeight="1">
      <c r="A97" s="696" t="s">
        <v>305</v>
      </c>
      <c r="B97" s="743" t="s">
        <v>811</v>
      </c>
      <c r="C97" s="744"/>
      <c r="D97" s="393"/>
      <c r="E97" s="425" t="str">
        <f>E98</f>
        <v>243,800</v>
      </c>
      <c r="F97" s="335"/>
      <c r="G97" s="335"/>
    </row>
    <row r="98" spans="1:7" s="334" customFormat="1" ht="21.75" customHeight="1">
      <c r="A98" s="696" t="s">
        <v>808</v>
      </c>
      <c r="B98" s="743" t="s">
        <v>797</v>
      </c>
      <c r="C98" s="744"/>
      <c r="D98" s="393"/>
      <c r="E98" s="425" t="str">
        <f>E99</f>
        <v>243,800</v>
      </c>
      <c r="F98" s="335"/>
      <c r="G98" s="335"/>
    </row>
    <row r="99" spans="1:7" s="334" customFormat="1" ht="21.75" customHeight="1">
      <c r="A99" s="339" t="s">
        <v>186</v>
      </c>
      <c r="B99" s="743" t="s">
        <v>797</v>
      </c>
      <c r="C99" s="744"/>
      <c r="D99" s="393" t="s">
        <v>185</v>
      </c>
      <c r="E99" s="335" t="s">
        <v>795</v>
      </c>
      <c r="F99" s="335"/>
      <c r="G99" s="335"/>
    </row>
    <row r="100" spans="1:7" ht="57.75">
      <c r="A100" s="432" t="s">
        <v>560</v>
      </c>
      <c r="B100" s="767" t="s">
        <v>462</v>
      </c>
      <c r="C100" s="768"/>
      <c r="D100" s="332"/>
      <c r="E100" s="527">
        <f>E101+E105+E103</f>
        <v>7945.813</v>
      </c>
      <c r="F100" s="527" t="e">
        <f>#REF!+#REF!+#REF!+#REF!</f>
        <v>#REF!</v>
      </c>
      <c r="G100" s="527" t="e">
        <f>#REF!+#REF!+#REF!+#REF!</f>
        <v>#REF!</v>
      </c>
    </row>
    <row r="101" spans="1:7" ht="33" customHeight="1">
      <c r="A101" s="561" t="s">
        <v>439</v>
      </c>
      <c r="B101" s="745" t="s">
        <v>519</v>
      </c>
      <c r="C101" s="746"/>
      <c r="D101" s="331"/>
      <c r="E101" s="674">
        <f>E102</f>
        <v>1528.108</v>
      </c>
      <c r="F101" s="527"/>
      <c r="G101" s="527"/>
    </row>
    <row r="102" spans="1:7" ht="33" customHeight="1">
      <c r="A102" s="339" t="s">
        <v>159</v>
      </c>
      <c r="B102" s="745" t="s">
        <v>519</v>
      </c>
      <c r="C102" s="746"/>
      <c r="D102" s="331">
        <v>200</v>
      </c>
      <c r="E102" s="674">
        <v>1528.108</v>
      </c>
      <c r="F102" s="527"/>
      <c r="G102" s="527"/>
    </row>
    <row r="103" spans="1:7" ht="42" customHeight="1">
      <c r="A103" s="698" t="s">
        <v>801</v>
      </c>
      <c r="B103" s="745" t="s">
        <v>794</v>
      </c>
      <c r="C103" s="746"/>
      <c r="D103" s="331"/>
      <c r="E103" s="674">
        <f>E104</f>
        <v>5802.78</v>
      </c>
      <c r="F103" s="527"/>
      <c r="G103" s="527"/>
    </row>
    <row r="104" spans="1:7" ht="33" customHeight="1">
      <c r="A104" s="339" t="s">
        <v>159</v>
      </c>
      <c r="B104" s="745" t="s">
        <v>794</v>
      </c>
      <c r="C104" s="746"/>
      <c r="D104" s="331">
        <v>200</v>
      </c>
      <c r="E104" s="674">
        <v>5802.78</v>
      </c>
      <c r="F104" s="527"/>
      <c r="G104" s="527"/>
    </row>
    <row r="105" spans="1:7" ht="33" customHeight="1">
      <c r="A105" s="561" t="s">
        <v>439</v>
      </c>
      <c r="B105" s="745" t="s">
        <v>610</v>
      </c>
      <c r="C105" s="746"/>
      <c r="D105" s="331"/>
      <c r="E105" s="674">
        <f>E106</f>
        <v>614.925</v>
      </c>
      <c r="F105" s="527"/>
      <c r="G105" s="527"/>
    </row>
    <row r="106" spans="1:7" ht="33" customHeight="1">
      <c r="A106" s="571" t="s">
        <v>363</v>
      </c>
      <c r="B106" s="745" t="s">
        <v>610</v>
      </c>
      <c r="C106" s="746"/>
      <c r="D106" s="331">
        <v>200</v>
      </c>
      <c r="E106" s="674">
        <v>614.925</v>
      </c>
      <c r="F106" s="527"/>
      <c r="G106" s="527"/>
    </row>
    <row r="107" spans="1:7" ht="90" customHeight="1">
      <c r="A107" s="550" t="s">
        <v>558</v>
      </c>
      <c r="B107" s="767" t="s">
        <v>769</v>
      </c>
      <c r="C107" s="768"/>
      <c r="D107" s="332"/>
      <c r="E107" s="527">
        <f>+E110+E108</f>
        <v>88</v>
      </c>
      <c r="F107" s="530" t="e">
        <f>#REF!+#REF!+#REF!+F110</f>
        <v>#REF!</v>
      </c>
      <c r="G107" s="530" t="e">
        <f>#REF!+#REF!+#REF!+G110</f>
        <v>#REF!</v>
      </c>
    </row>
    <row r="108" spans="1:7" ht="37.5" customHeight="1">
      <c r="A108" s="688" t="s">
        <v>778</v>
      </c>
      <c r="B108" s="745" t="s">
        <v>766</v>
      </c>
      <c r="C108" s="746"/>
      <c r="D108" s="332"/>
      <c r="E108" s="528">
        <f>E109</f>
        <v>0</v>
      </c>
      <c r="F108" s="530"/>
      <c r="G108" s="530"/>
    </row>
    <row r="109" spans="1:7" ht="31.5" customHeight="1">
      <c r="A109" s="571" t="s">
        <v>363</v>
      </c>
      <c r="B109" s="745" t="s">
        <v>777</v>
      </c>
      <c r="C109" s="746"/>
      <c r="D109" s="529">
        <v>200</v>
      </c>
      <c r="E109" s="528">
        <v>0</v>
      </c>
      <c r="F109" s="530"/>
      <c r="G109" s="530"/>
    </row>
    <row r="110" spans="1:7" ht="15">
      <c r="A110" s="419" t="s">
        <v>412</v>
      </c>
      <c r="B110" s="745" t="s">
        <v>420</v>
      </c>
      <c r="C110" s="746"/>
      <c r="D110" s="529"/>
      <c r="E110" s="528">
        <f>E111</f>
        <v>88</v>
      </c>
      <c r="F110" s="531">
        <v>3800</v>
      </c>
      <c r="G110" s="531">
        <v>3800</v>
      </c>
    </row>
    <row r="111" spans="1:7" ht="30">
      <c r="A111" s="571" t="s">
        <v>363</v>
      </c>
      <c r="B111" s="745" t="s">
        <v>420</v>
      </c>
      <c r="C111" s="746"/>
      <c r="D111" s="529">
        <v>200</v>
      </c>
      <c r="E111" s="528">
        <v>88</v>
      </c>
      <c r="F111" s="531"/>
      <c r="G111" s="531"/>
    </row>
    <row r="112" spans="1:7" ht="15">
      <c r="A112" s="332" t="s">
        <v>421</v>
      </c>
      <c r="B112" s="767" t="s">
        <v>422</v>
      </c>
      <c r="C112" s="768"/>
      <c r="D112" s="532">
        <v>800</v>
      </c>
      <c r="E112" s="527">
        <v>50</v>
      </c>
      <c r="F112" s="530">
        <v>50</v>
      </c>
      <c r="G112" s="530">
        <v>50</v>
      </c>
    </row>
    <row r="113" spans="1:7" ht="15.75">
      <c r="A113" s="494" t="s">
        <v>297</v>
      </c>
      <c r="B113" s="745" t="s">
        <v>422</v>
      </c>
      <c r="C113" s="746"/>
      <c r="D113" s="529">
        <v>800</v>
      </c>
      <c r="E113" s="528">
        <v>50</v>
      </c>
      <c r="F113" s="531">
        <v>50</v>
      </c>
      <c r="G113" s="531">
        <v>50</v>
      </c>
    </row>
    <row r="114" spans="1:7" ht="28.5">
      <c r="A114" s="382" t="s">
        <v>273</v>
      </c>
      <c r="B114" s="765" t="s">
        <v>839</v>
      </c>
      <c r="C114" s="766"/>
      <c r="D114" s="533"/>
      <c r="E114" s="527">
        <f>E115</f>
        <v>40</v>
      </c>
      <c r="F114" s="530">
        <v>15</v>
      </c>
      <c r="G114" s="530">
        <v>15</v>
      </c>
    </row>
    <row r="115" spans="1:7" ht="30">
      <c r="A115" s="534" t="s">
        <v>168</v>
      </c>
      <c r="B115" s="747" t="s">
        <v>840</v>
      </c>
      <c r="C115" s="748"/>
      <c r="D115" s="535"/>
      <c r="E115" s="528">
        <f>E116</f>
        <v>40</v>
      </c>
      <c r="F115" s="531">
        <v>15</v>
      </c>
      <c r="G115" s="531">
        <v>15</v>
      </c>
    </row>
    <row r="116" spans="1:7" ht="15">
      <c r="A116" s="536" t="s">
        <v>167</v>
      </c>
      <c r="B116" s="747" t="s">
        <v>841</v>
      </c>
      <c r="C116" s="748"/>
      <c r="D116" s="665">
        <v>300</v>
      </c>
      <c r="E116" s="528">
        <v>40</v>
      </c>
      <c r="F116" s="531">
        <v>15</v>
      </c>
      <c r="G116" s="531">
        <v>15</v>
      </c>
    </row>
    <row r="117" spans="1:5" ht="28.5">
      <c r="A117" s="382" t="s">
        <v>273</v>
      </c>
      <c r="B117" s="765" t="s">
        <v>839</v>
      </c>
      <c r="C117" s="766"/>
      <c r="D117" s="554"/>
      <c r="E117" s="663">
        <f>E118</f>
        <v>450</v>
      </c>
    </row>
    <row r="118" spans="1:5" ht="20.25" customHeight="1">
      <c r="A118" s="515" t="s">
        <v>500</v>
      </c>
      <c r="B118" s="778" t="s">
        <v>842</v>
      </c>
      <c r="C118" s="779"/>
      <c r="D118" s="555"/>
      <c r="E118" s="664">
        <f>E119</f>
        <v>450</v>
      </c>
    </row>
    <row r="119" spans="1:5" ht="20.25" customHeight="1">
      <c r="A119" s="571" t="s">
        <v>363</v>
      </c>
      <c r="B119" s="747" t="s">
        <v>843</v>
      </c>
      <c r="C119" s="748"/>
      <c r="D119" s="555" t="s">
        <v>145</v>
      </c>
      <c r="E119" s="664">
        <v>450</v>
      </c>
    </row>
    <row r="120" spans="1:5" ht="71.25">
      <c r="A120" s="642" t="s">
        <v>735</v>
      </c>
      <c r="B120" s="765" t="s">
        <v>573</v>
      </c>
      <c r="C120" s="766"/>
      <c r="D120" s="555"/>
      <c r="E120" s="693">
        <f>E121</f>
        <v>10</v>
      </c>
    </row>
    <row r="121" spans="1:5" ht="64.5" customHeight="1">
      <c r="A121" s="339" t="s">
        <v>572</v>
      </c>
      <c r="B121" s="747" t="s">
        <v>573</v>
      </c>
      <c r="C121" s="748"/>
      <c r="D121" s="555"/>
      <c r="E121" s="694">
        <v>10</v>
      </c>
    </row>
    <row r="122" spans="1:5" ht="25.5" customHeight="1">
      <c r="A122" s="339" t="s">
        <v>167</v>
      </c>
      <c r="B122" s="747" t="s">
        <v>573</v>
      </c>
      <c r="C122" s="748"/>
      <c r="D122" s="555" t="s">
        <v>164</v>
      </c>
      <c r="E122" s="664">
        <v>10</v>
      </c>
    </row>
  </sheetData>
  <sheetProtection/>
  <mergeCells count="63">
    <mergeCell ref="B56:C56"/>
    <mergeCell ref="B57:C57"/>
    <mergeCell ref="B58:C58"/>
    <mergeCell ref="B67:C67"/>
    <mergeCell ref="B97:C97"/>
    <mergeCell ref="B98:C98"/>
    <mergeCell ref="B122:C122"/>
    <mergeCell ref="B110:C110"/>
    <mergeCell ref="B114:C114"/>
    <mergeCell ref="B115:C115"/>
    <mergeCell ref="B116:C116"/>
    <mergeCell ref="B120:C120"/>
    <mergeCell ref="B113:C113"/>
    <mergeCell ref="B27:C27"/>
    <mergeCell ref="B121:C121"/>
    <mergeCell ref="B118:C118"/>
    <mergeCell ref="B75:C75"/>
    <mergeCell ref="B72:C72"/>
    <mergeCell ref="B73:C73"/>
    <mergeCell ref="B60:C60"/>
    <mergeCell ref="B111:C111"/>
    <mergeCell ref="B106:C106"/>
    <mergeCell ref="B117:C117"/>
    <mergeCell ref="B101:C101"/>
    <mergeCell ref="B78:C78"/>
    <mergeCell ref="B100:C100"/>
    <mergeCell ref="B53:C53"/>
    <mergeCell ref="B112:C112"/>
    <mergeCell ref="B105:C105"/>
    <mergeCell ref="B107:C107"/>
    <mergeCell ref="B68:C68"/>
    <mergeCell ref="B54:C54"/>
    <mergeCell ref="B55:C55"/>
    <mergeCell ref="A8:G8"/>
    <mergeCell ref="B7:J7"/>
    <mergeCell ref="B21:C21"/>
    <mergeCell ref="B50:C50"/>
    <mergeCell ref="B26:C26"/>
    <mergeCell ref="B41:C41"/>
    <mergeCell ref="B10:C10"/>
    <mergeCell ref="B42:C42"/>
    <mergeCell ref="B40:C40"/>
    <mergeCell ref="B43:C43"/>
    <mergeCell ref="B30:C30"/>
    <mergeCell ref="B109:C109"/>
    <mergeCell ref="B108:C108"/>
    <mergeCell ref="B1:H1"/>
    <mergeCell ref="A2:H2"/>
    <mergeCell ref="A3:H3"/>
    <mergeCell ref="A4:H4"/>
    <mergeCell ref="A5:H5"/>
    <mergeCell ref="B20:C20"/>
    <mergeCell ref="B6:H6"/>
    <mergeCell ref="B99:C99"/>
    <mergeCell ref="B96:C96"/>
    <mergeCell ref="B104:C104"/>
    <mergeCell ref="B103:C103"/>
    <mergeCell ref="B119:C119"/>
    <mergeCell ref="B31:C31"/>
    <mergeCell ref="B102:C102"/>
    <mergeCell ref="B76:C76"/>
    <mergeCell ref="B59:C59"/>
    <mergeCell ref="B77:C77"/>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1:J121"/>
  <sheetViews>
    <sheetView zoomScale="130" zoomScaleNormal="130" zoomScalePageLayoutView="0" workbookViewId="0" topLeftCell="A1">
      <selection activeCell="J19" sqref="J19"/>
    </sheetView>
  </sheetViews>
  <sheetFormatPr defaultColWidth="9.140625" defaultRowHeight="15"/>
  <cols>
    <col min="1" max="1" width="54.140625" style="330" customWidth="1"/>
    <col min="2" max="2" width="7.421875" style="330" customWidth="1"/>
    <col min="3" max="3" width="10.140625" style="330" customWidth="1"/>
    <col min="4" max="4" width="6.8515625" style="330" customWidth="1"/>
    <col min="5" max="5" width="12.421875" style="330" customWidth="1"/>
    <col min="6" max="6" width="13.140625" style="330" customWidth="1"/>
    <col min="7" max="7" width="8.57421875" style="329" hidden="1" customWidth="1"/>
    <col min="8" max="8" width="9.140625" style="329" hidden="1" customWidth="1"/>
    <col min="9" max="16384" width="9.140625" style="329" customWidth="1"/>
  </cols>
  <sheetData>
    <row r="1" spans="2:8" ht="15">
      <c r="B1" s="756" t="s">
        <v>695</v>
      </c>
      <c r="C1" s="756"/>
      <c r="D1" s="756"/>
      <c r="E1" s="756"/>
      <c r="F1" s="756"/>
      <c r="G1" s="676"/>
      <c r="H1" s="676"/>
    </row>
    <row r="2" spans="2:8" ht="15">
      <c r="B2" s="757" t="s">
        <v>2</v>
      </c>
      <c r="C2" s="757"/>
      <c r="D2" s="757"/>
      <c r="E2" s="757"/>
      <c r="F2" s="757"/>
      <c r="G2" s="757"/>
      <c r="H2" s="757"/>
    </row>
    <row r="3" spans="1:8" ht="15" customHeight="1">
      <c r="A3" s="757" t="s">
        <v>756</v>
      </c>
      <c r="B3" s="757"/>
      <c r="C3" s="757"/>
      <c r="D3" s="757"/>
      <c r="E3" s="757"/>
      <c r="F3" s="757"/>
      <c r="G3" s="757"/>
      <c r="H3" s="757"/>
    </row>
    <row r="4" spans="2:8" ht="15">
      <c r="B4" s="758" t="s">
        <v>755</v>
      </c>
      <c r="C4" s="758"/>
      <c r="D4" s="758"/>
      <c r="E4" s="758"/>
      <c r="F4" s="758"/>
      <c r="G4" s="758"/>
      <c r="H4" s="758"/>
    </row>
    <row r="5" spans="1:8" ht="15" customHeight="1">
      <c r="A5" s="758" t="s">
        <v>3</v>
      </c>
      <c r="B5" s="758"/>
      <c r="C5" s="758"/>
      <c r="D5" s="758"/>
      <c r="E5" s="758"/>
      <c r="F5" s="758"/>
      <c r="G5" s="758"/>
      <c r="H5" s="758"/>
    </row>
    <row r="6" spans="2:8" ht="15">
      <c r="B6" s="758" t="s">
        <v>590</v>
      </c>
      <c r="C6" s="758"/>
      <c r="D6" s="758"/>
      <c r="E6" s="758"/>
      <c r="F6" s="758"/>
      <c r="G6" s="758"/>
      <c r="H6" s="758"/>
    </row>
    <row r="7" spans="2:10" ht="15.75">
      <c r="B7" s="762" t="s">
        <v>774</v>
      </c>
      <c r="C7" s="762"/>
      <c r="D7" s="762"/>
      <c r="E7" s="762"/>
      <c r="F7" s="762"/>
      <c r="G7" s="762"/>
      <c r="H7" s="762"/>
      <c r="I7" s="762"/>
      <c r="J7" s="762"/>
    </row>
    <row r="8" spans="1:6" s="428" customFormat="1" ht="47.25" customHeight="1">
      <c r="A8" s="761" t="s">
        <v>687</v>
      </c>
      <c r="B8" s="761"/>
      <c r="C8" s="761"/>
      <c r="D8" s="761"/>
      <c r="E8" s="761"/>
      <c r="F8" s="761"/>
    </row>
    <row r="9" spans="1:6" s="428" customFormat="1" ht="14.25" customHeight="1">
      <c r="A9" s="775"/>
      <c r="B9" s="775"/>
      <c r="C9" s="775"/>
      <c r="D9" s="775"/>
      <c r="E9" s="602" t="s">
        <v>550</v>
      </c>
      <c r="F9" s="602" t="s">
        <v>550</v>
      </c>
    </row>
    <row r="10" spans="1:6" s="426" customFormat="1" ht="23.25" customHeight="1">
      <c r="A10" s="427" t="s">
        <v>337</v>
      </c>
      <c r="B10" s="364"/>
      <c r="C10" s="364"/>
      <c r="D10" s="364"/>
      <c r="E10" s="387">
        <f>E19+E27+E30+E50+E55+E59+E62+E67+E71+E78+E81+E86+E90+E97+E103+E106++E112+E114+E61+E119+E117+E60</f>
        <v>21578.746</v>
      </c>
      <c r="F10" s="387">
        <f>F19+F27+F30+F50+F55+F59+F62+F67+F71+F78+F81+F86+F90+F97+F103+F106++F112+F114+F61+F119+F117+F60</f>
        <v>22124.595</v>
      </c>
    </row>
    <row r="11" spans="1:6" s="390" customFormat="1" ht="18.75">
      <c r="A11" s="580" t="s">
        <v>531</v>
      </c>
      <c r="B11" s="581"/>
      <c r="C11" s="582"/>
      <c r="D11" s="365"/>
      <c r="E11" s="387">
        <v>539.468</v>
      </c>
      <c r="F11" s="387">
        <v>1106.23</v>
      </c>
    </row>
    <row r="12" spans="1:6" s="390" customFormat="1" ht="57" hidden="1">
      <c r="A12" s="333" t="s">
        <v>532</v>
      </c>
      <c r="B12" s="381" t="s">
        <v>533</v>
      </c>
      <c r="C12" s="380" t="s">
        <v>366</v>
      </c>
      <c r="D12" s="364"/>
      <c r="E12" s="387">
        <f>+E13</f>
        <v>0</v>
      </c>
      <c r="F12" s="387">
        <f>+F13</f>
        <v>0</v>
      </c>
    </row>
    <row r="13" spans="1:6" s="334" customFormat="1" ht="64.5" customHeight="1" hidden="1">
      <c r="A13" s="346" t="s">
        <v>534</v>
      </c>
      <c r="B13" s="383" t="s">
        <v>535</v>
      </c>
      <c r="C13" s="345" t="s">
        <v>366</v>
      </c>
      <c r="D13" s="371"/>
      <c r="E13" s="341">
        <f>E14+E18</f>
        <v>0</v>
      </c>
      <c r="F13" s="341">
        <f>F14+F18</f>
        <v>0</v>
      </c>
    </row>
    <row r="14" spans="1:6" s="334" customFormat="1" ht="16.5" customHeight="1" hidden="1">
      <c r="A14" s="583" t="s">
        <v>536</v>
      </c>
      <c r="B14" s="372" t="s">
        <v>535</v>
      </c>
      <c r="C14" s="584" t="s">
        <v>537</v>
      </c>
      <c r="D14" s="393"/>
      <c r="E14" s="341">
        <f>E15+E16+E17</f>
        <v>0</v>
      </c>
      <c r="F14" s="341">
        <f>F15+F16+F17</f>
        <v>0</v>
      </c>
    </row>
    <row r="15" spans="1:6" s="334" customFormat="1" ht="94.5" customHeight="1" hidden="1">
      <c r="A15" s="346" t="s">
        <v>183</v>
      </c>
      <c r="B15" s="372" t="s">
        <v>535</v>
      </c>
      <c r="C15" s="584" t="s">
        <v>537</v>
      </c>
      <c r="D15" s="371" t="s">
        <v>151</v>
      </c>
      <c r="E15" s="335" t="s">
        <v>324</v>
      </c>
      <c r="F15" s="335" t="s">
        <v>324</v>
      </c>
    </row>
    <row r="16" spans="1:6" s="334" customFormat="1" ht="35.25" customHeight="1" hidden="1">
      <c r="A16" s="397" t="s">
        <v>159</v>
      </c>
      <c r="B16" s="372" t="s">
        <v>535</v>
      </c>
      <c r="C16" s="584" t="s">
        <v>537</v>
      </c>
      <c r="D16" s="371" t="s">
        <v>145</v>
      </c>
      <c r="E16" s="425">
        <v>0</v>
      </c>
      <c r="F16" s="425">
        <v>0</v>
      </c>
    </row>
    <row r="17" spans="1:6" s="334" customFormat="1" ht="20.25" customHeight="1" hidden="1">
      <c r="A17" s="397" t="s">
        <v>186</v>
      </c>
      <c r="B17" s="372" t="s">
        <v>535</v>
      </c>
      <c r="C17" s="584" t="s">
        <v>537</v>
      </c>
      <c r="D17" s="371" t="s">
        <v>185</v>
      </c>
      <c r="E17" s="335" t="s">
        <v>324</v>
      </c>
      <c r="F17" s="335" t="s">
        <v>324</v>
      </c>
    </row>
    <row r="18" spans="1:6" s="334" customFormat="1" ht="92.25" customHeight="1" hidden="1">
      <c r="A18" s="346" t="s">
        <v>183</v>
      </c>
      <c r="B18" s="372" t="s">
        <v>535</v>
      </c>
      <c r="C18" s="584" t="s">
        <v>538</v>
      </c>
      <c r="D18" s="371" t="s">
        <v>151</v>
      </c>
      <c r="E18" s="335" t="s">
        <v>324</v>
      </c>
      <c r="F18" s="335" t="s">
        <v>324</v>
      </c>
    </row>
    <row r="19" spans="1:6" s="334" customFormat="1" ht="78.75" customHeight="1">
      <c r="A19" s="382" t="s">
        <v>739</v>
      </c>
      <c r="B19" s="395" t="s">
        <v>404</v>
      </c>
      <c r="C19" s="380" t="s">
        <v>366</v>
      </c>
      <c r="D19" s="371"/>
      <c r="E19" s="417">
        <f>E20</f>
        <v>250</v>
      </c>
      <c r="F19" s="417">
        <f>F20</f>
        <v>250</v>
      </c>
    </row>
    <row r="20" spans="1:6" s="334" customFormat="1" ht="35.25" customHeight="1">
      <c r="A20" s="346" t="s">
        <v>403</v>
      </c>
      <c r="B20" s="420" t="s">
        <v>404</v>
      </c>
      <c r="C20" s="423" t="s">
        <v>366</v>
      </c>
      <c r="D20" s="371"/>
      <c r="E20" s="424">
        <f>E25+E21+E23</f>
        <v>250</v>
      </c>
      <c r="F20" s="424">
        <f>F25+F21+F23</f>
        <v>250</v>
      </c>
    </row>
    <row r="21" spans="1:6" s="334" customFormat="1" ht="53.25" customHeight="1">
      <c r="A21" s="346" t="s">
        <v>220</v>
      </c>
      <c r="B21" s="421" t="s">
        <v>404</v>
      </c>
      <c r="C21" s="419" t="s">
        <v>402</v>
      </c>
      <c r="D21" s="371"/>
      <c r="E21" s="425">
        <f>E22</f>
        <v>50</v>
      </c>
      <c r="F21" s="425">
        <f>F22</f>
        <v>50</v>
      </c>
    </row>
    <row r="22" spans="1:6" s="334" customFormat="1" ht="33" customHeight="1">
      <c r="A22" s="571" t="s">
        <v>363</v>
      </c>
      <c r="B22" s="421" t="s">
        <v>404</v>
      </c>
      <c r="C22" s="419" t="s">
        <v>402</v>
      </c>
      <c r="D22" s="371" t="s">
        <v>145</v>
      </c>
      <c r="E22" s="425">
        <v>50</v>
      </c>
      <c r="F22" s="425">
        <v>50</v>
      </c>
    </row>
    <row r="23" spans="1:6" s="334" customFormat="1" ht="30.75" customHeight="1">
      <c r="A23" s="515" t="s">
        <v>427</v>
      </c>
      <c r="B23" s="421" t="s">
        <v>404</v>
      </c>
      <c r="C23" s="419" t="s">
        <v>456</v>
      </c>
      <c r="D23" s="371"/>
      <c r="E23" s="425">
        <f>E24</f>
        <v>100</v>
      </c>
      <c r="F23" s="425">
        <f>F24</f>
        <v>100</v>
      </c>
    </row>
    <row r="24" spans="1:6" s="334" customFormat="1" ht="32.25" customHeight="1">
      <c r="A24" s="571" t="s">
        <v>363</v>
      </c>
      <c r="B24" s="421" t="s">
        <v>404</v>
      </c>
      <c r="C24" s="419" t="s">
        <v>456</v>
      </c>
      <c r="D24" s="371" t="s">
        <v>145</v>
      </c>
      <c r="E24" s="425">
        <v>100</v>
      </c>
      <c r="F24" s="425">
        <v>100</v>
      </c>
    </row>
    <row r="25" spans="1:6" s="334" customFormat="1" ht="34.5" customHeight="1">
      <c r="A25" s="346" t="s">
        <v>457</v>
      </c>
      <c r="B25" s="421" t="s">
        <v>404</v>
      </c>
      <c r="C25" s="419" t="s">
        <v>401</v>
      </c>
      <c r="D25" s="371"/>
      <c r="E25" s="425">
        <f>E26</f>
        <v>100</v>
      </c>
      <c r="F25" s="425">
        <f>F26</f>
        <v>100</v>
      </c>
    </row>
    <row r="26" spans="1:6" s="334" customFormat="1" ht="36" customHeight="1">
      <c r="A26" s="571" t="s">
        <v>363</v>
      </c>
      <c r="B26" s="421" t="s">
        <v>404</v>
      </c>
      <c r="C26" s="419" t="s">
        <v>401</v>
      </c>
      <c r="D26" s="371" t="s">
        <v>145</v>
      </c>
      <c r="E26" s="425">
        <v>100</v>
      </c>
      <c r="F26" s="425">
        <v>100</v>
      </c>
    </row>
    <row r="27" spans="1:6" s="334" customFormat="1" ht="105" customHeight="1">
      <c r="A27" s="382" t="s">
        <v>709</v>
      </c>
      <c r="B27" s="395" t="s">
        <v>400</v>
      </c>
      <c r="C27" s="380" t="s">
        <v>366</v>
      </c>
      <c r="D27" s="394"/>
      <c r="E27" s="660">
        <f>E28</f>
        <v>250</v>
      </c>
      <c r="F27" s="660">
        <f>F28</f>
        <v>250</v>
      </c>
    </row>
    <row r="28" spans="1:6" s="334" customFormat="1" ht="27" customHeight="1">
      <c r="A28" s="422" t="s">
        <v>234</v>
      </c>
      <c r="B28" s="759" t="s">
        <v>679</v>
      </c>
      <c r="C28" s="760"/>
      <c r="D28" s="394"/>
      <c r="E28" s="425">
        <f>E29</f>
        <v>250</v>
      </c>
      <c r="F28" s="425">
        <f>F29</f>
        <v>250</v>
      </c>
    </row>
    <row r="29" spans="1:6" s="334" customFormat="1" ht="37.5" customHeight="1">
      <c r="A29" s="571" t="s">
        <v>363</v>
      </c>
      <c r="B29" s="759" t="s">
        <v>679</v>
      </c>
      <c r="C29" s="760"/>
      <c r="D29" s="393" t="s">
        <v>145</v>
      </c>
      <c r="E29" s="690">
        <v>250</v>
      </c>
      <c r="F29" s="690">
        <v>250</v>
      </c>
    </row>
    <row r="30" spans="1:6" s="353" customFormat="1" ht="85.5">
      <c r="A30" s="548" t="s">
        <v>711</v>
      </c>
      <c r="B30" s="585" t="s">
        <v>399</v>
      </c>
      <c r="C30" s="586" t="s">
        <v>366</v>
      </c>
      <c r="D30" s="418"/>
      <c r="E30" s="417">
        <f>E31</f>
        <v>6162.924</v>
      </c>
      <c r="F30" s="417">
        <f>F31</f>
        <v>6346.76</v>
      </c>
    </row>
    <row r="31" spans="1:6" s="353" customFormat="1" ht="123.75" customHeight="1">
      <c r="A31" s="405" t="s">
        <v>712</v>
      </c>
      <c r="B31" s="409" t="s">
        <v>395</v>
      </c>
      <c r="C31" s="408" t="s">
        <v>366</v>
      </c>
      <c r="D31" s="416"/>
      <c r="E31" s="411">
        <f>E32+E36+E38+E40+E42+E44+E48+E47+E34</f>
        <v>6162.924</v>
      </c>
      <c r="F31" s="411">
        <f>F32+F36+F38+F40+F42+F44+F48+F47+F34</f>
        <v>6346.76</v>
      </c>
    </row>
    <row r="32" spans="1:6" s="353" customFormat="1" ht="15">
      <c r="A32" s="414" t="s">
        <v>201</v>
      </c>
      <c r="B32" s="409" t="s">
        <v>395</v>
      </c>
      <c r="C32" s="408" t="s">
        <v>680</v>
      </c>
      <c r="D32" s="416"/>
      <c r="E32" s="411">
        <f>E33</f>
        <v>4062.924</v>
      </c>
      <c r="F32" s="411">
        <f>F33</f>
        <v>4233.76</v>
      </c>
    </row>
    <row r="33" spans="1:6" s="353" customFormat="1" ht="33.75" customHeight="1">
      <c r="A33" s="571" t="s">
        <v>363</v>
      </c>
      <c r="B33" s="409" t="s">
        <v>395</v>
      </c>
      <c r="C33" s="408" t="s">
        <v>680</v>
      </c>
      <c r="D33" s="355" t="s">
        <v>145</v>
      </c>
      <c r="E33" s="415">
        <v>4062.924</v>
      </c>
      <c r="F33" s="415">
        <v>4233.76</v>
      </c>
    </row>
    <row r="34" spans="1:6" s="353" customFormat="1" ht="18" customHeight="1">
      <c r="A34" s="414" t="s">
        <v>201</v>
      </c>
      <c r="B34" s="755" t="s">
        <v>604</v>
      </c>
      <c r="C34" s="750"/>
      <c r="D34" s="355"/>
      <c r="E34" s="415">
        <f>E35</f>
        <v>1430</v>
      </c>
      <c r="F34" s="415">
        <f>F35</f>
        <v>1440</v>
      </c>
    </row>
    <row r="35" spans="1:6" s="353" customFormat="1" ht="33.75" customHeight="1">
      <c r="A35" s="571" t="s">
        <v>363</v>
      </c>
      <c r="B35" s="755" t="s">
        <v>604</v>
      </c>
      <c r="C35" s="750"/>
      <c r="D35" s="355" t="s">
        <v>145</v>
      </c>
      <c r="E35" s="415">
        <v>1430</v>
      </c>
      <c r="F35" s="415">
        <v>1440</v>
      </c>
    </row>
    <row r="36" spans="1:6" s="353" customFormat="1" ht="15">
      <c r="A36" s="414" t="s">
        <v>200</v>
      </c>
      <c r="B36" s="389" t="s">
        <v>395</v>
      </c>
      <c r="C36" s="388" t="s">
        <v>398</v>
      </c>
      <c r="D36" s="355"/>
      <c r="E36" s="411">
        <f>E37</f>
        <v>200</v>
      </c>
      <c r="F36" s="411">
        <f>F37</f>
        <v>200</v>
      </c>
    </row>
    <row r="37" spans="1:6" s="353" customFormat="1" ht="30">
      <c r="A37" s="571" t="s">
        <v>363</v>
      </c>
      <c r="B37" s="409" t="s">
        <v>395</v>
      </c>
      <c r="C37" s="388" t="s">
        <v>398</v>
      </c>
      <c r="D37" s="355" t="s">
        <v>145</v>
      </c>
      <c r="E37" s="630">
        <v>200</v>
      </c>
      <c r="F37" s="630">
        <v>200</v>
      </c>
    </row>
    <row r="38" spans="1:6" s="353" customFormat="1" ht="30">
      <c r="A38" s="412" t="s">
        <v>397</v>
      </c>
      <c r="B38" s="409" t="s">
        <v>395</v>
      </c>
      <c r="C38" s="408" t="s">
        <v>396</v>
      </c>
      <c r="D38" s="355"/>
      <c r="E38" s="629">
        <f>E39</f>
        <v>55</v>
      </c>
      <c r="F38" s="629">
        <f>F39</f>
        <v>55</v>
      </c>
    </row>
    <row r="39" spans="1:6" s="353" customFormat="1" ht="42" customHeight="1">
      <c r="A39" s="571" t="s">
        <v>363</v>
      </c>
      <c r="B39" s="409" t="s">
        <v>391</v>
      </c>
      <c r="C39" s="408" t="s">
        <v>396</v>
      </c>
      <c r="D39" s="355" t="s">
        <v>145</v>
      </c>
      <c r="E39" s="629">
        <v>55</v>
      </c>
      <c r="F39" s="629">
        <v>55</v>
      </c>
    </row>
    <row r="40" spans="1:6" s="353" customFormat="1" ht="30">
      <c r="A40" s="412" t="s">
        <v>196</v>
      </c>
      <c r="B40" s="409" t="s">
        <v>395</v>
      </c>
      <c r="C40" s="408" t="s">
        <v>394</v>
      </c>
      <c r="D40" s="355"/>
      <c r="E40" s="411">
        <f>E41</f>
        <v>50</v>
      </c>
      <c r="F40" s="411">
        <f>F41</f>
        <v>50</v>
      </c>
    </row>
    <row r="41" spans="1:6" s="353" customFormat="1" ht="31.5" customHeight="1">
      <c r="A41" s="571" t="s">
        <v>363</v>
      </c>
      <c r="B41" s="409" t="s">
        <v>391</v>
      </c>
      <c r="C41" s="408" t="s">
        <v>394</v>
      </c>
      <c r="D41" s="355" t="s">
        <v>145</v>
      </c>
      <c r="E41" s="630">
        <v>50</v>
      </c>
      <c r="F41" s="630">
        <v>50</v>
      </c>
    </row>
    <row r="42" spans="1:6" s="353" customFormat="1" ht="34.5" customHeight="1">
      <c r="A42" s="410" t="s">
        <v>360</v>
      </c>
      <c r="B42" s="409" t="s">
        <v>391</v>
      </c>
      <c r="C42" s="408" t="s">
        <v>393</v>
      </c>
      <c r="D42" s="364"/>
      <c r="E42" s="588">
        <f>E43</f>
        <v>45</v>
      </c>
      <c r="F42" s="588">
        <f>F43</f>
        <v>48</v>
      </c>
    </row>
    <row r="43" spans="1:6" s="353" customFormat="1" ht="30.75" customHeight="1">
      <c r="A43" s="571" t="s">
        <v>363</v>
      </c>
      <c r="B43" s="389" t="s">
        <v>391</v>
      </c>
      <c r="C43" s="408" t="s">
        <v>393</v>
      </c>
      <c r="D43" s="406" t="s">
        <v>145</v>
      </c>
      <c r="E43" s="588">
        <v>45</v>
      </c>
      <c r="F43" s="588">
        <v>48</v>
      </c>
    </row>
    <row r="44" spans="1:6" s="347" customFormat="1" ht="30" customHeight="1">
      <c r="A44" s="339" t="s">
        <v>392</v>
      </c>
      <c r="B44" s="389" t="s">
        <v>391</v>
      </c>
      <c r="C44" s="388" t="s">
        <v>390</v>
      </c>
      <c r="D44" s="406"/>
      <c r="E44" s="588" t="str">
        <f>E45</f>
        <v>50,000</v>
      </c>
      <c r="F44" s="588" t="str">
        <f>F45</f>
        <v>50,000</v>
      </c>
    </row>
    <row r="45" spans="1:6" s="347" customFormat="1" ht="33" customHeight="1">
      <c r="A45" s="571" t="s">
        <v>363</v>
      </c>
      <c r="B45" s="389" t="s">
        <v>391</v>
      </c>
      <c r="C45" s="388" t="s">
        <v>390</v>
      </c>
      <c r="D45" s="406" t="s">
        <v>145</v>
      </c>
      <c r="E45" s="404" t="s">
        <v>601</v>
      </c>
      <c r="F45" s="404" t="s">
        <v>601</v>
      </c>
    </row>
    <row r="46" spans="1:6" s="347" customFormat="1" ht="20.25" customHeight="1" hidden="1">
      <c r="A46" s="517" t="s">
        <v>180</v>
      </c>
      <c r="B46" s="518" t="s">
        <v>389</v>
      </c>
      <c r="C46" s="519" t="s">
        <v>366</v>
      </c>
      <c r="D46" s="520"/>
      <c r="E46" s="348" t="e">
        <f>#REF!+#REF!</f>
        <v>#REF!</v>
      </c>
      <c r="F46" s="348" t="e">
        <f>#REF!+#REF!</f>
        <v>#REF!</v>
      </c>
    </row>
    <row r="47" spans="1:6" s="347" customFormat="1" ht="33" customHeight="1">
      <c r="A47" s="339" t="s">
        <v>459</v>
      </c>
      <c r="B47" s="383" t="s">
        <v>388</v>
      </c>
      <c r="C47" s="340" t="s">
        <v>539</v>
      </c>
      <c r="D47" s="406" t="s">
        <v>164</v>
      </c>
      <c r="E47" s="404" t="s">
        <v>688</v>
      </c>
      <c r="F47" s="404" t="s">
        <v>688</v>
      </c>
    </row>
    <row r="48" spans="1:6" s="347" customFormat="1" ht="42.75" customHeight="1" hidden="1">
      <c r="A48" s="358" t="s">
        <v>529</v>
      </c>
      <c r="B48" s="585" t="s">
        <v>389</v>
      </c>
      <c r="C48" s="586" t="s">
        <v>366</v>
      </c>
      <c r="D48" s="416"/>
      <c r="E48" s="429" t="s">
        <v>324</v>
      </c>
      <c r="F48" s="429" t="s">
        <v>324</v>
      </c>
    </row>
    <row r="49" spans="1:6" s="347" customFormat="1" ht="36.75" customHeight="1" hidden="1">
      <c r="A49" s="410" t="s">
        <v>540</v>
      </c>
      <c r="B49" s="389" t="s">
        <v>388</v>
      </c>
      <c r="C49" s="388" t="s">
        <v>541</v>
      </c>
      <c r="D49" s="385"/>
      <c r="E49" s="404" t="s">
        <v>324</v>
      </c>
      <c r="F49" s="404" t="s">
        <v>324</v>
      </c>
    </row>
    <row r="50" spans="1:6" s="347" customFormat="1" ht="0.75" customHeight="1">
      <c r="A50" s="550" t="s">
        <v>576</v>
      </c>
      <c r="B50" s="747" t="s">
        <v>585</v>
      </c>
      <c r="C50" s="748"/>
      <c r="D50" s="385"/>
      <c r="E50" s="666" t="str">
        <f>E51</f>
        <v>0</v>
      </c>
      <c r="F50" s="666" t="str">
        <f>F51</f>
        <v>0</v>
      </c>
    </row>
    <row r="51" spans="1:6" s="347" customFormat="1" ht="105" customHeight="1" hidden="1">
      <c r="A51" s="534" t="s">
        <v>578</v>
      </c>
      <c r="B51" s="747" t="s">
        <v>586</v>
      </c>
      <c r="C51" s="748"/>
      <c r="D51" s="385"/>
      <c r="E51" s="404" t="s">
        <v>324</v>
      </c>
      <c r="F51" s="404" t="s">
        <v>324</v>
      </c>
    </row>
    <row r="52" spans="1:6" s="347" customFormat="1" ht="33.75" customHeight="1" hidden="1">
      <c r="A52" s="534" t="s">
        <v>580</v>
      </c>
      <c r="B52" s="747" t="s">
        <v>587</v>
      </c>
      <c r="C52" s="748"/>
      <c r="D52" s="385"/>
      <c r="E52" s="404" t="s">
        <v>324</v>
      </c>
      <c r="F52" s="404" t="s">
        <v>324</v>
      </c>
    </row>
    <row r="53" spans="1:6" s="347" customFormat="1" ht="49.5" customHeight="1" hidden="1">
      <c r="A53" s="534" t="s">
        <v>582</v>
      </c>
      <c r="B53" s="747" t="s">
        <v>588</v>
      </c>
      <c r="C53" s="748"/>
      <c r="D53" s="385"/>
      <c r="E53" s="404" t="s">
        <v>324</v>
      </c>
      <c r="F53" s="404" t="s">
        <v>324</v>
      </c>
    </row>
    <row r="54" spans="1:6" s="390" customFormat="1" ht="48" customHeight="1" hidden="1">
      <c r="A54" s="647" t="s">
        <v>430</v>
      </c>
      <c r="B54" s="747" t="s">
        <v>588</v>
      </c>
      <c r="C54" s="748"/>
      <c r="D54" s="385" t="s">
        <v>209</v>
      </c>
      <c r="E54" s="404" t="s">
        <v>324</v>
      </c>
      <c r="F54" s="404" t="s">
        <v>324</v>
      </c>
    </row>
    <row r="55" spans="1:6" s="353" customFormat="1" ht="30" customHeight="1">
      <c r="A55" s="333" t="s">
        <v>275</v>
      </c>
      <c r="B55" s="370" t="s">
        <v>278</v>
      </c>
      <c r="C55" s="369" t="s">
        <v>366</v>
      </c>
      <c r="D55" s="394"/>
      <c r="E55" s="660">
        <f>E56+E57+E58</f>
        <v>3380</v>
      </c>
      <c r="F55" s="660">
        <f>F56+F57+F58</f>
        <v>3380</v>
      </c>
    </row>
    <row r="56" spans="1:6" s="353" customFormat="1" ht="23.25" customHeight="1">
      <c r="A56" s="339" t="s">
        <v>385</v>
      </c>
      <c r="B56" s="370" t="s">
        <v>278</v>
      </c>
      <c r="C56" s="369" t="s">
        <v>382</v>
      </c>
      <c r="D56" s="393" t="s">
        <v>151</v>
      </c>
      <c r="E56" s="335" t="s">
        <v>651</v>
      </c>
      <c r="F56" s="335" t="s">
        <v>651</v>
      </c>
    </row>
    <row r="57" spans="1:6" s="353" customFormat="1" ht="21" customHeight="1">
      <c r="A57" s="339" t="s">
        <v>384</v>
      </c>
      <c r="B57" s="370" t="s">
        <v>278</v>
      </c>
      <c r="C57" s="369" t="s">
        <v>382</v>
      </c>
      <c r="D57" s="393" t="s">
        <v>145</v>
      </c>
      <c r="E57" s="335" t="s">
        <v>652</v>
      </c>
      <c r="F57" s="335" t="s">
        <v>652</v>
      </c>
    </row>
    <row r="58" spans="1:6" s="353" customFormat="1" ht="21" customHeight="1">
      <c r="A58" s="339" t="s">
        <v>383</v>
      </c>
      <c r="B58" s="370" t="s">
        <v>278</v>
      </c>
      <c r="C58" s="369" t="s">
        <v>382</v>
      </c>
      <c r="D58" s="393" t="s">
        <v>185</v>
      </c>
      <c r="E58" s="425">
        <v>6</v>
      </c>
      <c r="F58" s="425">
        <v>6</v>
      </c>
    </row>
    <row r="59" spans="1:6" s="390" customFormat="1" ht="32.25" customHeight="1">
      <c r="A59" s="399" t="s">
        <v>381</v>
      </c>
      <c r="B59" s="370" t="s">
        <v>278</v>
      </c>
      <c r="C59" s="369" t="s">
        <v>380</v>
      </c>
      <c r="D59" s="394" t="s">
        <v>145</v>
      </c>
      <c r="E59" s="398" t="s">
        <v>681</v>
      </c>
      <c r="F59" s="398" t="s">
        <v>681</v>
      </c>
    </row>
    <row r="60" spans="1:6" s="390" customFormat="1" ht="61.5" customHeight="1">
      <c r="A60" s="661" t="s">
        <v>659</v>
      </c>
      <c r="B60" s="763" t="s">
        <v>682</v>
      </c>
      <c r="C60" s="764"/>
      <c r="D60" s="394" t="s">
        <v>308</v>
      </c>
      <c r="E60" s="398" t="s">
        <v>597</v>
      </c>
      <c r="F60" s="398" t="s">
        <v>597</v>
      </c>
    </row>
    <row r="61" spans="1:6" s="390" customFormat="1" ht="45.75" customHeight="1">
      <c r="A61" s="562" t="s">
        <v>514</v>
      </c>
      <c r="B61" s="370" t="s">
        <v>369</v>
      </c>
      <c r="C61" s="369" t="s">
        <v>518</v>
      </c>
      <c r="D61" s="394" t="s">
        <v>308</v>
      </c>
      <c r="E61" s="398" t="s">
        <v>571</v>
      </c>
      <c r="F61" s="398" t="s">
        <v>571</v>
      </c>
    </row>
    <row r="62" spans="1:6" s="390" customFormat="1" ht="79.5" customHeight="1">
      <c r="A62" s="382" t="s">
        <v>714</v>
      </c>
      <c r="B62" s="370" t="s">
        <v>379</v>
      </c>
      <c r="C62" s="369" t="s">
        <v>373</v>
      </c>
      <c r="D62" s="394"/>
      <c r="E62" s="660">
        <f>E64+E65</f>
        <v>160</v>
      </c>
      <c r="F62" s="660">
        <f>F64+F65</f>
        <v>160</v>
      </c>
    </row>
    <row r="63" spans="1:6" s="347" customFormat="1" ht="31.5" customHeight="1">
      <c r="A63" s="339" t="s">
        <v>187</v>
      </c>
      <c r="B63" s="421" t="s">
        <v>379</v>
      </c>
      <c r="C63" s="388" t="s">
        <v>542</v>
      </c>
      <c r="D63" s="393"/>
      <c r="E63" s="425">
        <f>+E64</f>
        <v>10</v>
      </c>
      <c r="F63" s="425">
        <f>+F64</f>
        <v>10</v>
      </c>
    </row>
    <row r="64" spans="1:6" s="334" customFormat="1" ht="34.5" customHeight="1">
      <c r="A64" s="571" t="s">
        <v>363</v>
      </c>
      <c r="B64" s="587" t="s">
        <v>379</v>
      </c>
      <c r="C64" s="356" t="s">
        <v>542</v>
      </c>
      <c r="D64" s="393" t="s">
        <v>145</v>
      </c>
      <c r="E64" s="690">
        <v>10</v>
      </c>
      <c r="F64" s="690">
        <v>10</v>
      </c>
    </row>
    <row r="65" spans="1:6" s="334" customFormat="1" ht="58.5" customHeight="1">
      <c r="A65" s="339" t="s">
        <v>173</v>
      </c>
      <c r="B65" s="587" t="s">
        <v>379</v>
      </c>
      <c r="C65" s="356" t="s">
        <v>779</v>
      </c>
      <c r="D65" s="393"/>
      <c r="E65" s="425">
        <f>+E66</f>
        <v>150</v>
      </c>
      <c r="F65" s="425">
        <f>+F66</f>
        <v>150</v>
      </c>
    </row>
    <row r="66" spans="1:6" s="334" customFormat="1" ht="30">
      <c r="A66" s="571" t="s">
        <v>363</v>
      </c>
      <c r="B66" s="587" t="s">
        <v>379</v>
      </c>
      <c r="C66" s="356" t="s">
        <v>779</v>
      </c>
      <c r="D66" s="393" t="s">
        <v>145</v>
      </c>
      <c r="E66" s="690">
        <v>150</v>
      </c>
      <c r="F66" s="690">
        <v>150</v>
      </c>
    </row>
    <row r="67" spans="1:6" s="334" customFormat="1" ht="87.75" customHeight="1">
      <c r="A67" s="382" t="s">
        <v>473</v>
      </c>
      <c r="B67" s="395" t="s">
        <v>378</v>
      </c>
      <c r="C67" s="380" t="s">
        <v>366</v>
      </c>
      <c r="D67" s="394"/>
      <c r="E67" s="691">
        <f>E68</f>
        <v>70</v>
      </c>
      <c r="F67" s="691">
        <f>F68</f>
        <v>70</v>
      </c>
    </row>
    <row r="68" spans="1:6" s="334" customFormat="1" ht="30" customHeight="1">
      <c r="A68" s="358" t="s">
        <v>292</v>
      </c>
      <c r="B68" s="389" t="s">
        <v>378</v>
      </c>
      <c r="C68" s="388" t="s">
        <v>544</v>
      </c>
      <c r="D68" s="392"/>
      <c r="E68" s="692">
        <f>+E70+E69</f>
        <v>70</v>
      </c>
      <c r="F68" s="692">
        <f>+F70+F69</f>
        <v>70</v>
      </c>
    </row>
    <row r="69" spans="1:6" s="334" customFormat="1" ht="0.75" customHeight="1">
      <c r="A69" s="523" t="s">
        <v>183</v>
      </c>
      <c r="B69" s="389" t="s">
        <v>543</v>
      </c>
      <c r="C69" s="388" t="s">
        <v>544</v>
      </c>
      <c r="D69" s="371" t="s">
        <v>151</v>
      </c>
      <c r="E69" s="692">
        <v>0</v>
      </c>
      <c r="F69" s="692">
        <v>0</v>
      </c>
    </row>
    <row r="70" spans="1:6" s="347" customFormat="1" ht="30">
      <c r="A70" s="571" t="s">
        <v>363</v>
      </c>
      <c r="B70" s="389" t="s">
        <v>378</v>
      </c>
      <c r="C70" s="388" t="s">
        <v>544</v>
      </c>
      <c r="D70" s="371" t="s">
        <v>145</v>
      </c>
      <c r="E70" s="425" t="s">
        <v>681</v>
      </c>
      <c r="F70" s="425" t="s">
        <v>681</v>
      </c>
    </row>
    <row r="71" spans="1:6" s="334" customFormat="1" ht="87" customHeight="1">
      <c r="A71" s="549" t="s">
        <v>720</v>
      </c>
      <c r="B71" s="381" t="s">
        <v>418</v>
      </c>
      <c r="C71" s="380" t="s">
        <v>366</v>
      </c>
      <c r="D71" s="385"/>
      <c r="E71" s="387">
        <f>+E75++E77+E73</f>
        <v>2050</v>
      </c>
      <c r="F71" s="387">
        <f>+F75++F77+F73</f>
        <v>2050</v>
      </c>
    </row>
    <row r="72" spans="1:6" s="334" customFormat="1" ht="48" customHeight="1">
      <c r="A72" s="374" t="s">
        <v>246</v>
      </c>
      <c r="B72" s="372" t="s">
        <v>418</v>
      </c>
      <c r="C72" s="345" t="s">
        <v>377</v>
      </c>
      <c r="D72" s="385"/>
      <c r="E72" s="588">
        <f>E73</f>
        <v>600</v>
      </c>
      <c r="F72" s="341">
        <f>F73</f>
        <v>0</v>
      </c>
    </row>
    <row r="73" spans="1:6" s="334" customFormat="1" ht="37.5" customHeight="1">
      <c r="A73" s="571" t="s">
        <v>363</v>
      </c>
      <c r="B73" s="372" t="s">
        <v>418</v>
      </c>
      <c r="C73" s="345" t="s">
        <v>683</v>
      </c>
      <c r="D73" s="385" t="s">
        <v>145</v>
      </c>
      <c r="E73" s="588">
        <v>600</v>
      </c>
      <c r="F73" s="341">
        <v>0</v>
      </c>
    </row>
    <row r="74" spans="1:6" s="377" customFormat="1" ht="45.75" customHeight="1">
      <c r="A74" s="374" t="s">
        <v>246</v>
      </c>
      <c r="B74" s="372" t="s">
        <v>418</v>
      </c>
      <c r="C74" s="345" t="s">
        <v>377</v>
      </c>
      <c r="D74" s="385"/>
      <c r="E74" s="524">
        <f>E75</f>
        <v>600</v>
      </c>
      <c r="F74" s="588">
        <f>F75</f>
        <v>1200</v>
      </c>
    </row>
    <row r="75" spans="1:6" s="590" customFormat="1" ht="35.25" customHeight="1">
      <c r="A75" s="571" t="s">
        <v>363</v>
      </c>
      <c r="B75" s="372" t="s">
        <v>418</v>
      </c>
      <c r="C75" s="345" t="s">
        <v>377</v>
      </c>
      <c r="D75" s="385" t="s">
        <v>145</v>
      </c>
      <c r="E75" s="525">
        <v>600</v>
      </c>
      <c r="F75" s="589">
        <v>1200</v>
      </c>
    </row>
    <row r="76" spans="1:6" s="334" customFormat="1" ht="33" customHeight="1">
      <c r="A76" s="386" t="s">
        <v>238</v>
      </c>
      <c r="B76" s="372" t="s">
        <v>418</v>
      </c>
      <c r="C76" s="345" t="s">
        <v>376</v>
      </c>
      <c r="D76" s="385"/>
      <c r="E76" s="341">
        <f>E77</f>
        <v>850</v>
      </c>
      <c r="F76" s="341">
        <f>F77</f>
        <v>850</v>
      </c>
    </row>
    <row r="77" spans="1:6" s="334" customFormat="1" ht="36.75" customHeight="1">
      <c r="A77" s="571" t="s">
        <v>363</v>
      </c>
      <c r="B77" s="372" t="s">
        <v>418</v>
      </c>
      <c r="C77" s="345" t="s">
        <v>376</v>
      </c>
      <c r="D77" s="385" t="s">
        <v>145</v>
      </c>
      <c r="E77" s="341">
        <v>850</v>
      </c>
      <c r="F77" s="341">
        <v>850</v>
      </c>
    </row>
    <row r="78" spans="1:6" s="334" customFormat="1" ht="75.75" customHeight="1">
      <c r="A78" s="591" t="s">
        <v>719</v>
      </c>
      <c r="B78" s="381" t="s">
        <v>375</v>
      </c>
      <c r="C78" s="380" t="s">
        <v>366</v>
      </c>
      <c r="D78" s="384"/>
      <c r="E78" s="387">
        <f>E80</f>
        <v>150</v>
      </c>
      <c r="F78" s="387">
        <f>F80</f>
        <v>150</v>
      </c>
    </row>
    <row r="79" spans="1:6" s="334" customFormat="1" ht="40.5" customHeight="1">
      <c r="A79" s="346" t="s">
        <v>258</v>
      </c>
      <c r="B79" s="372" t="s">
        <v>375</v>
      </c>
      <c r="C79" s="345" t="s">
        <v>545</v>
      </c>
      <c r="D79" s="371"/>
      <c r="E79" s="341">
        <f>E80</f>
        <v>150</v>
      </c>
      <c r="F79" s="341">
        <f>F80</f>
        <v>150</v>
      </c>
    </row>
    <row r="80" spans="1:6" s="368" customFormat="1" ht="32.25" customHeight="1">
      <c r="A80" s="571" t="s">
        <v>363</v>
      </c>
      <c r="B80" s="383" t="s">
        <v>375</v>
      </c>
      <c r="C80" s="345" t="s">
        <v>546</v>
      </c>
      <c r="D80" s="371" t="s">
        <v>145</v>
      </c>
      <c r="E80" s="425">
        <v>150</v>
      </c>
      <c r="F80" s="425">
        <v>150</v>
      </c>
    </row>
    <row r="81" spans="1:6" s="353" customFormat="1" ht="86.25" customHeight="1">
      <c r="A81" s="382" t="s">
        <v>717</v>
      </c>
      <c r="B81" s="381" t="s">
        <v>374</v>
      </c>
      <c r="C81" s="380" t="s">
        <v>373</v>
      </c>
      <c r="D81" s="379"/>
      <c r="E81" s="660">
        <f>E82+E84</f>
        <v>180</v>
      </c>
      <c r="F81" s="660">
        <f>F82+F84</f>
        <v>180</v>
      </c>
    </row>
    <row r="82" spans="1:6" s="353" customFormat="1" ht="45" customHeight="1">
      <c r="A82" s="526" t="s">
        <v>450</v>
      </c>
      <c r="B82" s="592" t="s">
        <v>374</v>
      </c>
      <c r="C82" s="345" t="s">
        <v>757</v>
      </c>
      <c r="D82" s="371"/>
      <c r="E82" s="588">
        <v>30</v>
      </c>
      <c r="F82" s="588">
        <v>30</v>
      </c>
    </row>
    <row r="83" spans="1:6" s="353" customFormat="1" ht="30">
      <c r="A83" s="339" t="s">
        <v>159</v>
      </c>
      <c r="B83" s="372" t="s">
        <v>374</v>
      </c>
      <c r="C83" s="345" t="s">
        <v>757</v>
      </c>
      <c r="D83" s="371" t="s">
        <v>145</v>
      </c>
      <c r="E83" s="425">
        <v>30</v>
      </c>
      <c r="F83" s="425">
        <v>30</v>
      </c>
    </row>
    <row r="84" spans="1:6" s="353" customFormat="1" ht="47.25" customHeight="1">
      <c r="A84" s="374" t="s">
        <v>263</v>
      </c>
      <c r="B84" s="372" t="s">
        <v>374</v>
      </c>
      <c r="C84" s="345" t="s">
        <v>547</v>
      </c>
      <c r="D84" s="371"/>
      <c r="E84" s="425">
        <f>E85</f>
        <v>150</v>
      </c>
      <c r="F84" s="425">
        <f>F85</f>
        <v>150</v>
      </c>
    </row>
    <row r="85" spans="1:6" s="353" customFormat="1" ht="30">
      <c r="A85" s="571" t="s">
        <v>363</v>
      </c>
      <c r="B85" s="372" t="s">
        <v>374</v>
      </c>
      <c r="C85" s="345" t="s">
        <v>547</v>
      </c>
      <c r="D85" s="371" t="s">
        <v>145</v>
      </c>
      <c r="E85" s="425">
        <v>150</v>
      </c>
      <c r="F85" s="425">
        <v>150</v>
      </c>
    </row>
    <row r="86" spans="1:6" s="353" customFormat="1" ht="36.75" customHeight="1">
      <c r="A86" s="362" t="s">
        <v>333</v>
      </c>
      <c r="B86" s="370" t="s">
        <v>372</v>
      </c>
      <c r="C86" s="369" t="s">
        <v>366</v>
      </c>
      <c r="D86" s="359"/>
      <c r="E86" s="431">
        <f aca="true" t="shared" si="0" ref="E86:F88">+E87</f>
        <v>655.96</v>
      </c>
      <c r="F86" s="431">
        <f t="shared" si="0"/>
        <v>655.96</v>
      </c>
    </row>
    <row r="87" spans="1:6" s="353" customFormat="1" ht="18.75" customHeight="1">
      <c r="A87" s="358" t="s">
        <v>331</v>
      </c>
      <c r="B87" s="357" t="s">
        <v>371</v>
      </c>
      <c r="C87" s="356" t="s">
        <v>366</v>
      </c>
      <c r="D87" s="355"/>
      <c r="E87" s="430">
        <f t="shared" si="0"/>
        <v>655.96</v>
      </c>
      <c r="F87" s="430">
        <f t="shared" si="0"/>
        <v>655.96</v>
      </c>
    </row>
    <row r="88" spans="1:6" s="353" customFormat="1" ht="36" customHeight="1">
      <c r="A88" s="358" t="s">
        <v>315</v>
      </c>
      <c r="B88" s="357" t="s">
        <v>371</v>
      </c>
      <c r="C88" s="356" t="s">
        <v>368</v>
      </c>
      <c r="D88" s="355"/>
      <c r="E88" s="430">
        <f t="shared" si="0"/>
        <v>655.96</v>
      </c>
      <c r="F88" s="430">
        <f t="shared" si="0"/>
        <v>655.96</v>
      </c>
    </row>
    <row r="89" spans="1:6" s="347" customFormat="1" ht="67.5" customHeight="1">
      <c r="A89" s="346" t="s">
        <v>183</v>
      </c>
      <c r="B89" s="357" t="s">
        <v>371</v>
      </c>
      <c r="C89" s="356" t="s">
        <v>368</v>
      </c>
      <c r="D89" s="355" t="s">
        <v>151</v>
      </c>
      <c r="E89" s="415">
        <v>655.96</v>
      </c>
      <c r="F89" s="415">
        <v>655.96</v>
      </c>
    </row>
    <row r="90" spans="1:6" s="334" customFormat="1" ht="67.5" customHeight="1">
      <c r="A90" s="367" t="s">
        <v>329</v>
      </c>
      <c r="B90" s="366"/>
      <c r="C90" s="365"/>
      <c r="D90" s="364"/>
      <c r="E90" s="387">
        <f aca="true" t="shared" si="1" ref="E90:F92">+E91</f>
        <v>2686.051</v>
      </c>
      <c r="F90" s="387">
        <f t="shared" si="1"/>
        <v>2686.051</v>
      </c>
    </row>
    <row r="91" spans="1:6" s="334" customFormat="1" ht="28.5">
      <c r="A91" s="362" t="s">
        <v>328</v>
      </c>
      <c r="B91" s="361" t="s">
        <v>370</v>
      </c>
      <c r="C91" s="360" t="s">
        <v>366</v>
      </c>
      <c r="D91" s="359"/>
      <c r="E91" s="431">
        <f t="shared" si="1"/>
        <v>2686.051</v>
      </c>
      <c r="F91" s="431">
        <f t="shared" si="1"/>
        <v>2686.051</v>
      </c>
    </row>
    <row r="92" spans="1:6" s="334" customFormat="1" ht="33.75" customHeight="1">
      <c r="A92" s="358" t="s">
        <v>326</v>
      </c>
      <c r="B92" s="357" t="s">
        <v>369</v>
      </c>
      <c r="C92" s="356" t="s">
        <v>366</v>
      </c>
      <c r="D92" s="355"/>
      <c r="E92" s="430">
        <f t="shared" si="1"/>
        <v>2686.051</v>
      </c>
      <c r="F92" s="430">
        <f t="shared" si="1"/>
        <v>2686.051</v>
      </c>
    </row>
    <row r="93" spans="1:6" s="334" customFormat="1" ht="38.25" customHeight="1">
      <c r="A93" s="358" t="s">
        <v>315</v>
      </c>
      <c r="B93" s="357" t="s">
        <v>369</v>
      </c>
      <c r="C93" s="356" t="s">
        <v>368</v>
      </c>
      <c r="D93" s="355"/>
      <c r="E93" s="430">
        <f>E94+E95+E96</f>
        <v>2686.051</v>
      </c>
      <c r="F93" s="430">
        <f>F94+F95+F96</f>
        <v>2686.051</v>
      </c>
    </row>
    <row r="94" spans="1:6" ht="67.5" customHeight="1">
      <c r="A94" s="346" t="s">
        <v>183</v>
      </c>
      <c r="B94" s="357" t="s">
        <v>369</v>
      </c>
      <c r="C94" s="356" t="s">
        <v>368</v>
      </c>
      <c r="D94" s="355" t="s">
        <v>151</v>
      </c>
      <c r="E94" s="354" t="s">
        <v>595</v>
      </c>
      <c r="F94" s="354" t="s">
        <v>595</v>
      </c>
    </row>
    <row r="95" spans="1:6" ht="30" customHeight="1" hidden="1">
      <c r="A95" s="339" t="s">
        <v>159</v>
      </c>
      <c r="B95" s="357" t="s">
        <v>369</v>
      </c>
      <c r="C95" s="356" t="s">
        <v>368</v>
      </c>
      <c r="D95" s="355" t="s">
        <v>145</v>
      </c>
      <c r="E95" s="354" t="s">
        <v>324</v>
      </c>
      <c r="F95" s="354" t="s">
        <v>324</v>
      </c>
    </row>
    <row r="96" spans="1:6" ht="21.75" customHeight="1" hidden="1">
      <c r="A96" s="339" t="s">
        <v>186</v>
      </c>
      <c r="B96" s="357" t="s">
        <v>369</v>
      </c>
      <c r="C96" s="356" t="s">
        <v>368</v>
      </c>
      <c r="D96" s="355" t="s">
        <v>185</v>
      </c>
      <c r="E96" s="354" t="s">
        <v>324</v>
      </c>
      <c r="F96" s="354" t="s">
        <v>324</v>
      </c>
    </row>
    <row r="97" spans="1:6" ht="38.25" customHeight="1">
      <c r="A97" s="352" t="s">
        <v>290</v>
      </c>
      <c r="B97" s="351" t="s">
        <v>367</v>
      </c>
      <c r="C97" s="350" t="s">
        <v>366</v>
      </c>
      <c r="D97" s="349"/>
      <c r="E97" s="348">
        <f>+E98</f>
        <v>1522</v>
      </c>
      <c r="F97" s="348">
        <f>+F98</f>
        <v>1522</v>
      </c>
    </row>
    <row r="98" spans="1:6" ht="30.75" customHeight="1">
      <c r="A98" s="346" t="s">
        <v>288</v>
      </c>
      <c r="B98" s="338" t="s">
        <v>365</v>
      </c>
      <c r="C98" s="345" t="s">
        <v>366</v>
      </c>
      <c r="D98" s="344"/>
      <c r="E98" s="341">
        <f>E99</f>
        <v>1522</v>
      </c>
      <c r="F98" s="341">
        <f>F99</f>
        <v>1522</v>
      </c>
    </row>
    <row r="99" spans="1:6" ht="29.25" customHeight="1">
      <c r="A99" s="571" t="s">
        <v>363</v>
      </c>
      <c r="B99" s="593" t="s">
        <v>365</v>
      </c>
      <c r="C99" s="340" t="s">
        <v>364</v>
      </c>
      <c r="D99" s="342"/>
      <c r="E99" s="341">
        <f>E100+E102+E101</f>
        <v>1522</v>
      </c>
      <c r="F99" s="341">
        <f>F100+F102+F101</f>
        <v>1522</v>
      </c>
    </row>
    <row r="100" spans="1:6" ht="35.25" customHeight="1">
      <c r="A100" s="343" t="s">
        <v>287</v>
      </c>
      <c r="B100" s="338" t="s">
        <v>365</v>
      </c>
      <c r="C100" s="340" t="s">
        <v>364</v>
      </c>
      <c r="D100" s="336" t="s">
        <v>145</v>
      </c>
      <c r="E100" s="335" t="s">
        <v>596</v>
      </c>
      <c r="F100" s="335" t="s">
        <v>596</v>
      </c>
    </row>
    <row r="101" spans="1:6" ht="35.25" customHeight="1">
      <c r="A101" s="339" t="s">
        <v>167</v>
      </c>
      <c r="B101" s="338" t="s">
        <v>365</v>
      </c>
      <c r="C101" s="340" t="s">
        <v>364</v>
      </c>
      <c r="D101" s="342" t="s">
        <v>164</v>
      </c>
      <c r="E101" s="425">
        <v>22</v>
      </c>
      <c r="F101" s="425">
        <v>22</v>
      </c>
    </row>
    <row r="102" spans="1:6" ht="15">
      <c r="A102" s="339" t="s">
        <v>186</v>
      </c>
      <c r="B102" s="338" t="s">
        <v>365</v>
      </c>
      <c r="C102" s="337" t="s">
        <v>364</v>
      </c>
      <c r="D102" s="336" t="s">
        <v>185</v>
      </c>
      <c r="E102" s="335" t="s">
        <v>684</v>
      </c>
      <c r="F102" s="335" t="s">
        <v>684</v>
      </c>
    </row>
    <row r="103" spans="1:6" ht="57.75">
      <c r="A103" s="432" t="s">
        <v>560</v>
      </c>
      <c r="B103" s="767" t="s">
        <v>462</v>
      </c>
      <c r="C103" s="768"/>
      <c r="D103" s="332"/>
      <c r="E103" s="527">
        <f>E104+E108+E110</f>
        <v>2967.222</v>
      </c>
      <c r="F103" s="527">
        <f>F104+F108+F110</f>
        <v>3129.2349999999997</v>
      </c>
    </row>
    <row r="104" spans="1:6" ht="31.5" customHeight="1">
      <c r="A104" s="561" t="s">
        <v>439</v>
      </c>
      <c r="B104" s="745" t="s">
        <v>519</v>
      </c>
      <c r="C104" s="746"/>
      <c r="D104" s="331"/>
      <c r="E104" s="528">
        <f>E105</f>
        <v>1492.093</v>
      </c>
      <c r="F104" s="528">
        <f>F105</f>
        <v>1654.087</v>
      </c>
    </row>
    <row r="105" spans="1:6" ht="29.25" customHeight="1">
      <c r="A105" s="571" t="s">
        <v>363</v>
      </c>
      <c r="B105" s="745" t="s">
        <v>519</v>
      </c>
      <c r="C105" s="746"/>
      <c r="D105" s="529">
        <v>200</v>
      </c>
      <c r="E105" s="528">
        <v>1492.093</v>
      </c>
      <c r="F105" s="528">
        <v>1654.087</v>
      </c>
    </row>
    <row r="106" spans="1:6" ht="85.5" hidden="1">
      <c r="A106" s="591" t="s">
        <v>548</v>
      </c>
      <c r="B106" s="767" t="s">
        <v>419</v>
      </c>
      <c r="C106" s="768"/>
      <c r="D106" s="332"/>
      <c r="E106" s="530">
        <f>+E107</f>
        <v>0</v>
      </c>
      <c r="F106" s="530">
        <f>+F107</f>
        <v>0</v>
      </c>
    </row>
    <row r="107" spans="1:6" ht="15" hidden="1">
      <c r="A107" s="419" t="s">
        <v>412</v>
      </c>
      <c r="B107" s="745" t="s">
        <v>420</v>
      </c>
      <c r="C107" s="746"/>
      <c r="D107" s="529">
        <v>200</v>
      </c>
      <c r="E107" s="531">
        <v>0</v>
      </c>
      <c r="F107" s="531">
        <v>0</v>
      </c>
    </row>
    <row r="108" spans="1:6" ht="45">
      <c r="A108" s="561" t="s">
        <v>661</v>
      </c>
      <c r="B108" s="774" t="s">
        <v>785</v>
      </c>
      <c r="C108" s="746"/>
      <c r="D108" s="529"/>
      <c r="E108" s="528">
        <f>E109</f>
        <v>491.71</v>
      </c>
      <c r="F108" s="528">
        <f>F109</f>
        <v>1475.148</v>
      </c>
    </row>
    <row r="109" spans="1:6" ht="30">
      <c r="A109" s="571" t="s">
        <v>363</v>
      </c>
      <c r="B109" s="774" t="s">
        <v>785</v>
      </c>
      <c r="C109" s="746"/>
      <c r="D109" s="529">
        <v>200</v>
      </c>
      <c r="E109" s="528">
        <v>491.71</v>
      </c>
      <c r="F109" s="528">
        <v>1475.148</v>
      </c>
    </row>
    <row r="110" spans="1:6" ht="45">
      <c r="A110" s="561" t="s">
        <v>661</v>
      </c>
      <c r="B110" s="774" t="s">
        <v>784</v>
      </c>
      <c r="C110" s="746"/>
      <c r="D110" s="529"/>
      <c r="E110" s="528">
        <f>E111</f>
        <v>983.419</v>
      </c>
      <c r="F110" s="528">
        <f>F111</f>
        <v>0</v>
      </c>
    </row>
    <row r="111" spans="1:6" ht="30">
      <c r="A111" s="571" t="s">
        <v>363</v>
      </c>
      <c r="B111" s="774" t="s">
        <v>784</v>
      </c>
      <c r="C111" s="746"/>
      <c r="D111" s="529">
        <v>200</v>
      </c>
      <c r="E111" s="528">
        <v>983.419</v>
      </c>
      <c r="F111" s="528">
        <v>0</v>
      </c>
    </row>
    <row r="112" spans="1:6" ht="15">
      <c r="A112" s="332" t="s">
        <v>421</v>
      </c>
      <c r="B112" s="767" t="s">
        <v>422</v>
      </c>
      <c r="C112" s="768"/>
      <c r="D112" s="532">
        <v>800</v>
      </c>
      <c r="E112" s="527">
        <v>50</v>
      </c>
      <c r="F112" s="527">
        <v>50</v>
      </c>
    </row>
    <row r="113" spans="1:6" ht="15.75">
      <c r="A113" s="494" t="s">
        <v>297</v>
      </c>
      <c r="B113" s="745" t="s">
        <v>422</v>
      </c>
      <c r="C113" s="746"/>
      <c r="D113" s="529">
        <v>800</v>
      </c>
      <c r="E113" s="528">
        <v>50</v>
      </c>
      <c r="F113" s="528">
        <v>50</v>
      </c>
    </row>
    <row r="114" spans="1:6" ht="28.5">
      <c r="A114" s="382" t="s">
        <v>273</v>
      </c>
      <c r="B114" s="776" t="s">
        <v>446</v>
      </c>
      <c r="C114" s="777"/>
      <c r="D114" s="533">
        <v>300</v>
      </c>
      <c r="E114" s="527">
        <f>E115</f>
        <v>40</v>
      </c>
      <c r="F114" s="527">
        <f>F115</f>
        <v>40</v>
      </c>
    </row>
    <row r="115" spans="1:6" ht="30">
      <c r="A115" s="534" t="s">
        <v>168</v>
      </c>
      <c r="B115" s="778" t="s">
        <v>445</v>
      </c>
      <c r="C115" s="779"/>
      <c r="D115" s="535">
        <v>300</v>
      </c>
      <c r="E115" s="528">
        <f>E116</f>
        <v>40</v>
      </c>
      <c r="F115" s="528">
        <f>F116</f>
        <v>40</v>
      </c>
    </row>
    <row r="116" spans="1:6" ht="15">
      <c r="A116" s="536" t="s">
        <v>167</v>
      </c>
      <c r="B116" s="778" t="s">
        <v>445</v>
      </c>
      <c r="C116" s="779"/>
      <c r="D116" s="535">
        <v>300</v>
      </c>
      <c r="E116" s="528">
        <v>40</v>
      </c>
      <c r="F116" s="528">
        <v>40</v>
      </c>
    </row>
    <row r="117" spans="1:6" ht="28.5">
      <c r="A117" s="382" t="s">
        <v>273</v>
      </c>
      <c r="B117" s="776" t="s">
        <v>446</v>
      </c>
      <c r="C117" s="777"/>
      <c r="D117" s="554"/>
      <c r="E117" s="663">
        <f>E118</f>
        <v>800</v>
      </c>
      <c r="F117" s="663">
        <f>F118</f>
        <v>1000</v>
      </c>
    </row>
    <row r="118" spans="1:6" ht="18" customHeight="1">
      <c r="A118" s="515" t="s">
        <v>500</v>
      </c>
      <c r="B118" s="778" t="s">
        <v>502</v>
      </c>
      <c r="C118" s="779"/>
      <c r="D118" s="555" t="s">
        <v>145</v>
      </c>
      <c r="E118" s="664">
        <v>800</v>
      </c>
      <c r="F118" s="664">
        <v>1000</v>
      </c>
    </row>
    <row r="119" spans="1:6" ht="77.25" customHeight="1">
      <c r="A119" s="642" t="s">
        <v>735</v>
      </c>
      <c r="B119" s="780" t="s">
        <v>584</v>
      </c>
      <c r="C119" s="781"/>
      <c r="D119" s="555"/>
      <c r="E119" s="663">
        <f>E120</f>
        <v>10</v>
      </c>
      <c r="F119" s="663">
        <f>F120</f>
        <v>10</v>
      </c>
    </row>
    <row r="120" spans="1:6" ht="68.25" customHeight="1">
      <c r="A120" s="339" t="s">
        <v>572</v>
      </c>
      <c r="B120" s="782" t="s">
        <v>573</v>
      </c>
      <c r="C120" s="783"/>
      <c r="D120" s="555"/>
      <c r="E120" s="664">
        <v>10</v>
      </c>
      <c r="F120" s="664">
        <v>10</v>
      </c>
    </row>
    <row r="121" spans="1:6" ht="15">
      <c r="A121" s="339" t="s">
        <v>167</v>
      </c>
      <c r="B121" s="747" t="s">
        <v>573</v>
      </c>
      <c r="C121" s="748"/>
      <c r="D121" s="555" t="s">
        <v>164</v>
      </c>
      <c r="E121" s="664">
        <v>10</v>
      </c>
      <c r="F121" s="664">
        <v>10</v>
      </c>
    </row>
  </sheetData>
  <sheetProtection/>
  <mergeCells count="38">
    <mergeCell ref="B1:F1"/>
    <mergeCell ref="B28:C28"/>
    <mergeCell ref="B29:C29"/>
    <mergeCell ref="B60:C60"/>
    <mergeCell ref="B34:C34"/>
    <mergeCell ref="B35:C35"/>
    <mergeCell ref="B52:C52"/>
    <mergeCell ref="B53:C53"/>
    <mergeCell ref="B2:H2"/>
    <mergeCell ref="A3:H3"/>
    <mergeCell ref="B117:C117"/>
    <mergeCell ref="B121:C121"/>
    <mergeCell ref="B112:C112"/>
    <mergeCell ref="B113:C113"/>
    <mergeCell ref="B114:C114"/>
    <mergeCell ref="B115:C115"/>
    <mergeCell ref="B116:C116"/>
    <mergeCell ref="B118:C118"/>
    <mergeCell ref="B119:C119"/>
    <mergeCell ref="B120:C120"/>
    <mergeCell ref="B107:C107"/>
    <mergeCell ref="A8:F8"/>
    <mergeCell ref="A9:D9"/>
    <mergeCell ref="B50:C50"/>
    <mergeCell ref="B54:C54"/>
    <mergeCell ref="B103:C103"/>
    <mergeCell ref="B104:C104"/>
    <mergeCell ref="B51:C51"/>
    <mergeCell ref="B111:C111"/>
    <mergeCell ref="B110:C110"/>
    <mergeCell ref="B109:C109"/>
    <mergeCell ref="B108:C108"/>
    <mergeCell ref="A5:H5"/>
    <mergeCell ref="B4:H4"/>
    <mergeCell ref="B6:H6"/>
    <mergeCell ref="B7:J7"/>
    <mergeCell ref="B105:C105"/>
    <mergeCell ref="B106:C106"/>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buhgalter</cp:lastModifiedBy>
  <cp:lastPrinted>2022-09-29T06:05:07Z</cp:lastPrinted>
  <dcterms:created xsi:type="dcterms:W3CDTF">2014-10-25T07:35:49Z</dcterms:created>
  <dcterms:modified xsi:type="dcterms:W3CDTF">2022-09-29T06:06:30Z</dcterms:modified>
  <cp:category/>
  <cp:version/>
  <cp:contentType/>
  <cp:contentStatus/>
</cp:coreProperties>
</file>