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9375" tabRatio="225" firstSheet="1" activeTab="3"/>
  </bookViews>
  <sheets>
    <sheet name="прил. 3" sheetId="1" r:id="rId1"/>
    <sheet name="прил.5 " sheetId="2" r:id="rId2"/>
    <sheet name="прил.7" sheetId="3" r:id="rId3"/>
    <sheet name="прил9" sheetId="4" r:id="rId4"/>
  </sheets>
  <definedNames>
    <definedName name="_xlnm.Print_Titles" localSheetId="2">'прил.7'!$11:$11</definedName>
    <definedName name="_xlnm.Print_Area" localSheetId="2">'прил.7'!$A$1:$H$248</definedName>
  </definedNames>
  <calcPr fullCalcOnLoad="1"/>
</workbook>
</file>

<file path=xl/sharedStrings.xml><?xml version="1.0" encoding="utf-8"?>
<sst xmlns="http://schemas.openxmlformats.org/spreadsheetml/2006/main" count="3282" uniqueCount="694">
  <si>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</si>
  <si>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</si>
  <si>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</si>
  <si>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</si>
  <si>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</si>
  <si>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</si>
  <si>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</si>
  <si>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</si>
  <si>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</si>
  <si>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</si>
  <si>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</si>
  <si>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</si>
  <si>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</si>
  <si>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</si>
  <si>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</si>
  <si>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</si>
  <si>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</si>
  <si>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</si>
  <si>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</si>
  <si>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</si>
  <si>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</si>
  <si>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</si>
  <si>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</si>
  <si>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</si>
  <si>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</si>
  <si>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</si>
  <si>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</si>
  <si>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</si>
  <si>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</si>
  <si>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</si>
  <si>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</si>
  <si>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</si>
  <si>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</si>
  <si>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</si>
  <si>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</si>
  <si>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</si>
  <si>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</si>
  <si>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</si>
  <si>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</si>
  <si>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</si>
  <si>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</si>
  <si>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</si>
  <si>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</si>
  <si>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</si>
  <si>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</si>
  <si>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</si>
  <si>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</si>
  <si>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</si>
  <si>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</si>
  <si>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</si>
  <si>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</si>
  <si>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</si>
  <si>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</si>
  <si>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</si>
  <si>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</si>
  <si>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</si>
  <si>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</si>
  <si>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</si>
  <si>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</si>
  <si>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</si>
  <si>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</si>
  <si>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</si>
  <si>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</si>
  <si>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</si>
  <si>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</si>
  <si>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</si>
  <si>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</si>
  <si>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</si>
  <si>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</si>
  <si>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</si>
  <si>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</si>
  <si>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</si>
  <si>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</si>
  <si>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</si>
  <si>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</si>
  <si>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</si>
  <si>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</si>
  <si>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</si>
  <si>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</si>
  <si>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</si>
  <si>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</si>
  <si>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</si>
  <si>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</si>
  <si>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</si>
  <si>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</si>
  <si>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</si>
  <si>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</si>
  <si>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</si>
  <si>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</si>
  <si>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</si>
  <si>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</si>
  <si>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</si>
  <si>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</si>
  <si>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</si>
  <si>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</si>
  <si>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</si>
  <si>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</si>
  <si>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</si>
  <si>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</si>
  <si>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</si>
  <si>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</si>
  <si>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</si>
  <si>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</si>
  <si>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</si>
  <si>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</si>
  <si>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</si>
  <si>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</si>
  <si>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</si>
  <si>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</si>
  <si>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</si>
  <si>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</si>
  <si>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</si>
  <si>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</si>
  <si>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</si>
  <si>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</si>
  <si>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</si>
  <si>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</si>
  <si>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</si>
  <si>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</si>
  <si>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</si>
  <si>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</si>
  <si>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</si>
  <si>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</si>
  <si>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</si>
  <si>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</si>
  <si>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</si>
  <si>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</si>
  <si>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</si>
  <si>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</si>
  <si>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</si>
  <si>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</si>
  <si>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</si>
  <si>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</si>
  <si>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</si>
  <si>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</si>
  <si>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</si>
  <si>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</si>
  <si>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</si>
  <si>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</si>
  <si>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</si>
  <si>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</si>
  <si>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</si>
  <si>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</si>
  <si>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</si>
  <si>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</si>
  <si>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</si>
  <si>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</si>
  <si>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</si>
  <si>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</si>
  <si>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</si>
  <si>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</si>
  <si>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</si>
  <si>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</si>
  <si>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</si>
  <si>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</si>
  <si>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</si>
  <si>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</si>
  <si>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</si>
  <si>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</si>
  <si>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</si>
  <si>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</si>
  <si>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</si>
  <si>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</si>
  <si>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</si>
  <si>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</si>
  <si>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</si>
  <si>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</si>
  <si>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</si>
  <si>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</si>
  <si>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</si>
  <si>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</si>
  <si>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</si>
  <si>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</si>
  <si>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</si>
  <si>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</si>
  <si>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</si>
  <si>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</si>
  <si>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</si>
  <si>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</si>
  <si>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</si>
  <si>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</si>
  <si>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</si>
  <si>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</si>
  <si>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05</t>
  </si>
  <si>
    <t>07 1 00</t>
  </si>
  <si>
    <t>Мероприятия по сбору и удалению твердых и жидких бытовых отходов</t>
  </si>
  <si>
    <t>Мероприятия по содержанию мемориальных комплексов</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</si>
  <si>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</si>
  <si>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</si>
  <si>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</si>
  <si>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</si>
  <si>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</si>
  <si>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</si>
  <si>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</si>
  <si>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</si>
  <si>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</si>
  <si>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</si>
  <si>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</si>
  <si>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</si>
  <si>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</si>
  <si>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</si>
  <si>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</si>
  <si>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C1468</t>
  </si>
  <si>
    <t>12</t>
  </si>
  <si>
    <t>04</t>
  </si>
  <si>
    <t>Мероприятия в области земельных отношений (межевание земельных участков, проведение кадастровых работ)</t>
  </si>
  <si>
    <t>C1416</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</si>
  <si>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</si>
  <si>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</si>
  <si>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</si>
  <si>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</si>
  <si>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</si>
  <si>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</si>
  <si>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</si>
  <si>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</si>
  <si>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</si>
  <si>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</si>
  <si>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</si>
  <si>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</si>
  <si>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</si>
  <si>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C1434</t>
  </si>
  <si>
    <t>Мероприятия в области энергосбережения</t>
  </si>
  <si>
    <t>05 0 00</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</si>
  <si>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</si>
  <si>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</si>
  <si>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</si>
  <si>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</si>
  <si>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</si>
  <si>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</si>
  <si>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</si>
  <si>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</si>
  <si>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</si>
  <si>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</si>
  <si>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</si>
  <si>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</si>
  <si>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</si>
  <si>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</si>
  <si>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</si>
  <si>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</si>
  <si>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</si>
  <si>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</si>
  <si>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</si>
  <si>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</si>
  <si>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</si>
  <si>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С1435</t>
  </si>
  <si>
    <t>Реализация мероприятий направленных на обеспечение правопорядка на территории муниципального образования</t>
  </si>
  <si>
    <t>14</t>
  </si>
  <si>
    <t>Основное мероприятие "Снижение уровня правонарушений на территории муниципального образования"</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</si>
  <si>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</si>
  <si>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</si>
  <si>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</si>
  <si>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</si>
  <si>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С1415</t>
  </si>
  <si>
    <t>13 0 00</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</si>
  <si>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</si>
  <si>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</si>
  <si>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</si>
  <si>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</si>
  <si>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</si>
  <si>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</si>
  <si>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</si>
  <si>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</si>
  <si>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</si>
  <si>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</si>
  <si>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</si>
  <si>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</si>
  <si>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</si>
  <si>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</si>
  <si>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</si>
  <si>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</si>
  <si>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</si>
  <si>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</si>
  <si>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</si>
  <si>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</si>
  <si>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</si>
  <si>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</si>
  <si>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</si>
  <si>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</si>
  <si>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</si>
  <si>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</si>
  <si>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</si>
  <si>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</si>
  <si>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</si>
  <si>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Резервный фонд местной администрации</t>
  </si>
  <si>
    <t>Резервные фонды органов местного самоуправления</t>
  </si>
  <si>
    <t>Резервные фонды</t>
  </si>
  <si>
    <t>Подготовка и проведение выборов</t>
  </si>
  <si>
    <t>Организация и проведение выборов и референдумов</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</si>
  <si>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</si>
  <si>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</si>
  <si>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</si>
  <si>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</si>
  <si>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</si>
  <si>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</si>
  <si>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</si>
  <si>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</si>
  <si>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</si>
  <si>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</si>
  <si>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</si>
  <si>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</si>
  <si>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</si>
  <si>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</si>
  <si>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</si>
  <si>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</si>
  <si>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</si>
  <si>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</si>
  <si>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</si>
  <si>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</si>
  <si>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</si>
  <si>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</si>
  <si>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</si>
  <si>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</si>
  <si>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</si>
  <si>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</si>
  <si>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</si>
  <si>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</si>
  <si>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</si>
  <si>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</si>
  <si>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</si>
  <si>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</si>
  <si>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</si>
  <si>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</si>
  <si>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</si>
  <si>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</si>
  <si>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</si>
  <si>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</si>
  <si>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</si>
  <si>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</si>
  <si>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</si>
  <si>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</si>
  <si>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</si>
  <si>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</si>
  <si>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</si>
  <si>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</si>
  <si>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</si>
  <si>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</si>
  <si>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</si>
  <si>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</si>
  <si>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</si>
  <si>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</si>
  <si>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</si>
  <si>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</si>
  <si>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</si>
  <si>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</si>
  <si>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</si>
  <si>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</si>
  <si>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</si>
  <si>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</si>
  <si>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</si>
  <si>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</si>
  <si>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</si>
  <si>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</si>
  <si>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</si>
  <si>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</si>
  <si>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</si>
  <si>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12 0</t>
  </si>
  <si>
    <t>03 C1459</t>
  </si>
  <si>
    <t>01 C1424</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</si>
  <si>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</si>
  <si>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</si>
  <si>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</si>
  <si>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</si>
  <si>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</si>
  <si>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</si>
  <si>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</si>
  <si>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</si>
  <si>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</si>
  <si>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</si>
  <si>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</si>
  <si>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</si>
  <si>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Обеспечение мероприятий по модернизации систем коммунальной инфраструктуры</t>
  </si>
  <si>
    <t>07 С1430</t>
  </si>
  <si>
    <t>01 C1457</t>
  </si>
  <si>
    <t>07 1</t>
  </si>
  <si>
    <t>05 C1433</t>
  </si>
  <si>
    <t xml:space="preserve">07 0 </t>
  </si>
  <si>
    <t>05 0</t>
  </si>
  <si>
    <t>01 С1468</t>
  </si>
  <si>
    <t>01 С1416</t>
  </si>
  <si>
    <t>Повышение эффективности управления муниципальным имуществом</t>
  </si>
  <si>
    <t>04 0</t>
  </si>
  <si>
    <t>1630,049</t>
  </si>
  <si>
    <t>1800</t>
  </si>
  <si>
    <t>20 0 00</t>
  </si>
  <si>
    <t>20 0 03 С1459</t>
  </si>
  <si>
    <t>18 0 02</t>
  </si>
  <si>
    <t>Мероприятия по сбору и вывозу ТБО</t>
  </si>
  <si>
    <t>19 0 04</t>
  </si>
  <si>
    <t>С1457</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</si>
  <si>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2018-2022 годы»</t>
  </si>
  <si>
    <t>18 0 00 00000</t>
  </si>
  <si>
    <t>18 0 02 С1417</t>
  </si>
  <si>
    <t>20 0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</si>
  <si>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</si>
  <si>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</si>
  <si>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</si>
  <si>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</si>
  <si>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</si>
  <si>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</si>
  <si>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</si>
  <si>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</si>
  <si>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Основное мероприятие "Обеспечение мероприятий по проектированию и строительству очистных сооружений"</t>
  </si>
  <si>
    <t xml:space="preserve">Создание условий для развития социальной и инженерной инфраструктуры муниципальных образований </t>
  </si>
  <si>
    <t>Капитальные вложения в объекты государственной (муниципальной) собственности</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</si>
  <si>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</si>
  <si>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</si>
  <si>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</si>
  <si>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</si>
  <si>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</si>
  <si>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Основное мероприятие "Озеленение"</t>
  </si>
  <si>
    <t>Основное мероприятие "Мероприятия по ремонту мемориальных комплексов"</t>
  </si>
  <si>
    <t>Реализация мероприятий по формированию современной городской среды</t>
  </si>
  <si>
    <t>18 0 00</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</si>
  <si>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</si>
  <si>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</si>
  <si>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</si>
  <si>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</si>
  <si>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</si>
  <si>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</si>
  <si>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</si>
  <si>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</si>
  <si>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</si>
  <si>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</si>
  <si>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</si>
  <si>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</si>
  <si>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</si>
  <si>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на 2019-2023 годы"  </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</si>
  <si>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на 2019-2023 годы"</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</si>
  <si>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</si>
  <si>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</si>
  <si>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</si>
  <si>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</si>
  <si>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</si>
  <si>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</si>
  <si>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</si>
  <si>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</si>
  <si>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</si>
  <si>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</si>
  <si>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</si>
  <si>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</si>
  <si>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</si>
  <si>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</si>
  <si>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</si>
  <si>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</si>
  <si>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</si>
  <si>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</si>
  <si>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</si>
  <si>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</si>
  <si>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</si>
  <si>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</si>
  <si>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</si>
  <si>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</si>
  <si>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 xml:space="preserve">       13 0 01</t>
  </si>
  <si>
    <t>13 0 01 С1460</t>
  </si>
  <si>
    <t>13 0 02</t>
  </si>
  <si>
    <t>05 0 01</t>
  </si>
  <si>
    <t>04 0 01</t>
  </si>
  <si>
    <t xml:space="preserve">        04 0 01 С1467</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</si>
  <si>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</si>
  <si>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</si>
  <si>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</si>
  <si>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</si>
  <si>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</si>
  <si>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</si>
  <si>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</si>
  <si>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</si>
  <si>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12 0 01</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</si>
  <si>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</si>
  <si>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</si>
  <si>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</si>
  <si>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</si>
  <si>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</si>
  <si>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</si>
  <si>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</si>
  <si>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</si>
  <si>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</si>
  <si>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</si>
  <si>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</si>
  <si>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</si>
  <si>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</si>
  <si>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</si>
  <si>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</si>
  <si>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</si>
  <si>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</si>
  <si>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</si>
  <si>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</si>
  <si>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</si>
  <si>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</si>
  <si>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</si>
  <si>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</si>
  <si>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</si>
  <si>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</si>
  <si>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</si>
  <si>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</si>
  <si>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</si>
  <si>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</si>
  <si>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10090</t>
  </si>
  <si>
    <t>(тыс. руб.)</t>
  </si>
  <si>
    <t>тыс. руб.</t>
  </si>
  <si>
    <t>Физическая культура</t>
  </si>
  <si>
    <t>Реализация мероприятий по обеспечению жильем молодых семей</t>
  </si>
  <si>
    <t>Сумма на 2022 год</t>
  </si>
  <si>
    <t>2022</t>
  </si>
  <si>
    <t>20 0 02</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</si>
  <si>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на 2019-2022 годы"
комплексного развития социальной инфраструктуры муниципального образования «поселок Глушково» Глушковского района
</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</si>
  <si>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2018-2024 годы»</t>
  </si>
  <si>
    <t>Муниципальная программа «Формирование современной городской среды в поселке Глушково Глушковского района Курской области  на 2018-2024 годы»</t>
  </si>
  <si>
    <t>Другие вопросы в области охраны окружающей среды</t>
  </si>
  <si>
    <t>Охрана окружающей среды</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</si>
  <si>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</si>
  <si>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</si>
  <si>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</si>
  <si>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</si>
  <si>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</si>
  <si>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</si>
  <si>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93,489</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</si>
  <si>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</si>
  <si>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</si>
  <si>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</si>
  <si>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</si>
  <si>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      76 1 00 С1404</t>
  </si>
  <si>
    <t>на 2022 год и плановый период 2023 и 2024 годов"</t>
  </si>
  <si>
    <t>Поступления доходов  в  бюджет муниципального образования "поселок Глушково" Глушковского района Курской области на 2022 год</t>
  </si>
  <si>
    <t>Распределение расходов бюджета муниципального образования "поселок Глушково" на 2022 год по разделам и подразделам, целевым статьям и видам расходов классификации расходов бюджета                                                                                                                                                                                                                                                                               (тыс. руб.)</t>
  </si>
  <si>
    <t>2686,051</t>
  </si>
  <si>
    <t>П1416</t>
  </si>
  <si>
    <t>20 0 01 S3390</t>
  </si>
  <si>
    <t>200,000</t>
  </si>
  <si>
    <t>50,000</t>
  </si>
  <si>
    <t>150,000</t>
  </si>
  <si>
    <t>07 1 04 C1433</t>
  </si>
  <si>
    <t>07 1 03 C1433</t>
  </si>
  <si>
    <t>07 1 05 00000</t>
  </si>
  <si>
    <t>07 1 05 C1433</t>
  </si>
  <si>
    <t>07 1 06 00000</t>
  </si>
  <si>
    <t>07 1 06 C1456</t>
  </si>
  <si>
    <t>17 1 03 00000</t>
  </si>
  <si>
    <t>17 0 01 C5550</t>
  </si>
  <si>
    <t>10,000</t>
  </si>
  <si>
    <t>40,000</t>
  </si>
  <si>
    <t>110,000</t>
  </si>
  <si>
    <t>20 0 01 С1424</t>
  </si>
  <si>
    <t>Ведомственная структура расходов бюджета поселка Глушково  Глушковского района Курской области на 2022 год</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</si>
  <si>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</si>
  <si>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Основное мероприятие "Осуществление мероприятий по благоустройству дворовых территорий"</t>
  </si>
  <si>
    <t>Реализация мероприятий по формированию современной городской среды за счет средств бюджета муниципального образования</t>
  </si>
  <si>
    <t>17 0 01 00000</t>
  </si>
  <si>
    <t>04 0 01 С1416</t>
  </si>
  <si>
    <t xml:space="preserve">   04 0 01 С1467</t>
  </si>
  <si>
    <t xml:space="preserve">  04 0 01 С1467</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</si>
  <si>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</si>
  <si>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</si>
  <si>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</si>
  <si>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</si>
  <si>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</si>
  <si>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</si>
  <si>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</si>
  <si>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</si>
  <si>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</si>
  <si>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17 0 F2 00000</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</si>
  <si>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2022 год</t>
  </si>
  <si>
    <t>05 0 01 С1434</t>
  </si>
  <si>
    <t>04 C1433</t>
  </si>
  <si>
    <t>70,000</t>
  </si>
  <si>
    <t>73 1 00 С1416</t>
  </si>
  <si>
    <t>01 S3390</t>
  </si>
  <si>
    <t>13 0 02 C1415</t>
  </si>
  <si>
    <t>12 0 01 C1435</t>
  </si>
  <si>
    <t xml:space="preserve">                                                                Приложение №3</t>
  </si>
  <si>
    <t>Приложение №5</t>
  </si>
  <si>
    <t>Приложение №7</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</si>
  <si>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</si>
  <si>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</si>
  <si>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</si>
  <si>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</si>
  <si>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</si>
  <si>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</si>
  <si>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</si>
  <si>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</si>
  <si>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614,925</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</si>
  <si>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</si>
  <si>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</si>
  <si>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</si>
  <si>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</si>
  <si>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</si>
  <si>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</si>
  <si>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</si>
  <si>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</si>
  <si>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</si>
  <si>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</si>
  <si>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</si>
  <si>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Гражданская оборона</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</si>
  <si>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</si>
  <si>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</si>
  <si>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</si>
  <si>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</si>
  <si>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</si>
  <si>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</si>
  <si>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</si>
  <si>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</si>
  <si>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</si>
  <si>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</si>
  <si>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</si>
  <si>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</si>
  <si>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 xml:space="preserve">Защита населения и территории от чрезвычайных ситуаций природного и техногенного характера, пожарная безопасность </t>
  </si>
  <si>
    <t>2 02 29999 13 0000 150</t>
  </si>
  <si>
    <t>Субсидии местным бюджетам на строительство (реконструкцию), капитальный ремонт, ремонт и содержание автомобильных дорог общего пользования местного значения</t>
  </si>
  <si>
    <t xml:space="preserve">Строительство (реконструкция), капитальный ремонт, ремонт и содержание автомобильных дорог общего пользования местного значения </t>
  </si>
  <si>
    <t>20 0 01 13390</t>
  </si>
  <si>
    <t>08 0  01 С1414</t>
  </si>
  <si>
    <t>08 0 02 С1406</t>
  </si>
  <si>
    <t>09 0 00 00000</t>
  </si>
  <si>
    <t>09 0 01 С1437</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</si>
  <si>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</si>
  <si>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</si>
  <si>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</si>
  <si>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</si>
  <si>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Глушковского района Курской области  от 23 декабря 2021г. №55</t>
  </si>
  <si>
    <t>"О  бюджете муниципального образования</t>
  </si>
  <si>
    <t xml:space="preserve">"О  бюджете муниципального образования </t>
  </si>
  <si>
    <t>Глушковского района Курской области  от 23 декабря 2021г. №55</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</si>
  <si>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</si>
  <si>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</si>
  <si>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</si>
  <si>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</si>
  <si>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12,000</t>
  </si>
  <si>
    <t>88,000</t>
  </si>
  <si>
    <t>Основное мероприятие " Обеспечение мероприятий по строительству водопроводных сетей  для вновь вводимых объектов и  ремонт водопроводных сетей"</t>
  </si>
  <si>
    <t>19 0 03 00000</t>
  </si>
  <si>
    <t>19 0 03 С1417</t>
  </si>
  <si>
    <t>19 0 04 С1457</t>
  </si>
  <si>
    <t>19 0 04 00000</t>
  </si>
  <si>
    <t>19 0 00 00000</t>
  </si>
  <si>
    <t>248,849</t>
  </si>
  <si>
    <t>071 1 01 С1456</t>
  </si>
  <si>
    <t>07 1 01 С1456</t>
  </si>
  <si>
    <t>19 0 03 C1417</t>
  </si>
  <si>
    <t>Мероприятия по строительству водопроводных сетей для вновь вводимых объектов и ремонт водопроводных сетей</t>
  </si>
  <si>
    <t>550</t>
  </si>
  <si>
    <t>1980,434</t>
  </si>
  <si>
    <t>2802,836</t>
  </si>
  <si>
    <t>108,468</t>
  </si>
  <si>
    <t>199,447</t>
  </si>
  <si>
    <t>907,200</t>
  </si>
  <si>
    <t>17 0 F2 55551</t>
  </si>
  <si>
    <t>243,800</t>
  </si>
  <si>
    <t>77 0 00 00000</t>
  </si>
  <si>
    <t>77 3 00 С1441</t>
  </si>
  <si>
    <t>144,200</t>
  </si>
  <si>
    <t>550,000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</si>
  <si>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</si>
  <si>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73 1 00 С1402</t>
  </si>
  <si>
    <t>73 1 00 00000</t>
  </si>
  <si>
    <t>73 0 00 00000</t>
  </si>
  <si>
    <t>71 1 00 С1402</t>
  </si>
  <si>
    <t>71 1 00 00000</t>
  </si>
  <si>
    <t>71 0 00 00000</t>
  </si>
  <si>
    <t>Подготовка и проведение выборов поселения</t>
  </si>
  <si>
    <t>77 3 00 00000</t>
  </si>
  <si>
    <t>1638,018</t>
  </si>
  <si>
    <t xml:space="preserve">77 3 00 00000 </t>
  </si>
  <si>
    <t>13 0 02 С1415</t>
  </si>
  <si>
    <t>13 0 02 00000</t>
  </si>
  <si>
    <t>13 0 00 00000</t>
  </si>
  <si>
    <t>071 03 С1433</t>
  </si>
  <si>
    <t>07 1 06 С1456</t>
  </si>
  <si>
    <t>07 1 05 С1433</t>
  </si>
  <si>
    <t>07 1 04 С1433</t>
  </si>
  <si>
    <t>07 1 00 00000</t>
  </si>
  <si>
    <t>07 0 00 00000</t>
  </si>
  <si>
    <t>17 0 01 С55550</t>
  </si>
  <si>
    <t>17 0 01 C55550</t>
  </si>
  <si>
    <t xml:space="preserve">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</si>
  <si>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</si>
  <si>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Земельный налог (по обязательствам, возникшим до        1 января 2006 года), мобилизуемый на территориях городских  поселений</t>
  </si>
  <si>
    <t>ШТРАФЫ, САНКЦИИ, ВОЗМЕЩЕНИЕ УЩЕРБА</t>
  </si>
  <si>
    <t xml:space="preserve"> 1 16 00000 00 0000 000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</si>
  <si>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</si>
  <si>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</si>
  <si>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1 16 07000 00 0000 140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</si>
  <si>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</si>
  <si>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 xml:space="preserve"> 1 16 07010 13 0000 140</t>
  </si>
  <si>
    <t xml:space="preserve"> 1 16 07010 00 0000 140</t>
  </si>
  <si>
    <t>Мероприятия по  содержанию мемориальных комплексов</t>
  </si>
  <si>
    <t xml:space="preserve"> 77 2 00 00000</t>
  </si>
  <si>
    <t xml:space="preserve">   77 2 00 С1445</t>
  </si>
  <si>
    <t xml:space="preserve">  77 2 00 С1445</t>
  </si>
  <si>
    <t xml:space="preserve">       77 2 00 С1469</t>
  </si>
  <si>
    <t>77 2 00 С1469</t>
  </si>
  <si>
    <t xml:space="preserve">                                                                                                                                                                                в редакции решения от  "15"ноября 2022 г.  №14</t>
  </si>
  <si>
    <t>16,809</t>
  </si>
  <si>
    <t>в редакции решения от "15" ноября 2022г. №14</t>
  </si>
  <si>
    <t>в редакции решения от "15"ноября 2022г.№14</t>
  </si>
  <si>
    <t>в редакции решения от "15" ноября 2022г.№14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</si>
</sst>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4">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5"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6"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712">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187" fontId="33" fillId="24" borderId="10" xfId="0" applyNumberFormat="1" applyFont="1" applyFill="1" applyBorder="1" applyAlignment="1">
      <alignment horizontal="righ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187" fontId="32" fillId="24" borderId="10" xfId="0" applyNumberFormat="1" applyFont="1" applyFill="1" applyBorder="1" applyAlignment="1">
      <alignment horizontal="right"/>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4" fontId="33" fillId="24" borderId="10" xfId="0" applyNumberFormat="1" applyFont="1" applyFill="1" applyBorder="1" applyAlignment="1">
      <alignment horizontal="right" vertical="center"/>
    </xf>
    <xf numFmtId="187" fontId="33" fillId="24" borderId="10" xfId="0" applyNumberFormat="1" applyFont="1" applyFill="1" applyBorder="1" applyAlignment="1">
      <alignment horizontal="right" vertical="center"/>
    </xf>
    <xf numFmtId="187" fontId="32" fillId="0" borderId="10" xfId="0" applyNumberFormat="1" applyFont="1" applyFill="1" applyBorder="1" applyAlignment="1">
      <alignment horizontal="right"/>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181" fontId="20" fillId="25" borderId="10" xfId="0" applyNumberFormat="1" applyFont="1" applyFill="1" applyBorder="1" applyAlignment="1">
      <alignment horizontal="righ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181" fontId="21" fillId="25" borderId="10"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1" xfId="0" applyNumberFormat="1" applyFont="1" applyFill="1" applyBorder="1" applyAlignment="1">
      <alignment horizontal="right"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10" xfId="0" applyNumberFormat="1" applyFont="1" applyFill="1" applyBorder="1" applyAlignment="1">
      <alignment horizontal="righ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10" xfId="0" applyNumberFormat="1" applyFont="1" applyFill="1" applyBorder="1" applyAlignment="1">
      <alignment horizontal="right"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right" vertical="center" wrapText="1"/>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181" fontId="20" fillId="24" borderId="10" xfId="0" applyNumberFormat="1" applyFont="1" applyFill="1" applyBorder="1" applyAlignment="1">
      <alignment horizontal="right" vertical="center" wrapText="1"/>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186" fontId="20" fillId="25" borderId="10" xfId="0" applyNumberFormat="1" applyFont="1" applyFill="1" applyBorder="1" applyAlignment="1">
      <alignment horizontal="right" vertical="center" wrapText="1"/>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186" fontId="21" fillId="25" borderId="10" xfId="0" applyNumberFormat="1" applyFont="1" applyFill="1" applyBorder="1" applyAlignment="1">
      <alignment horizontal="right" vertical="center" wrapText="1"/>
    </xf>
    <xf numFmtId="0" fontId="21" fillId="24" borderId="10"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right" vertical="center" wrapText="1"/>
      <protection/>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181" fontId="20" fillId="24" borderId="10" xfId="66" applyNumberFormat="1" applyFont="1" applyFill="1" applyBorder="1" applyAlignment="1">
      <alignment horizontal="right"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186" fontId="20" fillId="24" borderId="11" xfId="66" applyNumberFormat="1" applyFont="1" applyFill="1" applyBorder="1" applyAlignment="1">
      <alignment horizontal="right" vertical="center" wrapText="1"/>
      <protection/>
    </xf>
    <xf numFmtId="186" fontId="20" fillId="24" borderId="10" xfId="66" applyNumberFormat="1" applyFont="1" applyFill="1" applyBorder="1" applyAlignment="1">
      <alignment horizontal="righ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4" borderId="11" xfId="58" applyNumberFormat="1" applyFont="1" applyFill="1" applyBorder="1" applyAlignment="1">
      <alignment horizontal="right" vertical="center" wrapText="1"/>
      <protection/>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1" xfId="58" applyNumberFormat="1" applyFont="1" applyFill="1" applyBorder="1" applyAlignment="1">
      <alignment horizontal="right" vertical="center" wrapText="1"/>
      <protection/>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right"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righ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right"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186" fontId="21" fillId="24" borderId="10" xfId="0" applyNumberFormat="1"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187" fontId="20" fillId="25" borderId="11" xfId="0" applyNumberFormat="1" applyFont="1" applyFill="1" applyBorder="1" applyAlignment="1">
      <alignment horizontal="right" vertical="center" wrapText="1"/>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187" fontId="20" fillId="25" borderId="10" xfId="0" applyNumberFormat="1" applyFont="1" applyFill="1" applyBorder="1" applyAlignment="1">
      <alignment horizontal="right" vertical="center" wrapText="1"/>
    </xf>
    <xf numFmtId="0" fontId="21" fillId="24" borderId="10" xfId="0" applyFont="1" applyFill="1" applyBorder="1" applyAlignment="1">
      <alignment vertical="top" wrapText="1"/>
    </xf>
    <xf numFmtId="49" fontId="20" fillId="25" borderId="11" xfId="0" applyNumberFormat="1" applyFont="1" applyFill="1" applyBorder="1" applyAlignment="1">
      <alignment horizontal="right" vertical="center" wrapText="1"/>
    </xf>
    <xf numFmtId="0" fontId="20" fillId="24" borderId="13" xfId="0" applyFont="1" applyFill="1" applyBorder="1" applyAlignment="1">
      <alignment horizontal="left" wrapText="1"/>
    </xf>
    <xf numFmtId="186" fontId="20" fillId="25" borderId="11" xfId="0" applyNumberFormat="1" applyFont="1" applyFill="1" applyBorder="1" applyAlignment="1">
      <alignment horizontal="right" vertical="center" wrapText="1"/>
    </xf>
    <xf numFmtId="0" fontId="20" fillId="25" borderId="0" xfId="0" applyFont="1" applyFill="1" applyBorder="1" applyAlignment="1">
      <alignment horizontal="left" vertical="center" wrapText="1"/>
    </xf>
    <xf numFmtId="0" fontId="21" fillId="25" borderId="24" xfId="0" applyFont="1" applyFill="1" applyBorder="1" applyAlignment="1">
      <alignment horizontal="center" vertical="center" wrapText="1"/>
    </xf>
    <xf numFmtId="0" fontId="21" fillId="25" borderId="25"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6"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186" fontId="21" fillId="25" borderId="27" xfId="0" applyNumberFormat="1" applyFont="1" applyFill="1" applyBorder="1" applyAlignment="1">
      <alignment horizontal="right" vertical="center" wrapText="1"/>
    </xf>
    <xf numFmtId="49" fontId="20" fillId="25" borderId="26" xfId="0" applyNumberFormat="1" applyFont="1" applyFill="1" applyBorder="1" applyAlignment="1">
      <alignment horizontal="center" vertical="center" wrapText="1"/>
    </xf>
    <xf numFmtId="49" fontId="21" fillId="25" borderId="28" xfId="0" applyNumberFormat="1" applyFont="1" applyFill="1" applyBorder="1" applyAlignment="1">
      <alignment horizontal="center" vertical="center" wrapText="1"/>
    </xf>
    <xf numFmtId="49" fontId="21" fillId="25" borderId="29" xfId="0" applyNumberFormat="1" applyFont="1" applyFill="1" applyBorder="1" applyAlignment="1">
      <alignment horizontal="center" vertical="center" wrapText="1"/>
    </xf>
    <xf numFmtId="49" fontId="20" fillId="24" borderId="30" xfId="0" applyNumberFormat="1" applyFont="1" applyFill="1" applyBorder="1" applyAlignment="1">
      <alignment horizontal="center" vertical="center" wrapText="1"/>
    </xf>
    <xf numFmtId="0" fontId="20" fillId="24" borderId="31" xfId="0" applyFont="1" applyFill="1" applyBorder="1" applyAlignment="1">
      <alignment horizontal="center" vertical="center" wrapText="1"/>
    </xf>
    <xf numFmtId="49" fontId="20" fillId="24" borderId="31" xfId="0" applyNumberFormat="1" applyFont="1" applyFill="1" applyBorder="1" applyAlignment="1">
      <alignment horizontal="center" vertical="center" wrapText="1"/>
    </xf>
    <xf numFmtId="49" fontId="22" fillId="24" borderId="10" xfId="0" applyNumberFormat="1" applyFont="1" applyFill="1" applyBorder="1" applyAlignment="1">
      <alignment horizontal="right"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49" fontId="24" fillId="25" borderId="11" xfId="0" applyNumberFormat="1" applyFont="1" applyFill="1" applyBorder="1" applyAlignment="1">
      <alignment horizontal="righ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30" xfId="0" applyNumberFormat="1" applyFont="1" applyFill="1" applyBorder="1" applyAlignment="1">
      <alignment horizontal="center" vertical="center" wrapText="1"/>
    </xf>
    <xf numFmtId="0" fontId="20" fillId="23" borderId="31" xfId="0" applyFont="1" applyFill="1" applyBorder="1" applyAlignment="1">
      <alignment horizontal="center" vertical="center" wrapText="1"/>
    </xf>
    <xf numFmtId="49" fontId="20" fillId="23" borderId="31" xfId="0" applyNumberFormat="1" applyFont="1" applyFill="1" applyBorder="1" applyAlignment="1">
      <alignment horizontal="center" vertical="center" wrapText="1"/>
    </xf>
    <xf numFmtId="49" fontId="20" fillId="24" borderId="32"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3" xfId="0"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5" xfId="0"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0" fontId="21" fillId="24" borderId="27" xfId="0" applyFont="1" applyFill="1" applyBorder="1" applyAlignment="1">
      <alignment vertical="center" wrapText="1"/>
    </xf>
    <xf numFmtId="0" fontId="20" fillId="24" borderId="0" xfId="0" applyFont="1" applyFill="1" applyAlignment="1">
      <alignment wrapText="1"/>
    </xf>
    <xf numFmtId="49" fontId="20" fillId="24" borderId="16" xfId="0" applyNumberFormat="1" applyFont="1" applyFill="1" applyBorder="1" applyAlignment="1">
      <alignment horizontal="right" vertical="center"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righ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27" xfId="0" applyNumberFormat="1" applyFont="1" applyFill="1" applyBorder="1" applyAlignment="1">
      <alignment horizontal="center" vertical="center" wrapText="1"/>
    </xf>
    <xf numFmtId="0" fontId="22" fillId="24" borderId="0" xfId="0" applyFont="1" applyFill="1" applyAlignment="1">
      <alignment vertical="center" wrapText="1"/>
    </xf>
    <xf numFmtId="49" fontId="21" fillId="24" borderId="11" xfId="0" applyNumberFormat="1" applyFont="1" applyFill="1" applyBorder="1" applyAlignment="1">
      <alignment horizontal="right"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36"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7"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8" xfId="0" applyFont="1" applyFill="1" applyBorder="1" applyAlignment="1">
      <alignment vertical="center" wrapText="1"/>
    </xf>
    <xf numFmtId="187" fontId="21" fillId="25" borderId="10" xfId="0" applyNumberFormat="1" applyFont="1" applyFill="1" applyBorder="1" applyAlignment="1">
      <alignment horizontal="right" vertical="center" wrapText="1"/>
    </xf>
    <xf numFmtId="187" fontId="20" fillId="24" borderId="10" xfId="0" applyNumberFormat="1" applyFont="1" applyFill="1" applyBorder="1" applyAlignment="1">
      <alignment horizontal="righ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39"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7" fontId="20" fillId="24" borderId="11" xfId="66" applyNumberFormat="1" applyFont="1" applyFill="1" applyBorder="1" applyAlignment="1">
      <alignment horizontal="right" vertical="center" wrapText="1"/>
      <protection/>
    </xf>
    <xf numFmtId="187" fontId="20" fillId="24" borderId="10" xfId="66" applyNumberFormat="1" applyFont="1" applyFill="1" applyBorder="1" applyAlignment="1">
      <alignment horizontal="right" vertical="center" wrapText="1"/>
      <protection/>
    </xf>
    <xf numFmtId="187" fontId="21" fillId="24" borderId="10" xfId="66" applyNumberFormat="1" applyFont="1" applyFill="1" applyBorder="1" applyAlignment="1">
      <alignment horizontal="right" vertical="center" wrapText="1"/>
      <protection/>
    </xf>
    <xf numFmtId="186" fontId="21" fillId="24" borderId="10" xfId="66" applyNumberFormat="1" applyFont="1" applyFill="1" applyBorder="1" applyAlignment="1">
      <alignment horizontal="right" vertical="center" wrapText="1"/>
      <protection/>
    </xf>
    <xf numFmtId="181" fontId="40" fillId="24" borderId="40"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1" xfId="0" applyNumberFormat="1" applyFont="1" applyFill="1" applyBorder="1" applyAlignment="1">
      <alignment horizontal="center" vertical="center" wrapText="1"/>
    </xf>
    <xf numFmtId="49" fontId="31" fillId="25" borderId="28"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2"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2"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27" xfId="0" applyNumberFormat="1" applyFont="1" applyFill="1" applyBorder="1" applyAlignment="1">
      <alignment horizontal="right" vertical="center" wrapText="1"/>
    </xf>
    <xf numFmtId="49" fontId="46" fillId="25" borderId="38"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27"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3" xfId="0" applyFont="1" applyFill="1" applyBorder="1" applyAlignment="1">
      <alignment horizontal="justify"/>
    </xf>
    <xf numFmtId="0" fontId="31" fillId="24" borderId="44"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49" fontId="46" fillId="24" borderId="10" xfId="0" applyNumberFormat="1" applyFont="1" applyFill="1" applyBorder="1" applyAlignment="1">
      <alignment horizontal="righ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36"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3"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3"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57" fillId="0" borderId="10" xfId="0" applyFont="1" applyBorder="1" applyAlignment="1">
      <alignment wrapText="1"/>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1" fillId="24" borderId="11" xfId="0" applyNumberFormat="1" applyFont="1" applyFill="1" applyBorder="1" applyAlignment="1">
      <alignment horizontal="right" vertical="center" wrapText="1"/>
    </xf>
    <xf numFmtId="187" fontId="24" fillId="24" borderId="11" xfId="66" applyNumberFormat="1" applyFont="1" applyFill="1" applyBorder="1" applyAlignment="1">
      <alignment horizontal="right" vertical="center" wrapText="1"/>
      <protection/>
    </xf>
    <xf numFmtId="187" fontId="22" fillId="24" borderId="11" xfId="66" applyNumberFormat="1" applyFont="1" applyFill="1" applyBorder="1" applyAlignment="1">
      <alignment horizontal="right" vertical="center" wrapText="1"/>
      <protection/>
    </xf>
    <xf numFmtId="187" fontId="20" fillId="24" borderId="11" xfId="0" applyNumberFormat="1" applyFont="1" applyFill="1" applyBorder="1" applyAlignment="1">
      <alignment horizontal="right" vertical="center" wrapText="1"/>
    </xf>
    <xf numFmtId="187" fontId="21" fillId="0" borderId="10" xfId="0" applyNumberFormat="1" applyFont="1" applyBorder="1" applyAlignment="1">
      <alignment horizontal="right"/>
    </xf>
    <xf numFmtId="187" fontId="20" fillId="0" borderId="10" xfId="0" applyNumberFormat="1" applyFont="1" applyBorder="1" applyAlignment="1">
      <alignment horizontal="right"/>
    </xf>
    <xf numFmtId="187" fontId="20" fillId="24" borderId="17" xfId="0" applyNumberFormat="1" applyFont="1" applyFill="1" applyBorder="1" applyAlignment="1">
      <alignment horizontal="right" vertical="center" wrapText="1"/>
    </xf>
    <xf numFmtId="187" fontId="20" fillId="24" borderId="16" xfId="0" applyNumberFormat="1" applyFont="1" applyFill="1" applyBorder="1" applyAlignment="1">
      <alignment horizontal="right" vertical="center" wrapText="1"/>
    </xf>
    <xf numFmtId="187" fontId="20" fillId="24" borderId="10" xfId="58" applyNumberFormat="1" applyFont="1" applyFill="1" applyBorder="1" applyAlignment="1">
      <alignment horizontal="right" vertical="center" wrapText="1"/>
      <protection/>
    </xf>
    <xf numFmtId="187" fontId="22" fillId="26" borderId="10" xfId="58" applyNumberFormat="1" applyFont="1" applyFill="1" applyBorder="1" applyAlignment="1">
      <alignment vertical="center" wrapText="1"/>
      <protection/>
    </xf>
    <xf numFmtId="187" fontId="21" fillId="25" borderId="27" xfId="0" applyNumberFormat="1" applyFont="1" applyFill="1" applyBorder="1" applyAlignment="1">
      <alignment horizontal="right" vertical="center" wrapText="1"/>
    </xf>
    <xf numFmtId="187" fontId="24" fillId="25" borderId="11" xfId="0" applyNumberFormat="1" applyFont="1" applyFill="1" applyBorder="1" applyAlignment="1">
      <alignment horizontal="right" vertical="center" wrapText="1"/>
    </xf>
    <xf numFmtId="187" fontId="24" fillId="25" borderId="10" xfId="0" applyNumberFormat="1" applyFont="1" applyFill="1" applyBorder="1" applyAlignment="1">
      <alignment horizontal="right" vertical="center" wrapText="1"/>
    </xf>
    <xf numFmtId="187" fontId="22" fillId="24" borderId="10" xfId="0" applyNumberFormat="1" applyFont="1" applyFill="1" applyBorder="1" applyAlignment="1">
      <alignment horizontal="right" vertical="center" wrapText="1"/>
    </xf>
    <xf numFmtId="187" fontId="20" fillId="25" borderId="27" xfId="0" applyNumberFormat="1" applyFont="1" applyFill="1" applyBorder="1" applyAlignment="1">
      <alignment horizontal="right" vertical="center" wrapText="1"/>
    </xf>
    <xf numFmtId="187" fontId="21" fillId="24" borderId="10" xfId="0" applyNumberFormat="1" applyFont="1" applyFill="1" applyBorder="1" applyAlignment="1">
      <alignment horizontal="right" vertical="center" wrapText="1"/>
    </xf>
    <xf numFmtId="187" fontId="21" fillId="25" borderId="10" xfId="57" applyNumberFormat="1" applyFont="1" applyFill="1" applyBorder="1" applyAlignment="1">
      <alignment horizontal="right" vertical="center" wrapText="1"/>
      <protection/>
    </xf>
    <xf numFmtId="187" fontId="24" fillId="24" borderId="11" xfId="58" applyNumberFormat="1" applyFont="1" applyFill="1" applyBorder="1" applyAlignment="1">
      <alignment horizontal="right" vertical="center" wrapText="1"/>
      <protection/>
    </xf>
    <xf numFmtId="187" fontId="22" fillId="24" borderId="11" xfId="58" applyNumberFormat="1" applyFont="1" applyFill="1" applyBorder="1" applyAlignment="1">
      <alignment horizontal="right" vertical="center" wrapText="1"/>
      <protection/>
    </xf>
    <xf numFmtId="187" fontId="20" fillId="24" borderId="11" xfId="58" applyNumberFormat="1" applyFont="1" applyFill="1" applyBorder="1" applyAlignment="1">
      <alignment horizontal="right" vertical="center" wrapText="1"/>
      <protection/>
    </xf>
    <xf numFmtId="187" fontId="22" fillId="24" borderId="10" xfId="66" applyNumberFormat="1" applyFont="1" applyFill="1" applyBorder="1" applyAlignment="1">
      <alignment horizontal="right" vertical="center" wrapText="1"/>
      <protection/>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57" fillId="26" borderId="10" xfId="0" applyNumberFormat="1" applyFont="1" applyFill="1" applyBorder="1" applyAlignment="1">
      <alignment wrapText="1"/>
    </xf>
    <xf numFmtId="0" fontId="20" fillId="0" borderId="10" xfId="0" applyFont="1" applyBorder="1" applyAlignment="1">
      <alignment horizontal="justify"/>
    </xf>
    <xf numFmtId="0" fontId="20" fillId="26" borderId="10" xfId="0" applyFont="1" applyFill="1" applyBorder="1" applyAlignment="1">
      <alignment horizontal="justify"/>
    </xf>
    <xf numFmtId="0" fontId="20" fillId="24" borderId="24"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187" fontId="21" fillId="24" borderId="11" xfId="66" applyNumberFormat="1" applyFont="1" applyFill="1" applyBorder="1" applyAlignment="1">
      <alignment horizontal="right" vertical="center" wrapText="1"/>
      <protection/>
    </xf>
    <xf numFmtId="0" fontId="58" fillId="0" borderId="10" xfId="0" applyFont="1" applyBorder="1" applyAlignment="1">
      <alignment vertical="top"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186" fontId="21" fillId="24" borderId="11" xfId="66" applyNumberFormat="1" applyFont="1" applyFill="1" applyBorder="1" applyAlignment="1">
      <alignment horizontal="right"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59" fillId="0" borderId="45"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1" xfId="56" applyNumberFormat="1" applyFont="1" applyFill="1" applyBorder="1" applyAlignment="1">
      <alignment horizontal="center" vertical="center" wrapText="1"/>
      <protection/>
    </xf>
    <xf numFmtId="49" fontId="20" fillId="24" borderId="30"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6" xfId="0" applyNumberFormat="1" applyFont="1" applyFill="1" applyBorder="1" applyAlignment="1">
      <alignment horizontal="center" vertical="center" wrapText="1"/>
    </xf>
    <xf numFmtId="2" fontId="20" fillId="25" borderId="10" xfId="0" applyNumberFormat="1" applyFont="1" applyFill="1" applyBorder="1" applyAlignment="1">
      <alignment horizontal="right" vertical="center" wrapText="1"/>
    </xf>
    <xf numFmtId="4" fontId="21" fillId="25" borderId="10" xfId="0" applyNumberFormat="1" applyFont="1" applyFill="1" applyBorder="1" applyAlignment="1">
      <alignment horizontal="right" vertical="center" wrapText="1"/>
    </xf>
    <xf numFmtId="49" fontId="21" fillId="24" borderId="10" xfId="57" applyNumberFormat="1" applyFont="1" applyFill="1" applyBorder="1" applyAlignment="1">
      <alignment horizontal="center" vertical="center" wrapText="1"/>
      <protection/>
    </xf>
    <xf numFmtId="186" fontId="20" fillId="25" borderId="27" xfId="0" applyNumberFormat="1" applyFont="1" applyFill="1" applyBorder="1" applyAlignment="1">
      <alignment horizontal="right" vertical="center" wrapText="1"/>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right" vertical="center" wrapText="1"/>
    </xf>
    <xf numFmtId="4" fontId="20" fillId="24" borderId="11" xfId="66" applyNumberFormat="1" applyFont="1" applyFill="1" applyBorder="1" applyAlignment="1">
      <alignment horizontal="right" vertical="center" wrapText="1"/>
      <protection/>
    </xf>
    <xf numFmtId="0" fontId="60"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27" xfId="43" applyFont="1" applyFill="1" applyBorder="1" applyAlignment="1" applyProtection="1">
      <alignment horizontal="left" wrapText="1"/>
      <protection/>
    </xf>
    <xf numFmtId="49" fontId="46" fillId="25" borderId="25" xfId="0" applyNumberFormat="1" applyFont="1" applyFill="1" applyBorder="1" applyAlignment="1">
      <alignment horizontal="right" vertical="center" wrapText="1"/>
    </xf>
    <xf numFmtId="49" fontId="46" fillId="25" borderId="24" xfId="0" applyNumberFormat="1" applyFont="1" applyFill="1" applyBorder="1" applyAlignment="1">
      <alignment horizontal="left" vertical="center" wrapText="1"/>
    </xf>
    <xf numFmtId="49" fontId="46" fillId="25" borderId="27"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1" fillId="0" borderId="10" xfId="0" applyFont="1" applyBorder="1" applyAlignment="1">
      <alignment wrapText="1"/>
    </xf>
    <xf numFmtId="187" fontId="46" fillId="24" borderId="10" xfId="0" applyNumberFormat="1" applyFont="1" applyFill="1" applyBorder="1" applyAlignment="1">
      <alignment/>
    </xf>
    <xf numFmtId="187" fontId="31"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187" fontId="21" fillId="25" borderId="11" xfId="0" applyNumberFormat="1" applyFont="1" applyFill="1" applyBorder="1" applyAlignment="1">
      <alignment horizontal="right"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57"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49" fontId="46" fillId="24" borderId="47"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49" fontId="25" fillId="25" borderId="12" xfId="0" applyNumberFormat="1" applyFont="1" applyFill="1" applyBorder="1" applyAlignment="1">
      <alignment horizontal="center" vertical="center" wrapText="1"/>
    </xf>
    <xf numFmtId="49" fontId="25" fillId="25" borderId="11" xfId="0" applyNumberFormat="1" applyFont="1" applyFill="1" applyBorder="1" applyAlignment="1">
      <alignment horizontal="center" vertical="center" wrapText="1"/>
    </xf>
    <xf numFmtId="0" fontId="20" fillId="24" borderId="37" xfId="0" applyFont="1" applyFill="1" applyBorder="1" applyAlignment="1">
      <alignment horizontal="left" vertical="center" wrapText="1"/>
    </xf>
    <xf numFmtId="4" fontId="20" fillId="24" borderId="10" xfId="66" applyNumberFormat="1" applyFont="1" applyFill="1" applyBorder="1" applyAlignment="1">
      <alignment horizontal="right" vertical="center" wrapText="1"/>
      <protection/>
    </xf>
    <xf numFmtId="0" fontId="21" fillId="0" borderId="0" xfId="0" applyFont="1" applyAlignment="1">
      <alignment wrapText="1"/>
    </xf>
    <xf numFmtId="0" fontId="22" fillId="26" borderId="10" xfId="0" applyFont="1" applyFill="1" applyBorder="1" applyAlignment="1">
      <alignment horizontal="justify" vertical="center" wrapText="1"/>
    </xf>
    <xf numFmtId="187" fontId="22" fillId="26" borderId="27" xfId="58" applyNumberFormat="1" applyFont="1" applyFill="1" applyBorder="1" applyAlignment="1">
      <alignment vertical="center" wrapText="1"/>
      <protection/>
    </xf>
    <xf numFmtId="4" fontId="31" fillId="24" borderId="10" xfId="0" applyNumberFormat="1" applyFont="1" applyFill="1" applyBorder="1" applyAlignment="1">
      <alignment horizontal="right" vertical="center" wrapText="1"/>
    </xf>
    <xf numFmtId="0" fontId="31" fillId="24" borderId="37" xfId="0" applyFont="1" applyFill="1" applyBorder="1" applyAlignment="1">
      <alignment horizontal="left" vertical="center" wrapText="1"/>
    </xf>
    <xf numFmtId="0" fontId="20" fillId="24" borderId="10" xfId="0" applyFont="1" applyFill="1" applyBorder="1" applyAlignment="1">
      <alignment/>
    </xf>
    <xf numFmtId="187" fontId="31" fillId="25" borderId="10" xfId="0" applyNumberFormat="1" applyFont="1" applyFill="1" applyBorder="1" applyAlignment="1">
      <alignment horizontal="right" vertical="center" wrapText="1"/>
    </xf>
    <xf numFmtId="187" fontId="31" fillId="25" borderId="11" xfId="0" applyNumberFormat="1" applyFont="1" applyFill="1" applyBorder="1" applyAlignment="1">
      <alignment horizontal="right" vertical="center" wrapText="1"/>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2" fillId="0" borderId="10" xfId="0" applyFont="1" applyBorder="1" applyAlignment="1">
      <alignment wrapText="1"/>
    </xf>
    <xf numFmtId="181" fontId="39" fillId="24" borderId="40" xfId="0" applyNumberFormat="1" applyFont="1" applyFill="1" applyBorder="1" applyAlignment="1">
      <alignment horizontal="center" vertical="center"/>
    </xf>
    <xf numFmtId="0" fontId="52"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2"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24"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5" borderId="0" xfId="0" applyFont="1" applyFill="1" applyBorder="1" applyAlignment="1">
      <alignment horizontal="left" vertical="center" wrapText="1"/>
    </xf>
    <xf numFmtId="2" fontId="21" fillId="25" borderId="10" xfId="0" applyNumberFormat="1" applyFont="1" applyFill="1" applyBorder="1" applyAlignment="1">
      <alignment horizontal="right" vertical="center" wrapText="1"/>
    </xf>
    <xf numFmtId="2" fontId="53"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0" fontId="21" fillId="26" borderId="12" xfId="0" applyFont="1" applyFill="1" applyBorder="1" applyAlignment="1">
      <alignment horizontal="right" vertical="center" wrapText="1"/>
    </xf>
    <xf numFmtId="49" fontId="21" fillId="26" borderId="11" xfId="0" applyNumberFormat="1" applyFont="1" applyFill="1" applyBorder="1" applyAlignment="1">
      <alignment horizontal="left" vertical="center" wrapText="1"/>
    </xf>
    <xf numFmtId="187" fontId="31" fillId="24" borderId="10" xfId="66" applyNumberFormat="1" applyFont="1" applyFill="1" applyBorder="1" applyAlignment="1">
      <alignment horizontal="right" vertical="center" wrapText="1"/>
      <protection/>
    </xf>
    <xf numFmtId="187" fontId="31" fillId="24" borderId="11" xfId="66" applyNumberFormat="1" applyFont="1" applyFill="1" applyBorder="1" applyAlignment="1">
      <alignment horizontal="right" vertical="center" wrapText="1"/>
      <protection/>
    </xf>
    <xf numFmtId="49" fontId="22" fillId="26" borderId="26" xfId="66" applyNumberFormat="1" applyFont="1" applyFill="1" applyBorder="1" applyAlignment="1">
      <alignment horizontal="center" vertical="center" wrapText="1"/>
      <protection/>
    </xf>
    <xf numFmtId="49" fontId="24" fillId="26" borderId="26" xfId="66" applyNumberFormat="1" applyFont="1" applyFill="1" applyBorder="1" applyAlignment="1">
      <alignment horizontal="center" vertical="center" wrapText="1"/>
      <protection/>
    </xf>
    <xf numFmtId="0" fontId="20" fillId="0" borderId="10" xfId="0" applyFont="1" applyBorder="1" applyAlignment="1">
      <alignment/>
    </xf>
    <xf numFmtId="0" fontId="58" fillId="0" borderId="0" xfId="0" applyFont="1" applyAlignment="1">
      <alignment/>
    </xf>
    <xf numFmtId="0" fontId="20" fillId="24" borderId="12" xfId="0" applyFont="1" applyFill="1" applyBorder="1" applyAlignment="1">
      <alignment vertical="center" wrapText="1"/>
    </xf>
    <xf numFmtId="49" fontId="20" fillId="25" borderId="29" xfId="0" applyNumberFormat="1" applyFont="1" applyFill="1" applyBorder="1" applyAlignment="1">
      <alignment horizontal="center" vertical="center" wrapText="1"/>
    </xf>
    <xf numFmtId="186" fontId="36" fillId="0" borderId="10" xfId="54" applyNumberFormat="1" applyFont="1" applyBorder="1">
      <alignment/>
      <protection/>
    </xf>
    <xf numFmtId="0" fontId="63" fillId="0" borderId="10" xfId="0" applyFont="1" applyBorder="1" applyAlignment="1">
      <alignment wrapText="1"/>
    </xf>
    <xf numFmtId="186" fontId="20" fillId="26" borderId="11" xfId="66" applyNumberFormat="1" applyFont="1" applyFill="1" applyBorder="1" applyAlignment="1">
      <alignment horizontal="right" vertical="center" wrapText="1"/>
      <protection/>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4" fillId="24" borderId="10" xfId="0" applyFont="1" applyFill="1" applyBorder="1" applyAlignment="1">
      <alignment vertical="center" wrapText="1"/>
    </xf>
    <xf numFmtId="186" fontId="20" fillId="25" borderId="10" xfId="57" applyNumberFormat="1" applyFont="1" applyFill="1" applyBorder="1" applyAlignment="1">
      <alignment horizontal="right" vertical="center" wrapText="1"/>
      <protection/>
    </xf>
    <xf numFmtId="186" fontId="21" fillId="25" borderId="10" xfId="57" applyNumberFormat="1" applyFont="1" applyFill="1" applyBorder="1" applyAlignment="1">
      <alignment horizontal="right" vertical="center" wrapText="1"/>
      <protection/>
    </xf>
    <xf numFmtId="187" fontId="21" fillId="24" borderId="11" xfId="58" applyNumberFormat="1" applyFont="1" applyFill="1" applyBorder="1" applyAlignment="1">
      <alignment horizontal="right" vertical="center" wrapText="1"/>
      <protection/>
    </xf>
    <xf numFmtId="186" fontId="20" fillId="24" borderId="10" xfId="58" applyNumberFormat="1" applyFont="1" applyFill="1" applyBorder="1" applyAlignment="1">
      <alignment horizontal="right" vertical="center" wrapText="1"/>
      <protection/>
    </xf>
    <xf numFmtId="186" fontId="20" fillId="24" borderId="27" xfId="58" applyNumberFormat="1" applyFont="1" applyFill="1" applyBorder="1" applyAlignment="1">
      <alignment horizontal="right" vertical="center" wrapText="1"/>
      <protection/>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187" fontId="46" fillId="24" borderId="10" xfId="0" applyNumberFormat="1" applyFont="1" applyFill="1" applyBorder="1" applyAlignment="1">
      <alignment horizontal="right" vertical="center" wrapText="1"/>
    </xf>
    <xf numFmtId="186" fontId="31" fillId="24" borderId="10" xfId="58" applyNumberFormat="1" applyFont="1" applyFill="1" applyBorder="1" applyAlignment="1">
      <alignment horizontal="right" vertical="center" wrapText="1"/>
      <protection/>
    </xf>
    <xf numFmtId="187" fontId="9" fillId="24" borderId="10" xfId="0" applyNumberFormat="1" applyFont="1" applyFill="1" applyBorder="1" applyAlignment="1">
      <alignment/>
    </xf>
    <xf numFmtId="187" fontId="0" fillId="24" borderId="10" xfId="0" applyNumberFormat="1" applyFill="1" applyBorder="1" applyAlignment="1">
      <alignment/>
    </xf>
    <xf numFmtId="0" fontId="0" fillId="24" borderId="10" xfId="0" applyFill="1" applyBorder="1" applyAlignment="1">
      <alignment horizontal="center" vertical="center"/>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186" fontId="20" fillId="0" borderId="11" xfId="66" applyNumberFormat="1" applyFont="1" applyFill="1" applyBorder="1" applyAlignment="1">
      <alignment horizontal="right" vertical="center" wrapText="1"/>
      <protection/>
    </xf>
    <xf numFmtId="49" fontId="20" fillId="0" borderId="11" xfId="66" applyNumberFormat="1" applyFont="1" applyFill="1" applyBorder="1" applyAlignment="1">
      <alignment horizontal="right" vertical="center" wrapText="1"/>
      <protection/>
    </xf>
    <xf numFmtId="187" fontId="31" fillId="0" borderId="10" xfId="0" applyNumberFormat="1" applyFont="1" applyFill="1" applyBorder="1" applyAlignment="1">
      <alignment/>
    </xf>
    <xf numFmtId="0" fontId="17" fillId="24" borderId="0" xfId="0" applyFont="1" applyFill="1" applyBorder="1" applyAlignment="1">
      <alignment vertical="center"/>
    </xf>
    <xf numFmtId="0" fontId="54" fillId="25" borderId="10" xfId="0" applyFont="1" applyFill="1" applyBorder="1" applyAlignment="1">
      <alignment vertical="center" wrapText="1"/>
    </xf>
    <xf numFmtId="0" fontId="24" fillId="25" borderId="10" xfId="0" applyFont="1" applyFill="1" applyBorder="1" applyAlignment="1">
      <alignment vertical="top" wrapText="1"/>
    </xf>
    <xf numFmtId="0" fontId="31" fillId="24" borderId="0" xfId="0" applyFont="1" applyFill="1" applyAlignment="1">
      <alignment horizontal="justify"/>
    </xf>
    <xf numFmtId="0" fontId="21" fillId="0" borderId="24" xfId="0" applyFont="1" applyFill="1" applyBorder="1" applyAlignment="1">
      <alignment horizontal="left" vertical="center" wrapText="1"/>
    </xf>
    <xf numFmtId="0" fontId="23" fillId="25" borderId="11" xfId="0" applyFont="1" applyFill="1" applyBorder="1" applyAlignment="1">
      <alignment vertical="center" wrapText="1"/>
    </xf>
    <xf numFmtId="0" fontId="26" fillId="0" borderId="0" xfId="0" applyFont="1" applyBorder="1" applyAlignment="1">
      <alignment horizontal="center" vertical="center" wrapText="1"/>
    </xf>
    <xf numFmtId="187" fontId="9" fillId="24" borderId="10" xfId="0" applyNumberFormat="1" applyFont="1" applyFill="1" applyBorder="1" applyAlignment="1">
      <alignment vertical="center"/>
    </xf>
    <xf numFmtId="187" fontId="0" fillId="24" borderId="10" xfId="0" applyNumberFormat="1" applyFill="1" applyBorder="1" applyAlignment="1">
      <alignment vertical="center"/>
    </xf>
    <xf numFmtId="0" fontId="31" fillId="24" borderId="43" xfId="0" applyFont="1" applyFill="1" applyBorder="1" applyAlignment="1">
      <alignment horizontal="left" vertical="center" wrapText="1"/>
    </xf>
    <xf numFmtId="2" fontId="31" fillId="24" borderId="12" xfId="66" applyNumberFormat="1" applyFont="1" applyFill="1" applyBorder="1" applyAlignment="1">
      <alignment horizontal="left" vertical="center" wrapText="1"/>
      <protection/>
    </xf>
    <xf numFmtId="0" fontId="50" fillId="0" borderId="0" xfId="0" applyFont="1" applyAlignment="1">
      <alignment wrapText="1"/>
    </xf>
    <xf numFmtId="0" fontId="31" fillId="26" borderId="11" xfId="0" applyFont="1" applyFill="1" applyBorder="1" applyAlignment="1">
      <alignment horizontal="justify"/>
    </xf>
    <xf numFmtId="187" fontId="17" fillId="0" borderId="0" xfId="0" applyNumberFormat="1" applyFont="1" applyAlignment="1">
      <alignment/>
    </xf>
    <xf numFmtId="0" fontId="32" fillId="0" borderId="0" xfId="0" applyFont="1" applyAlignment="1">
      <alignment horizontal="right"/>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0" fontId="20" fillId="25" borderId="47"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49" fontId="26" fillId="0" borderId="0" xfId="0" applyNumberFormat="1" applyFont="1" applyFill="1" applyBorder="1" applyAlignment="1">
      <alignment horizontal="right" vertical="center" wrapText="1"/>
    </xf>
    <xf numFmtId="0" fontId="26" fillId="0" borderId="0" xfId="0" applyFont="1" applyBorder="1" applyAlignment="1">
      <alignment horizontal="right" vertical="center" wrapText="1"/>
    </xf>
    <xf numFmtId="49" fontId="21" fillId="25" borderId="47" xfId="0" applyNumberFormat="1" applyFont="1" applyFill="1" applyBorder="1" applyAlignment="1">
      <alignment horizontal="center" vertical="center"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40" fillId="0" borderId="0" xfId="0" applyFont="1" applyBorder="1" applyAlignment="1">
      <alignment horizontal="right" vertical="center" wrapText="1"/>
    </xf>
    <xf numFmtId="0" fontId="21" fillId="0" borderId="0" xfId="0" applyFont="1" applyBorder="1" applyAlignment="1">
      <alignment horizontal="right" vertical="center" wrapText="1"/>
    </xf>
    <xf numFmtId="0" fontId="20" fillId="28" borderId="47" xfId="0" applyFont="1" applyFill="1" applyBorder="1" applyAlignment="1">
      <alignment horizontal="right" vertical="top" wrapText="1"/>
    </xf>
    <xf numFmtId="0" fontId="20" fillId="28" borderId="11" xfId="0" applyFont="1" applyFill="1" applyBorder="1" applyAlignment="1">
      <alignment horizontal="right" vertical="top" wrapText="1"/>
    </xf>
    <xf numFmtId="0" fontId="20" fillId="24" borderId="12" xfId="0" applyFont="1" applyFill="1" applyBorder="1" applyAlignment="1">
      <alignment horizontal="right" vertical="center" wrapText="1"/>
    </xf>
    <xf numFmtId="0" fontId="20" fillId="24" borderId="11" xfId="0" applyFont="1" applyFill="1" applyBorder="1" applyAlignment="1">
      <alignment horizontal="right" vertical="center" wrapText="1"/>
    </xf>
    <xf numFmtId="49" fontId="21" fillId="26" borderId="11"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30" fillId="24" borderId="0" xfId="0" applyFont="1" applyFill="1" applyBorder="1" applyAlignment="1">
      <alignment horizontal="right" vertical="center" wrapText="1"/>
    </xf>
    <xf numFmtId="49" fontId="30" fillId="24" borderId="0" xfId="0" applyNumberFormat="1" applyFont="1" applyFill="1" applyBorder="1" applyAlignment="1">
      <alignment horizontal="right"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0" fontId="45" fillId="24" borderId="0" xfId="0" applyFont="1" applyFill="1" applyBorder="1" applyAlignment="1">
      <alignment horizontal="right" vertical="center" wrapText="1"/>
    </xf>
    <xf numFmtId="0" fontId="21" fillId="24" borderId="0"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31" fillId="25" borderId="12" xfId="0" applyFont="1" applyFill="1" applyBorder="1" applyAlignment="1">
      <alignment horizontal="center" vertical="center" wrapText="1"/>
    </xf>
    <xf numFmtId="0" fontId="31" fillId="25" borderId="11" xfId="0"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49" fontId="31" fillId="24" borderId="47"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49" fontId="31" fillId="26" borderId="12" xfId="0" applyNumberFormat="1" applyFont="1" applyFill="1" applyBorder="1" applyAlignment="1">
      <alignment vertical="center" wrapText="1"/>
    </xf>
    <xf numFmtId="49" fontId="31" fillId="26" borderId="11" xfId="0" applyNumberFormat="1" applyFont="1" applyFill="1" applyBorder="1" applyAlignment="1">
      <alignment vertical="center" wrapText="1"/>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49" fontId="31" fillId="26" borderId="12" xfId="0" applyNumberFormat="1" applyFont="1" applyFill="1" applyBorder="1" applyAlignment="1">
      <alignment horizontal="center" vertical="center" wrapText="1"/>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31" fillId="26" borderId="12"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46" fillId="24" borderId="0" xfId="0" applyFont="1" applyFill="1" applyAlignment="1">
      <alignment horizontal="center" vertical="center" wrapText="1"/>
    </xf>
    <xf numFmtId="0" fontId="26" fillId="0" borderId="0" xfId="0" applyFont="1" applyBorder="1" applyAlignment="1">
      <alignment horizontal="left" vertical="center" wrapText="1"/>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0" fontId="46" fillId="24" borderId="12" xfId="0" applyFont="1" applyFill="1" applyBorder="1" applyAlignment="1">
      <alignment horizontal="center"/>
    </xf>
    <xf numFmtId="0" fontId="46" fillId="24" borderId="11" xfId="0" applyFont="1" applyFill="1" applyBorder="1" applyAlignment="1">
      <alignment horizontal="center"/>
    </xf>
    <xf numFmtId="0" fontId="31" fillId="24" borderId="47" xfId="0" applyFont="1" applyFill="1" applyBorder="1" applyAlignment="1">
      <alignment horizontal="center" vertical="center" wrapText="1"/>
    </xf>
    <xf numFmtId="0" fontId="31" fillId="26" borderId="11" xfId="0" applyFont="1" applyFill="1" applyBorder="1" applyAlignment="1">
      <alignment horizontal="center" vertical="center" wrapText="1"/>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xf numFmtId="49" fontId="31" fillId="26" borderId="47" xfId="0" applyNumberFormat="1" applyFont="1" applyFill="1" applyBorder="1" applyAlignment="1">
      <alignment vertical="center" wrapText="1"/>
    </xf>
    <xf numFmtId="0" fontId="46" fillId="24" borderId="12" xfId="0" applyFont="1" applyFill="1" applyBorder="1" applyAlignment="1">
      <alignment horizontal="center" vertical="center" wrapText="1"/>
    </xf>
    <xf numFmtId="0" fontId="46" fillId="24" borderId="11" xfId="0"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14"/>
  <sheetViews>
    <sheetView zoomScaleSheetLayoutView="100" zoomScalePageLayoutView="0" workbookViewId="0" topLeftCell="A1">
      <selection activeCell="G10" sqref="G10"/>
    </sheetView>
  </sheetViews>
  <sheetFormatPr defaultColWidth="9.140625" defaultRowHeight="15"/>
  <cols>
    <col min="1" max="1" width="24.00390625" style="6" customWidth="1"/>
    <col min="2" max="2" width="48.7109375" style="7" customWidth="1"/>
    <col min="3" max="3" width="17.00390625" style="7" customWidth="1"/>
    <col min="4" max="4" width="12.7109375" style="7" hidden="1" customWidth="1"/>
    <col min="5" max="5" width="12.28125" style="6" bestFit="1" customWidth="1"/>
    <col min="6" max="16384" width="9.140625" style="6" customWidth="1"/>
  </cols>
  <sheetData>
    <row r="1" spans="1:4" ht="12.75">
      <c r="A1" s="42"/>
      <c r="B1" s="635" t="s">
        <v>568</v>
      </c>
      <c r="C1" s="635"/>
      <c r="D1" s="635"/>
    </row>
    <row r="2" spans="1:6" s="1" customFormat="1" ht="15.75" customHeight="1">
      <c r="A2" s="637" t="s">
        <v>2</v>
      </c>
      <c r="B2" s="637"/>
      <c r="C2" s="637"/>
      <c r="D2" s="637"/>
      <c r="E2" s="3"/>
      <c r="F2" s="3"/>
    </row>
    <row r="3" spans="1:6" s="1" customFormat="1" ht="15.75" customHeight="1">
      <c r="A3" s="637" t="s">
        <v>617</v>
      </c>
      <c r="B3" s="637"/>
      <c r="C3" s="637"/>
      <c r="D3" s="637"/>
      <c r="E3" s="3"/>
      <c r="F3" s="3"/>
    </row>
    <row r="4" spans="1:6" s="2" customFormat="1" ht="16.5" customHeight="1">
      <c r="A4" s="638" t="s">
        <v>619</v>
      </c>
      <c r="B4" s="638"/>
      <c r="C4" s="638"/>
      <c r="D4" s="638"/>
      <c r="E4" s="4"/>
      <c r="F4" s="4"/>
    </row>
    <row r="5" spans="1:6" s="2" customFormat="1" ht="16.5" customHeight="1">
      <c r="A5" s="41"/>
      <c r="B5" s="638" t="s">
        <v>3</v>
      </c>
      <c r="C5" s="638"/>
      <c r="D5" s="638"/>
      <c r="E5" s="4"/>
      <c r="F5" s="4"/>
    </row>
    <row r="6" spans="1:6" s="2" customFormat="1" ht="18" customHeight="1">
      <c r="A6" s="638" t="s">
        <v>521</v>
      </c>
      <c r="B6" s="638"/>
      <c r="C6" s="638"/>
      <c r="D6" s="638"/>
      <c r="E6" s="4"/>
      <c r="F6" s="4"/>
    </row>
    <row r="7" spans="1:6" s="2" customFormat="1" ht="18" customHeight="1">
      <c r="A7" s="5"/>
      <c r="B7" s="638" t="s">
        <v>693</v>
      </c>
      <c r="C7" s="638"/>
      <c r="D7" s="4"/>
      <c r="E7" s="4"/>
      <c r="F7" s="4"/>
    </row>
    <row r="8" spans="1:3" s="7" customFormat="1" ht="32.25" customHeight="1">
      <c r="A8" s="636" t="s">
        <v>522</v>
      </c>
      <c r="B8" s="636"/>
      <c r="C8" s="636"/>
    </row>
    <row r="9" spans="1:3" s="36" customFormat="1" ht="5.25" customHeight="1">
      <c r="A9" s="40"/>
      <c r="B9" s="39"/>
      <c r="C9" s="39"/>
    </row>
    <row r="10" spans="1:3" s="36" customFormat="1" ht="13.5" customHeight="1">
      <c r="A10" s="38"/>
      <c r="B10" s="37"/>
      <c r="C10" s="37" t="s">
        <v>497</v>
      </c>
    </row>
    <row r="11" spans="1:4" ht="38.25">
      <c r="A11" s="35" t="s">
        <v>137</v>
      </c>
      <c r="B11" s="34" t="s">
        <v>136</v>
      </c>
      <c r="C11" s="33" t="s">
        <v>501</v>
      </c>
      <c r="D11" s="11">
        <v>8502881.13</v>
      </c>
    </row>
    <row r="12" spans="1:4" ht="12.75">
      <c r="A12" s="32">
        <v>1</v>
      </c>
      <c r="B12" s="32">
        <v>2</v>
      </c>
      <c r="C12" s="32"/>
      <c r="D12" s="11">
        <v>5510235.74</v>
      </c>
    </row>
    <row r="13" spans="1:4" ht="12.75">
      <c r="A13" s="15" t="s">
        <v>135</v>
      </c>
      <c r="B13" s="25" t="s">
        <v>134</v>
      </c>
      <c r="C13" s="24">
        <f>C14+C32+C36+C44+C47+C51+C59+C61+C67+C22+C71</f>
        <v>17860.075999999997</v>
      </c>
      <c r="D13" s="18" t="e">
        <f>D14+D32+D36+D44+D47+D51+D59+D61+D67+D22</f>
        <v>#REF!</v>
      </c>
    </row>
    <row r="14" spans="1:4" ht="12.75">
      <c r="A14" s="15" t="s">
        <v>133</v>
      </c>
      <c r="B14" s="25" t="s">
        <v>132</v>
      </c>
      <c r="C14" s="8">
        <f>C15</f>
        <v>8277.767</v>
      </c>
      <c r="D14" s="18">
        <f>D15</f>
        <v>5409863.26</v>
      </c>
    </row>
    <row r="15" spans="1:4" ht="12.75" customHeight="1">
      <c r="A15" s="13" t="s">
        <v>131</v>
      </c>
      <c r="B15" s="12" t="s">
        <v>130</v>
      </c>
      <c r="C15" s="16">
        <f>SUM(C18:C21)</f>
        <v>8277.767</v>
      </c>
      <c r="D15" s="27">
        <f>D18</f>
        <v>5409863.26</v>
      </c>
    </row>
    <row r="16" spans="1:4" ht="17.25" customHeight="1" hidden="1">
      <c r="A16" s="13" t="s">
        <v>128</v>
      </c>
      <c r="B16" s="12" t="s">
        <v>129</v>
      </c>
      <c r="C16" s="16"/>
      <c r="D16" s="11"/>
    </row>
    <row r="17" spans="1:4" ht="7.5" customHeight="1" hidden="1">
      <c r="A17" s="13"/>
      <c r="B17" s="12"/>
      <c r="C17" s="16">
        <f>C18+C19</f>
        <v>8001.202</v>
      </c>
      <c r="D17" s="11">
        <v>5504333.04</v>
      </c>
    </row>
    <row r="18" spans="1:5" ht="66.75" customHeight="1">
      <c r="A18" s="13" t="s">
        <v>128</v>
      </c>
      <c r="B18" s="522" t="s">
        <v>447</v>
      </c>
      <c r="C18" s="16">
        <v>7825.756</v>
      </c>
      <c r="D18" s="11">
        <v>5409863.26</v>
      </c>
      <c r="E18" s="6">
        <v>-147.652</v>
      </c>
    </row>
    <row r="19" spans="1:4" ht="104.25" customHeight="1">
      <c r="A19" s="13" t="s">
        <v>127</v>
      </c>
      <c r="B19" s="522" t="s">
        <v>448</v>
      </c>
      <c r="C19" s="16">
        <v>175.446</v>
      </c>
      <c r="D19" s="11">
        <v>94469.78</v>
      </c>
    </row>
    <row r="20" spans="1:4" ht="40.5" customHeight="1">
      <c r="A20" s="13" t="s">
        <v>126</v>
      </c>
      <c r="B20" s="522" t="s">
        <v>449</v>
      </c>
      <c r="C20" s="16">
        <v>39.565</v>
      </c>
      <c r="D20" s="11">
        <v>5000</v>
      </c>
    </row>
    <row r="21" spans="1:5" ht="86.25" customHeight="1">
      <c r="A21" s="13" t="s">
        <v>672</v>
      </c>
      <c r="B21" s="521" t="s">
        <v>673</v>
      </c>
      <c r="C21" s="16">
        <v>237</v>
      </c>
      <c r="D21" s="11"/>
      <c r="E21" s="6">
        <v>77</v>
      </c>
    </row>
    <row r="22" spans="1:4" ht="39.75" customHeight="1">
      <c r="A22" s="15" t="s">
        <v>125</v>
      </c>
      <c r="B22" s="25" t="s">
        <v>124</v>
      </c>
      <c r="C22" s="29">
        <f>C23</f>
        <v>1031.78</v>
      </c>
      <c r="D22" s="28">
        <f>D23</f>
        <v>0</v>
      </c>
    </row>
    <row r="23" spans="1:4" ht="28.5" customHeight="1">
      <c r="A23" s="15" t="s">
        <v>123</v>
      </c>
      <c r="B23" s="14" t="s">
        <v>122</v>
      </c>
      <c r="C23" s="8">
        <f>C24+C26+C28+C30</f>
        <v>1031.78</v>
      </c>
      <c r="D23" s="18">
        <f>D24+D26+D28+D30</f>
        <v>0</v>
      </c>
    </row>
    <row r="24" spans="1:4" ht="66.75" customHeight="1">
      <c r="A24" s="13" t="s">
        <v>121</v>
      </c>
      <c r="B24" s="522" t="s">
        <v>120</v>
      </c>
      <c r="C24" s="16">
        <f>C25</f>
        <v>504.62</v>
      </c>
      <c r="D24" s="11"/>
    </row>
    <row r="25" spans="1:5" ht="106.5" customHeight="1">
      <c r="A25" s="13" t="s">
        <v>473</v>
      </c>
      <c r="B25" s="521" t="s">
        <v>472</v>
      </c>
      <c r="C25" s="16">
        <v>504.62</v>
      </c>
      <c r="D25" s="11"/>
      <c r="E25" s="6">
        <v>70</v>
      </c>
    </row>
    <row r="26" spans="1:4" ht="79.5" customHeight="1">
      <c r="A26" s="13" t="s">
        <v>119</v>
      </c>
      <c r="B26" s="522" t="s">
        <v>118</v>
      </c>
      <c r="C26" s="16">
        <f>C27</f>
        <v>2.91</v>
      </c>
      <c r="D26" s="11"/>
    </row>
    <row r="27" spans="1:5" ht="120.75" customHeight="1">
      <c r="A27" s="13" t="s">
        <v>474</v>
      </c>
      <c r="B27" s="522" t="s">
        <v>475</v>
      </c>
      <c r="C27" s="16">
        <v>2.91</v>
      </c>
      <c r="D27" s="11"/>
      <c r="E27" s="6">
        <v>0.5</v>
      </c>
    </row>
    <row r="28" spans="1:4" ht="64.5" customHeight="1">
      <c r="A28" s="13" t="s">
        <v>117</v>
      </c>
      <c r="B28" s="522" t="s">
        <v>116</v>
      </c>
      <c r="C28" s="16">
        <f>C29</f>
        <v>578.75</v>
      </c>
      <c r="D28" s="11"/>
    </row>
    <row r="29" spans="1:4" ht="108" customHeight="1">
      <c r="A29" s="13" t="s">
        <v>476</v>
      </c>
      <c r="B29" s="521" t="s">
        <v>477</v>
      </c>
      <c r="C29" s="16">
        <v>578.75</v>
      </c>
      <c r="D29" s="11"/>
    </row>
    <row r="30" spans="1:4" ht="68.25" customHeight="1">
      <c r="A30" s="13" t="s">
        <v>115</v>
      </c>
      <c r="B30" s="522" t="s">
        <v>114</v>
      </c>
      <c r="C30" s="16">
        <f>C31</f>
        <v>-54.5</v>
      </c>
      <c r="D30" s="11"/>
    </row>
    <row r="31" spans="1:4" ht="110.25" customHeight="1">
      <c r="A31" s="13" t="s">
        <v>478</v>
      </c>
      <c r="B31" s="521" t="s">
        <v>479</v>
      </c>
      <c r="C31" s="16">
        <v>-54.5</v>
      </c>
      <c r="D31" s="11"/>
    </row>
    <row r="32" spans="1:4" ht="12.75">
      <c r="A32" s="15" t="s">
        <v>113</v>
      </c>
      <c r="B32" s="25" t="s">
        <v>112</v>
      </c>
      <c r="C32" s="8">
        <f>C33</f>
        <v>32.229</v>
      </c>
      <c r="D32" s="18">
        <f>D33</f>
        <v>7666.3</v>
      </c>
    </row>
    <row r="33" spans="1:4" s="31" customFormat="1" ht="12.75">
      <c r="A33" s="15" t="s">
        <v>111</v>
      </c>
      <c r="B33" s="14" t="s">
        <v>110</v>
      </c>
      <c r="C33" s="8">
        <f>C34+C35</f>
        <v>32.229</v>
      </c>
      <c r="D33" s="18">
        <f>D34+D35</f>
        <v>7666.3</v>
      </c>
    </row>
    <row r="34" spans="1:4" s="616" customFormat="1" ht="12" customHeight="1">
      <c r="A34" s="613" t="s">
        <v>571</v>
      </c>
      <c r="B34" s="614" t="s">
        <v>110</v>
      </c>
      <c r="C34" s="30">
        <v>32.229</v>
      </c>
      <c r="D34" s="615">
        <v>4153</v>
      </c>
    </row>
    <row r="35" spans="1:4" ht="0.75" customHeight="1" hidden="1">
      <c r="A35" s="13" t="s">
        <v>109</v>
      </c>
      <c r="B35" s="12" t="s">
        <v>108</v>
      </c>
      <c r="C35" s="16"/>
      <c r="D35" s="11">
        <v>3513.3</v>
      </c>
    </row>
    <row r="36" spans="1:4" ht="13.5" customHeight="1">
      <c r="A36" s="15" t="s">
        <v>107</v>
      </c>
      <c r="B36" s="25" t="s">
        <v>106</v>
      </c>
      <c r="C36" s="8">
        <f>C37+C39</f>
        <v>6854.779</v>
      </c>
      <c r="D36" s="18">
        <f>D37+D39</f>
        <v>2126965.59</v>
      </c>
    </row>
    <row r="37" spans="1:4" ht="12.75">
      <c r="A37" s="13" t="s">
        <v>105</v>
      </c>
      <c r="B37" s="12" t="s">
        <v>104</v>
      </c>
      <c r="C37" s="16">
        <f>C38</f>
        <v>874.888</v>
      </c>
      <c r="D37" s="27">
        <f>D38</f>
        <v>881752.14</v>
      </c>
    </row>
    <row r="38" spans="1:4" ht="41.25" customHeight="1">
      <c r="A38" s="13" t="s">
        <v>103</v>
      </c>
      <c r="B38" s="12" t="s">
        <v>102</v>
      </c>
      <c r="C38" s="16">
        <v>874.888</v>
      </c>
      <c r="D38" s="11">
        <v>881752.14</v>
      </c>
    </row>
    <row r="39" spans="1:4" ht="12.75">
      <c r="A39" s="13" t="s">
        <v>101</v>
      </c>
      <c r="B39" s="12" t="s">
        <v>100</v>
      </c>
      <c r="C39" s="16">
        <f>C40+C42</f>
        <v>5979.8910000000005</v>
      </c>
      <c r="D39" s="27">
        <f>D40+D42</f>
        <v>1245213.45</v>
      </c>
    </row>
    <row r="40" spans="1:4" ht="12.75">
      <c r="A40" s="13" t="s">
        <v>99</v>
      </c>
      <c r="B40" s="12" t="s">
        <v>98</v>
      </c>
      <c r="C40" s="16">
        <f>C41</f>
        <v>4202.836</v>
      </c>
      <c r="D40" s="27">
        <f>D41</f>
        <v>766641.95</v>
      </c>
    </row>
    <row r="41" spans="1:4" ht="40.5" customHeight="1">
      <c r="A41" s="13" t="s">
        <v>97</v>
      </c>
      <c r="B41" s="12" t="s">
        <v>96</v>
      </c>
      <c r="C41" s="16">
        <v>4202.836</v>
      </c>
      <c r="D41" s="11">
        <v>766641.95</v>
      </c>
    </row>
    <row r="42" spans="1:4" ht="15" customHeight="1">
      <c r="A42" s="13" t="s">
        <v>95</v>
      </c>
      <c r="B42" s="12" t="s">
        <v>94</v>
      </c>
      <c r="C42" s="23">
        <f>C43</f>
        <v>1777.055</v>
      </c>
      <c r="D42" s="27">
        <f>D43</f>
        <v>478571.5</v>
      </c>
    </row>
    <row r="43" spans="1:4" s="616" customFormat="1" ht="38.25" customHeight="1">
      <c r="A43" s="613" t="s">
        <v>93</v>
      </c>
      <c r="B43" s="614" t="s">
        <v>572</v>
      </c>
      <c r="C43" s="30">
        <v>1777.055</v>
      </c>
      <c r="D43" s="615">
        <v>478571.5</v>
      </c>
    </row>
    <row r="44" spans="1:4" ht="12.75" customHeight="1" hidden="1">
      <c r="A44" s="15" t="s">
        <v>92</v>
      </c>
      <c r="B44" s="14" t="s">
        <v>91</v>
      </c>
      <c r="C44" s="8">
        <f>C45</f>
        <v>0</v>
      </c>
      <c r="D44" s="11">
        <v>29660</v>
      </c>
    </row>
    <row r="45" spans="1:4" ht="38.25" customHeight="1" hidden="1">
      <c r="A45" s="13" t="s">
        <v>90</v>
      </c>
      <c r="B45" s="12" t="s">
        <v>89</v>
      </c>
      <c r="C45" s="16">
        <f>C46</f>
        <v>0</v>
      </c>
      <c r="D45" s="11">
        <v>29660</v>
      </c>
    </row>
    <row r="46" spans="1:4" ht="65.25" customHeight="1" hidden="1">
      <c r="A46" s="13" t="s">
        <v>88</v>
      </c>
      <c r="B46" s="12" t="s">
        <v>87</v>
      </c>
      <c r="C46" s="30"/>
      <c r="D46" s="11">
        <v>29660</v>
      </c>
    </row>
    <row r="47" spans="1:4" ht="40.5" customHeight="1">
      <c r="A47" s="15" t="s">
        <v>86</v>
      </c>
      <c r="B47" s="14" t="s">
        <v>85</v>
      </c>
      <c r="C47" s="8">
        <f>C48</f>
        <v>-0.031</v>
      </c>
      <c r="D47" s="11">
        <v>5552.17</v>
      </c>
    </row>
    <row r="48" spans="1:4" ht="26.25" customHeight="1">
      <c r="A48" s="13" t="s">
        <v>84</v>
      </c>
      <c r="B48" s="12" t="s">
        <v>83</v>
      </c>
      <c r="C48" s="16">
        <f>C49</f>
        <v>-0.031</v>
      </c>
      <c r="D48" s="11">
        <v>5552.17</v>
      </c>
    </row>
    <row r="49" spans="1:4" ht="32.25" customHeight="1">
      <c r="A49" s="13" t="s">
        <v>82</v>
      </c>
      <c r="B49" s="12" t="s">
        <v>81</v>
      </c>
      <c r="C49" s="16">
        <f>C50</f>
        <v>-0.031</v>
      </c>
      <c r="D49" s="11">
        <v>5552.17</v>
      </c>
    </row>
    <row r="50" spans="1:4" ht="42" customHeight="1">
      <c r="A50" s="13" t="s">
        <v>80</v>
      </c>
      <c r="B50" s="12" t="s">
        <v>674</v>
      </c>
      <c r="C50" s="16">
        <v>-0.031</v>
      </c>
      <c r="D50" s="11">
        <v>5552.17</v>
      </c>
    </row>
    <row r="51" spans="1:4" ht="41.25" customHeight="1">
      <c r="A51" s="15" t="s">
        <v>79</v>
      </c>
      <c r="B51" s="25" t="s">
        <v>78</v>
      </c>
      <c r="C51" s="29">
        <f>C52</f>
        <v>1439.789</v>
      </c>
      <c r="D51" s="28">
        <f>D52</f>
        <v>773878.08</v>
      </c>
    </row>
    <row r="52" spans="1:4" ht="80.25" customHeight="1">
      <c r="A52" s="13" t="s">
        <v>77</v>
      </c>
      <c r="B52" s="12" t="s">
        <v>76</v>
      </c>
      <c r="C52" s="16">
        <f>C53+C57+C55</f>
        <v>1439.789</v>
      </c>
      <c r="D52" s="27">
        <f>D53+D57</f>
        <v>773878.08</v>
      </c>
    </row>
    <row r="53" spans="1:4" ht="65.25" customHeight="1">
      <c r="A53" s="13" t="s">
        <v>75</v>
      </c>
      <c r="B53" s="12" t="s">
        <v>71</v>
      </c>
      <c r="C53" s="16">
        <f>C54</f>
        <v>838.79</v>
      </c>
      <c r="D53" s="27">
        <f>D54</f>
        <v>650278.25</v>
      </c>
    </row>
    <row r="54" spans="1:4" ht="82.5" customHeight="1">
      <c r="A54" s="13" t="s">
        <v>74</v>
      </c>
      <c r="B54" s="12" t="s">
        <v>73</v>
      </c>
      <c r="C54" s="16">
        <v>838.79</v>
      </c>
      <c r="D54" s="11">
        <v>650278.25</v>
      </c>
    </row>
    <row r="55" spans="1:4" ht="63.75" customHeight="1" hidden="1">
      <c r="A55" s="13" t="s">
        <v>72</v>
      </c>
      <c r="B55" s="12" t="s">
        <v>71</v>
      </c>
      <c r="C55" s="16"/>
      <c r="D55" s="11"/>
    </row>
    <row r="56" spans="1:4" ht="76.5" customHeight="1" hidden="1">
      <c r="A56" s="13" t="s">
        <v>70</v>
      </c>
      <c r="B56" s="12" t="s">
        <v>69</v>
      </c>
      <c r="C56" s="16"/>
      <c r="D56" s="11"/>
    </row>
    <row r="57" spans="1:4" ht="81" customHeight="1">
      <c r="A57" s="13" t="s">
        <v>68</v>
      </c>
      <c r="B57" s="12" t="s">
        <v>67</v>
      </c>
      <c r="C57" s="16">
        <f>C58</f>
        <v>600.999</v>
      </c>
      <c r="D57" s="27">
        <f>D58</f>
        <v>123599.83</v>
      </c>
    </row>
    <row r="58" spans="1:4" ht="66.75" customHeight="1">
      <c r="A58" s="13" t="s">
        <v>66</v>
      </c>
      <c r="B58" s="12" t="s">
        <v>65</v>
      </c>
      <c r="C58" s="16">
        <v>600.999</v>
      </c>
      <c r="D58" s="11">
        <v>123599.83</v>
      </c>
    </row>
    <row r="59" spans="1:4" ht="80.25" customHeight="1">
      <c r="A59" s="13" t="s">
        <v>613</v>
      </c>
      <c r="B59" s="12" t="s">
        <v>614</v>
      </c>
      <c r="C59" s="8">
        <f>C60</f>
        <v>8.218</v>
      </c>
      <c r="D59" s="11">
        <v>9169</v>
      </c>
    </row>
    <row r="60" spans="1:4" ht="85.5" customHeight="1">
      <c r="A60" s="13" t="s">
        <v>615</v>
      </c>
      <c r="B60" s="12" t="s">
        <v>616</v>
      </c>
      <c r="C60" s="16">
        <v>8.218</v>
      </c>
      <c r="D60" s="11">
        <v>9169</v>
      </c>
    </row>
    <row r="61" spans="1:4" ht="28.5" customHeight="1">
      <c r="A61" s="15" t="s">
        <v>64</v>
      </c>
      <c r="B61" s="25" t="s">
        <v>63</v>
      </c>
      <c r="C61" s="8">
        <f>C62</f>
        <v>214.152</v>
      </c>
      <c r="D61" s="18" t="e">
        <f>D62</f>
        <v>#REF!</v>
      </c>
    </row>
    <row r="62" spans="1:4" ht="38.25">
      <c r="A62" s="13" t="s">
        <v>62</v>
      </c>
      <c r="B62" s="12" t="s">
        <v>61</v>
      </c>
      <c r="C62" s="16">
        <f>C63</f>
        <v>214.152</v>
      </c>
      <c r="D62" s="27" t="e">
        <f>D63+D65</f>
        <v>#REF!</v>
      </c>
    </row>
    <row r="63" spans="1:4" ht="40.5" customHeight="1">
      <c r="A63" s="13" t="s">
        <v>60</v>
      </c>
      <c r="B63" s="12" t="s">
        <v>59</v>
      </c>
      <c r="C63" s="16">
        <f>C64</f>
        <v>214.152</v>
      </c>
      <c r="D63" s="27" t="e">
        <f>#REF!</f>
        <v>#REF!</v>
      </c>
    </row>
    <row r="64" spans="1:5" ht="38.25">
      <c r="A64" s="13" t="s">
        <v>58</v>
      </c>
      <c r="B64" s="12" t="s">
        <v>57</v>
      </c>
      <c r="C64" s="16">
        <v>214.152</v>
      </c>
      <c r="D64" s="27"/>
      <c r="E64" s="6">
        <v>0.152</v>
      </c>
    </row>
    <row r="65" spans="1:4" ht="21" customHeight="1" hidden="1">
      <c r="A65" s="13" t="s">
        <v>56</v>
      </c>
      <c r="B65" s="26" t="s">
        <v>55</v>
      </c>
      <c r="C65" s="16">
        <f>C66</f>
        <v>0</v>
      </c>
      <c r="D65" s="11"/>
    </row>
    <row r="66" spans="1:4" ht="21.75" customHeight="1" hidden="1">
      <c r="A66" s="13" t="s">
        <v>54</v>
      </c>
      <c r="B66" s="26" t="s">
        <v>53</v>
      </c>
      <c r="C66" s="16"/>
      <c r="D66" s="11"/>
    </row>
    <row r="67" spans="1:4" ht="22.5" customHeight="1">
      <c r="A67" s="15" t="s">
        <v>676</v>
      </c>
      <c r="B67" s="632" t="s">
        <v>675</v>
      </c>
      <c r="C67" s="8">
        <f>C68</f>
        <v>1.393</v>
      </c>
      <c r="D67" s="11">
        <v>-13014.75</v>
      </c>
    </row>
    <row r="68" spans="1:4" ht="101.25" customHeight="1">
      <c r="A68" s="13" t="s">
        <v>679</v>
      </c>
      <c r="B68" s="522" t="s">
        <v>677</v>
      </c>
      <c r="C68" s="16">
        <f>C69</f>
        <v>1.393</v>
      </c>
      <c r="D68" s="11">
        <v>-13014.75</v>
      </c>
    </row>
    <row r="69" spans="1:4" ht="48" customHeight="1">
      <c r="A69" s="13" t="s">
        <v>682</v>
      </c>
      <c r="B69" s="522" t="s">
        <v>678</v>
      </c>
      <c r="C69" s="16">
        <f>C70</f>
        <v>1.393</v>
      </c>
      <c r="D69" s="11">
        <v>-13014.75</v>
      </c>
    </row>
    <row r="70" spans="1:4" ht="62.25" customHeight="1">
      <c r="A70" s="13" t="s">
        <v>681</v>
      </c>
      <c r="B70" s="521" t="s">
        <v>680</v>
      </c>
      <c r="C70" s="16">
        <v>1.393</v>
      </c>
      <c r="D70" s="11"/>
    </row>
    <row r="71" spans="1:4" ht="18" customHeight="1" hidden="1">
      <c r="A71" s="15" t="s">
        <v>52</v>
      </c>
      <c r="B71" s="14" t="s">
        <v>51</v>
      </c>
      <c r="C71" s="8">
        <f>C72</f>
        <v>0</v>
      </c>
      <c r="D71" s="24">
        <f>D73+D75</f>
        <v>15232195.58</v>
      </c>
    </row>
    <row r="72" spans="1:4" ht="21" customHeight="1" hidden="1">
      <c r="A72" s="13" t="s">
        <v>480</v>
      </c>
      <c r="B72" s="267" t="s">
        <v>481</v>
      </c>
      <c r="C72" s="8">
        <f>C73</f>
        <v>0</v>
      </c>
      <c r="D72" s="24"/>
    </row>
    <row r="73" spans="1:4" ht="24.75" customHeight="1" hidden="1">
      <c r="A73" s="13" t="s">
        <v>415</v>
      </c>
      <c r="B73" s="483" t="s">
        <v>416</v>
      </c>
      <c r="C73" s="16">
        <v>0</v>
      </c>
      <c r="D73" s="21">
        <v>9533000</v>
      </c>
    </row>
    <row r="74" spans="1:4" ht="13.5" customHeight="1">
      <c r="A74" s="617" t="s">
        <v>50</v>
      </c>
      <c r="B74" s="25" t="s">
        <v>49</v>
      </c>
      <c r="C74" s="8">
        <f>C75+C105</f>
        <v>67053.021</v>
      </c>
      <c r="D74" s="21">
        <v>9533000</v>
      </c>
    </row>
    <row r="75" spans="1:4" ht="36">
      <c r="A75" s="617" t="s">
        <v>48</v>
      </c>
      <c r="B75" s="25" t="s">
        <v>47</v>
      </c>
      <c r="C75" s="8">
        <f>C76</f>
        <v>1960.914</v>
      </c>
      <c r="D75" s="23">
        <f>D76</f>
        <v>5699195.58</v>
      </c>
    </row>
    <row r="76" spans="1:4" ht="30.75" customHeight="1">
      <c r="A76" s="617" t="s">
        <v>574</v>
      </c>
      <c r="B76" s="14" t="s">
        <v>573</v>
      </c>
      <c r="C76" s="8">
        <f>C103</f>
        <v>1960.914</v>
      </c>
      <c r="D76" s="21">
        <v>5699195.58</v>
      </c>
    </row>
    <row r="77" spans="1:4" ht="25.5" customHeight="1" hidden="1">
      <c r="A77" s="613" t="s">
        <v>46</v>
      </c>
      <c r="B77" s="12" t="s">
        <v>42</v>
      </c>
      <c r="C77" s="16">
        <f>C78</f>
        <v>0</v>
      </c>
      <c r="D77" s="11">
        <v>26113846</v>
      </c>
    </row>
    <row r="78" spans="1:4" ht="25.5" customHeight="1" hidden="1">
      <c r="A78" s="613" t="s">
        <v>45</v>
      </c>
      <c r="B78" s="12" t="s">
        <v>44</v>
      </c>
      <c r="C78" s="16"/>
      <c r="D78" s="11">
        <v>1703400</v>
      </c>
    </row>
    <row r="79" spans="1:4" ht="24.75" customHeight="1" hidden="1">
      <c r="A79" s="613" t="s">
        <v>43</v>
      </c>
      <c r="B79" s="22" t="s">
        <v>42</v>
      </c>
      <c r="C79" s="16">
        <f>C80</f>
        <v>1801.34</v>
      </c>
      <c r="D79" s="11">
        <v>1703400</v>
      </c>
    </row>
    <row r="80" spans="1:4" ht="51" customHeight="1" hidden="1">
      <c r="A80" s="613" t="s">
        <v>41</v>
      </c>
      <c r="B80" s="22" t="s">
        <v>40</v>
      </c>
      <c r="C80" s="16">
        <v>1801.34</v>
      </c>
      <c r="D80" s="11">
        <v>13233976</v>
      </c>
    </row>
    <row r="81" spans="1:4" ht="38.25" customHeight="1" hidden="1">
      <c r="A81" s="617" t="s">
        <v>39</v>
      </c>
      <c r="B81" s="14" t="s">
        <v>38</v>
      </c>
      <c r="C81" s="8">
        <f>C82+C84+C86</f>
        <v>0</v>
      </c>
      <c r="D81" s="11">
        <v>13233976</v>
      </c>
    </row>
    <row r="82" spans="1:4" s="19" customFormat="1" ht="12.75" customHeight="1" hidden="1">
      <c r="A82" s="613" t="s">
        <v>37</v>
      </c>
      <c r="B82" s="12" t="s">
        <v>36</v>
      </c>
      <c r="C82" s="16"/>
      <c r="D82" s="20">
        <v>11176470</v>
      </c>
    </row>
    <row r="83" spans="1:4" ht="12.75" customHeight="1" hidden="1">
      <c r="A83" s="613" t="s">
        <v>35</v>
      </c>
      <c r="B83" s="12" t="s">
        <v>34</v>
      </c>
      <c r="C83" s="16"/>
      <c r="D83" s="11">
        <v>11176470</v>
      </c>
    </row>
    <row r="84" spans="1:4" ht="12.75" customHeight="1" hidden="1">
      <c r="A84" s="613" t="s">
        <v>33</v>
      </c>
      <c r="B84" s="12" t="s">
        <v>32</v>
      </c>
      <c r="C84" s="16">
        <f>C85</f>
        <v>0</v>
      </c>
      <c r="D84" s="11"/>
    </row>
    <row r="85" spans="1:4" ht="12.75" customHeight="1" hidden="1">
      <c r="A85" s="613" t="s">
        <v>31</v>
      </c>
      <c r="B85" s="12" t="s">
        <v>30</v>
      </c>
      <c r="C85" s="16"/>
      <c r="D85" s="11"/>
    </row>
    <row r="86" spans="1:4" ht="12" customHeight="1" hidden="1">
      <c r="A86" s="617" t="s">
        <v>29</v>
      </c>
      <c r="B86" s="14" t="s">
        <v>28</v>
      </c>
      <c r="C86" s="8">
        <f>C87</f>
        <v>0</v>
      </c>
      <c r="D86" s="11"/>
    </row>
    <row r="87" spans="1:4" ht="25.5" customHeight="1" hidden="1">
      <c r="A87" s="613" t="s">
        <v>26</v>
      </c>
      <c r="B87" s="12" t="s">
        <v>27</v>
      </c>
      <c r="C87" s="16"/>
      <c r="D87" s="18">
        <f>D88+D90</f>
        <v>5369827</v>
      </c>
    </row>
    <row r="88" spans="1:4" ht="38.25" customHeight="1" hidden="1">
      <c r="A88" s="613"/>
      <c r="B88" s="12" t="s">
        <v>16</v>
      </c>
      <c r="C88" s="16"/>
      <c r="D88" s="11">
        <v>555800</v>
      </c>
    </row>
    <row r="89" spans="1:4" ht="38.25" customHeight="1" hidden="1">
      <c r="A89" s="613" t="s">
        <v>26</v>
      </c>
      <c r="B89" s="12"/>
      <c r="C89" s="16"/>
      <c r="D89" s="11">
        <v>555800</v>
      </c>
    </row>
    <row r="90" spans="1:4" ht="12.75" customHeight="1" hidden="1">
      <c r="A90" s="613" t="s">
        <v>26</v>
      </c>
      <c r="B90" s="12"/>
      <c r="C90" s="16"/>
      <c r="D90" s="18">
        <f>D91</f>
        <v>4814027</v>
      </c>
    </row>
    <row r="91" spans="1:4" ht="11.25" customHeight="1" hidden="1">
      <c r="A91" s="617" t="s">
        <v>25</v>
      </c>
      <c r="B91" s="14" t="s">
        <v>24</v>
      </c>
      <c r="C91" s="8">
        <f>C92+C94</f>
        <v>0</v>
      </c>
      <c r="D91" s="18">
        <f>SUM(D93:D95)</f>
        <v>4814027</v>
      </c>
    </row>
    <row r="92" spans="1:4" ht="12.75" customHeight="1" hidden="1">
      <c r="A92" s="613" t="s">
        <v>23</v>
      </c>
      <c r="B92" s="12" t="s">
        <v>22</v>
      </c>
      <c r="C92" s="16">
        <f>C93</f>
        <v>0</v>
      </c>
      <c r="D92" s="11"/>
    </row>
    <row r="93" spans="1:4" ht="25.5" customHeight="1" hidden="1">
      <c r="A93" s="613" t="s">
        <v>21</v>
      </c>
      <c r="B93" s="12" t="s">
        <v>20</v>
      </c>
      <c r="C93" s="16"/>
      <c r="D93" s="11"/>
    </row>
    <row r="94" spans="1:4" ht="12.75" customHeight="1" hidden="1">
      <c r="A94" s="617" t="s">
        <v>19</v>
      </c>
      <c r="B94" s="14" t="s">
        <v>18</v>
      </c>
      <c r="C94" s="8">
        <f>C95</f>
        <v>0</v>
      </c>
      <c r="D94" s="11"/>
    </row>
    <row r="95" spans="1:4" ht="12.75" customHeight="1" hidden="1">
      <c r="A95" s="613" t="s">
        <v>13</v>
      </c>
      <c r="B95" s="12" t="s">
        <v>17</v>
      </c>
      <c r="C95" s="8">
        <f>SUM(C97:C99)</f>
        <v>0</v>
      </c>
      <c r="D95" s="11">
        <v>4814027</v>
      </c>
    </row>
    <row r="96" spans="1:4" ht="12.75" customHeight="1" hidden="1">
      <c r="A96" s="613"/>
      <c r="B96" s="12" t="s">
        <v>16</v>
      </c>
      <c r="C96" s="8"/>
      <c r="D96" s="11"/>
    </row>
    <row r="97" spans="1:4" ht="51" customHeight="1" hidden="1">
      <c r="A97" s="613" t="s">
        <v>13</v>
      </c>
      <c r="B97" s="17" t="s">
        <v>15</v>
      </c>
      <c r="C97" s="16"/>
      <c r="D97" s="11"/>
    </row>
    <row r="98" spans="1:4" ht="51" customHeight="1" hidden="1">
      <c r="A98" s="613" t="s">
        <v>13</v>
      </c>
      <c r="B98" s="17" t="s">
        <v>14</v>
      </c>
      <c r="C98" s="16"/>
      <c r="D98" s="11"/>
    </row>
    <row r="99" spans="1:4" ht="51" customHeight="1" hidden="1">
      <c r="A99" s="613" t="s">
        <v>13</v>
      </c>
      <c r="B99" s="12"/>
      <c r="C99" s="16"/>
      <c r="D99" s="11"/>
    </row>
    <row r="100" spans="1:4" ht="60.75" customHeight="1" hidden="1">
      <c r="A100" s="617" t="s">
        <v>12</v>
      </c>
      <c r="B100" s="14" t="s">
        <v>11</v>
      </c>
      <c r="C100" s="8">
        <f>C101+C103</f>
        <v>1960.914</v>
      </c>
      <c r="D100" s="11"/>
    </row>
    <row r="101" spans="1:4" ht="12.75" customHeight="1" hidden="1">
      <c r="A101" s="613" t="s">
        <v>10</v>
      </c>
      <c r="B101" s="12" t="s">
        <v>9</v>
      </c>
      <c r="C101" s="8">
        <f>C102</f>
        <v>0</v>
      </c>
      <c r="D101" s="11">
        <v>531925.11</v>
      </c>
    </row>
    <row r="102" spans="1:4" ht="12.75" customHeight="1" hidden="1">
      <c r="A102" s="613" t="s">
        <v>8</v>
      </c>
      <c r="B102" s="12" t="s">
        <v>7</v>
      </c>
      <c r="C102" s="16"/>
      <c r="D102" s="11">
        <v>531925.11</v>
      </c>
    </row>
    <row r="103" spans="1:3" ht="41.25" customHeight="1">
      <c r="A103" s="613" t="s">
        <v>575</v>
      </c>
      <c r="B103" s="22" t="s">
        <v>577</v>
      </c>
      <c r="C103" s="16">
        <f>C104</f>
        <v>1960.914</v>
      </c>
    </row>
    <row r="104" spans="1:3" ht="38.25">
      <c r="A104" s="613" t="s">
        <v>576</v>
      </c>
      <c r="B104" s="22" t="s">
        <v>578</v>
      </c>
      <c r="C104" s="595">
        <v>1960.914</v>
      </c>
    </row>
    <row r="105" spans="1:3" ht="25.5">
      <c r="A105" s="617" t="s">
        <v>509</v>
      </c>
      <c r="B105" s="596" t="s">
        <v>510</v>
      </c>
      <c r="C105" s="595">
        <f>C106+C110+C108</f>
        <v>65092.106999999996</v>
      </c>
    </row>
    <row r="106" spans="1:3" ht="25.5">
      <c r="A106" s="613" t="s">
        <v>511</v>
      </c>
      <c r="B106" s="522" t="s">
        <v>512</v>
      </c>
      <c r="C106" s="595">
        <f>C107</f>
        <v>7246.829</v>
      </c>
    </row>
    <row r="107" spans="1:3" ht="25.5">
      <c r="A107" s="613" t="s">
        <v>513</v>
      </c>
      <c r="B107" s="522" t="s">
        <v>514</v>
      </c>
      <c r="C107" s="595">
        <v>7246.829</v>
      </c>
    </row>
    <row r="108" spans="1:3" ht="25.5">
      <c r="A108" s="13" t="s">
        <v>621</v>
      </c>
      <c r="B108" s="522" t="s">
        <v>622</v>
      </c>
      <c r="C108" s="595">
        <f>C109</f>
        <v>438.054</v>
      </c>
    </row>
    <row r="109" spans="1:3" ht="25.5">
      <c r="A109" s="13" t="s">
        <v>623</v>
      </c>
      <c r="B109" s="522" t="s">
        <v>624</v>
      </c>
      <c r="C109" s="595">
        <v>438.054</v>
      </c>
    </row>
    <row r="110" spans="1:3" ht="51">
      <c r="A110" s="13" t="s">
        <v>605</v>
      </c>
      <c r="B110" s="522" t="s">
        <v>606</v>
      </c>
      <c r="C110" s="595">
        <f>C111</f>
        <v>57407.224</v>
      </c>
    </row>
    <row r="111" spans="1:3" ht="51">
      <c r="A111" s="13" t="s">
        <v>605</v>
      </c>
      <c r="B111" s="522" t="s">
        <v>606</v>
      </c>
      <c r="C111" s="595">
        <v>57407.224</v>
      </c>
    </row>
    <row r="112" spans="1:3" ht="12.75">
      <c r="A112" s="13"/>
      <c r="B112" s="22"/>
      <c r="C112" s="595"/>
    </row>
    <row r="113" spans="1:3" ht="12.75">
      <c r="A113" s="13"/>
      <c r="B113" s="22"/>
      <c r="C113" s="595"/>
    </row>
    <row r="114" spans="1:5" ht="12.75">
      <c r="A114" s="10"/>
      <c r="B114" s="9" t="s">
        <v>6</v>
      </c>
      <c r="C114" s="8">
        <f>C74+C13</f>
        <v>84913.097</v>
      </c>
      <c r="E114" s="634">
        <f>E18+E21+E25+E27+E64</f>
        <v>1.3183898417423734E-14</v>
      </c>
    </row>
  </sheetData>
  <sheetProtection/>
  <mergeCells count="8">
    <mergeCell ref="B1:D1"/>
    <mergeCell ref="A8:C8"/>
    <mergeCell ref="A2:D2"/>
    <mergeCell ref="A3:D3"/>
    <mergeCell ref="A4:D4"/>
    <mergeCell ref="A6:D6"/>
    <mergeCell ref="B5:D5"/>
    <mergeCell ref="B7:C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P283"/>
  <sheetViews>
    <sheetView zoomScale="73" zoomScaleNormal="73" zoomScaleSheetLayoutView="100" workbookViewId="0" topLeftCell="A185">
      <selection activeCell="H224" sqref="H224"/>
    </sheetView>
  </sheetViews>
  <sheetFormatPr defaultColWidth="9.140625" defaultRowHeight="15"/>
  <cols>
    <col min="1" max="1" width="93.28125" style="49" customWidth="1"/>
    <col min="2" max="2" width="8.7109375" style="48" hidden="1" customWidth="1"/>
    <col min="3" max="3" width="8.57421875" style="44" customWidth="1"/>
    <col min="4" max="4" width="8.421875" style="47" customWidth="1"/>
    <col min="5" max="5" width="15.140625" style="46" customWidth="1"/>
    <col min="6" max="6" width="9.7109375" style="45" customWidth="1"/>
    <col min="7" max="7" width="8.140625" style="44" customWidth="1"/>
    <col min="8" max="8" width="14.421875" style="44" customWidth="1"/>
    <col min="9" max="9" width="13.7109375" style="43" customWidth="1"/>
    <col min="10" max="34" width="9.140625" style="43" customWidth="1"/>
  </cols>
  <sheetData>
    <row r="1" spans="1:8" s="1" customFormat="1" ht="15.75" customHeight="1">
      <c r="A1" s="657" t="s">
        <v>569</v>
      </c>
      <c r="B1" s="657"/>
      <c r="C1" s="657"/>
      <c r="D1" s="657"/>
      <c r="E1" s="657"/>
      <c r="F1" s="657"/>
      <c r="G1" s="657"/>
      <c r="H1" s="657"/>
    </row>
    <row r="2" spans="1:8" s="1" customFormat="1" ht="15.75" customHeight="1">
      <c r="A2" s="657" t="s">
        <v>4</v>
      </c>
      <c r="B2" s="657"/>
      <c r="C2" s="657"/>
      <c r="D2" s="657"/>
      <c r="E2" s="657"/>
      <c r="F2" s="657"/>
      <c r="G2" s="657"/>
      <c r="H2" s="657"/>
    </row>
    <row r="3" spans="1:8" s="1" customFormat="1" ht="15.75" customHeight="1">
      <c r="A3" s="657" t="s">
        <v>617</v>
      </c>
      <c r="B3" s="657"/>
      <c r="C3" s="657"/>
      <c r="D3" s="657"/>
      <c r="E3" s="657"/>
      <c r="F3" s="657"/>
      <c r="G3" s="657"/>
      <c r="H3" s="657"/>
    </row>
    <row r="4" spans="1:8" s="2" customFormat="1" ht="16.5" customHeight="1">
      <c r="A4" s="658" t="s">
        <v>618</v>
      </c>
      <c r="B4" s="658"/>
      <c r="C4" s="658"/>
      <c r="D4" s="658"/>
      <c r="E4" s="658"/>
      <c r="F4" s="658"/>
      <c r="G4" s="658"/>
      <c r="H4" s="658"/>
    </row>
    <row r="5" spans="1:8" s="2" customFormat="1" ht="16.5" customHeight="1">
      <c r="A5" s="658" t="s">
        <v>3</v>
      </c>
      <c r="B5" s="658"/>
      <c r="C5" s="658"/>
      <c r="D5" s="658"/>
      <c r="E5" s="658"/>
      <c r="F5" s="658"/>
      <c r="G5" s="658"/>
      <c r="H5" s="658"/>
    </row>
    <row r="6" spans="1:8" s="2" customFormat="1" ht="16.5" customHeight="1">
      <c r="A6" s="658" t="s">
        <v>521</v>
      </c>
      <c r="B6" s="658"/>
      <c r="C6" s="658"/>
      <c r="D6" s="658"/>
      <c r="E6" s="658"/>
      <c r="F6" s="658"/>
      <c r="G6" s="658"/>
      <c r="H6" s="658"/>
    </row>
    <row r="7" spans="1:8" s="2" customFormat="1" ht="16.5" customHeight="1">
      <c r="A7" s="658" t="s">
        <v>689</v>
      </c>
      <c r="B7" s="658"/>
      <c r="C7" s="658"/>
      <c r="D7" s="658"/>
      <c r="E7" s="658"/>
      <c r="F7" s="658"/>
      <c r="G7" s="658"/>
      <c r="H7" s="658"/>
    </row>
    <row r="8" spans="1:8" s="2" customFormat="1" ht="1.5" customHeight="1">
      <c r="A8" s="662"/>
      <c r="B8" s="662"/>
      <c r="C8" s="662"/>
      <c r="D8" s="662"/>
      <c r="E8" s="662"/>
      <c r="F8" s="662"/>
      <c r="G8" s="662"/>
      <c r="H8" s="275"/>
    </row>
    <row r="9" spans="1:8" s="2" customFormat="1" ht="17.25" customHeight="1" hidden="1">
      <c r="A9" s="662"/>
      <c r="B9" s="662"/>
      <c r="C9" s="662"/>
      <c r="D9" s="662"/>
      <c r="E9" s="662"/>
      <c r="F9" s="662"/>
      <c r="G9" s="662"/>
      <c r="H9" s="275"/>
    </row>
    <row r="10" spans="1:8" s="2" customFormat="1" ht="66" customHeight="1">
      <c r="A10" s="663" t="s">
        <v>523</v>
      </c>
      <c r="B10" s="663"/>
      <c r="C10" s="663"/>
      <c r="D10" s="663"/>
      <c r="E10" s="663"/>
      <c r="F10" s="663"/>
      <c r="G10" s="663"/>
      <c r="H10" s="663"/>
    </row>
    <row r="11" spans="1:8" s="2" customFormat="1" ht="26.25" customHeight="1">
      <c r="A11" s="274" t="s">
        <v>1</v>
      </c>
      <c r="B11" s="271"/>
      <c r="C11" s="273" t="s">
        <v>322</v>
      </c>
      <c r="D11" s="259" t="s">
        <v>321</v>
      </c>
      <c r="E11" s="272" t="s">
        <v>320</v>
      </c>
      <c r="F11" s="77"/>
      <c r="G11" s="258" t="s">
        <v>319</v>
      </c>
      <c r="H11" s="258" t="s">
        <v>502</v>
      </c>
    </row>
    <row r="12" spans="1:9" s="270" customFormat="1" ht="22.5" customHeight="1">
      <c r="A12" s="156" t="s">
        <v>318</v>
      </c>
      <c r="B12" s="271"/>
      <c r="C12" s="69"/>
      <c r="D12" s="154"/>
      <c r="E12" s="259"/>
      <c r="F12" s="258"/>
      <c r="G12" s="153"/>
      <c r="H12" s="135">
        <f>H14+H97+H113+H166+H229+H244+H224+H220</f>
        <v>88457.88799999998</v>
      </c>
      <c r="I12" s="270">
        <f>SUM(I13:I249)</f>
        <v>0</v>
      </c>
    </row>
    <row r="13" spans="1:8" s="270" customFormat="1" ht="21" customHeight="1">
      <c r="A13" s="422" t="s">
        <v>5</v>
      </c>
      <c r="B13" s="271"/>
      <c r="C13" s="69"/>
      <c r="D13" s="154"/>
      <c r="E13" s="259"/>
      <c r="F13" s="258"/>
      <c r="G13" s="153"/>
      <c r="H13" s="135">
        <f>H12</f>
        <v>88457.88799999998</v>
      </c>
    </row>
    <row r="14" spans="1:8" s="270" customFormat="1" ht="21.75" customHeight="1">
      <c r="A14" s="156" t="s">
        <v>317</v>
      </c>
      <c r="B14" s="271"/>
      <c r="C14" s="69" t="s">
        <v>141</v>
      </c>
      <c r="D14" s="154"/>
      <c r="E14" s="259"/>
      <c r="F14" s="258"/>
      <c r="G14" s="153"/>
      <c r="H14" s="135">
        <f>H15+H20+H26+H45+H55+H50</f>
        <v>11211.226999999999</v>
      </c>
    </row>
    <row r="15" spans="1:34" s="267" customFormat="1" ht="38.25" customHeight="1">
      <c r="A15" s="65" t="s">
        <v>316</v>
      </c>
      <c r="B15" s="269" t="s">
        <v>315</v>
      </c>
      <c r="C15" s="69" t="s">
        <v>141</v>
      </c>
      <c r="D15" s="154" t="s">
        <v>192</v>
      </c>
      <c r="E15" s="259"/>
      <c r="F15" s="258"/>
      <c r="G15" s="153"/>
      <c r="H15" s="135">
        <f>+H16</f>
        <v>849.42</v>
      </c>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row>
    <row r="16" spans="1:34" s="50" customFormat="1" ht="26.25" customHeight="1">
      <c r="A16" s="182" t="s">
        <v>314</v>
      </c>
      <c r="B16" s="72" t="s">
        <v>0</v>
      </c>
      <c r="C16" s="99" t="s">
        <v>141</v>
      </c>
      <c r="D16" s="148" t="s">
        <v>192</v>
      </c>
      <c r="E16" s="643" t="s">
        <v>656</v>
      </c>
      <c r="F16" s="644"/>
      <c r="G16" s="179"/>
      <c r="H16" s="314">
        <f>+H17</f>
        <v>849.42</v>
      </c>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row>
    <row r="17" spans="1:34" s="50" customFormat="1" ht="25.5" customHeight="1">
      <c r="A17" s="149" t="s">
        <v>312</v>
      </c>
      <c r="B17" s="72"/>
      <c r="C17" s="87" t="s">
        <v>141</v>
      </c>
      <c r="D17" s="146" t="s">
        <v>192</v>
      </c>
      <c r="E17" s="641" t="s">
        <v>655</v>
      </c>
      <c r="F17" s="642"/>
      <c r="G17" s="174"/>
      <c r="H17" s="152">
        <f>+H18</f>
        <v>849.42</v>
      </c>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1:34" s="50" customFormat="1" ht="37.5">
      <c r="A18" s="149" t="s">
        <v>296</v>
      </c>
      <c r="B18" s="72" t="s">
        <v>0</v>
      </c>
      <c r="C18" s="87" t="s">
        <v>141</v>
      </c>
      <c r="D18" s="146" t="s">
        <v>192</v>
      </c>
      <c r="E18" s="641" t="s">
        <v>654</v>
      </c>
      <c r="F18" s="642"/>
      <c r="G18" s="174"/>
      <c r="H18" s="152">
        <f>+H19</f>
        <v>849.42</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1:34" s="50" customFormat="1" ht="56.25">
      <c r="A19" s="108" t="s">
        <v>176</v>
      </c>
      <c r="B19" s="72" t="s">
        <v>0</v>
      </c>
      <c r="C19" s="56" t="s">
        <v>141</v>
      </c>
      <c r="D19" s="64" t="s">
        <v>192</v>
      </c>
      <c r="E19" s="641" t="s">
        <v>654</v>
      </c>
      <c r="F19" s="642"/>
      <c r="G19" s="143" t="s">
        <v>144</v>
      </c>
      <c r="H19" s="151">
        <v>849.42</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row>
    <row r="20" spans="1:34" s="192" customFormat="1" ht="63" customHeight="1">
      <c r="A20" s="65" t="s">
        <v>310</v>
      </c>
      <c r="B20" s="99" t="s">
        <v>0</v>
      </c>
      <c r="C20" s="69" t="s">
        <v>141</v>
      </c>
      <c r="D20" s="69" t="s">
        <v>204</v>
      </c>
      <c r="E20" s="154"/>
      <c r="F20" s="153"/>
      <c r="G20" s="69"/>
      <c r="H20" s="135">
        <f>+H21</f>
        <v>2830.2509999999997</v>
      </c>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row>
    <row r="21" spans="1:34" s="104" customFormat="1" ht="22.5" customHeight="1">
      <c r="A21" s="182" t="s">
        <v>309</v>
      </c>
      <c r="B21" s="87" t="s">
        <v>0</v>
      </c>
      <c r="C21" s="99" t="s">
        <v>141</v>
      </c>
      <c r="D21" s="148" t="s">
        <v>204</v>
      </c>
      <c r="E21" s="643" t="s">
        <v>653</v>
      </c>
      <c r="F21" s="644"/>
      <c r="G21" s="266"/>
      <c r="H21" s="314">
        <f>+H22</f>
        <v>2830.2509999999997</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row>
    <row r="22" spans="1:34" s="104" customFormat="1" ht="21.75" customHeight="1">
      <c r="A22" s="149" t="s">
        <v>307</v>
      </c>
      <c r="B22" s="87" t="s">
        <v>0</v>
      </c>
      <c r="C22" s="87" t="s">
        <v>141</v>
      </c>
      <c r="D22" s="146" t="s">
        <v>204</v>
      </c>
      <c r="E22" s="641" t="s">
        <v>652</v>
      </c>
      <c r="F22" s="642"/>
      <c r="G22" s="143"/>
      <c r="H22" s="152">
        <f>+H23</f>
        <v>2830.2509999999997</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row>
    <row r="23" spans="1:34" s="104" customFormat="1" ht="39.75" customHeight="1">
      <c r="A23" s="149" t="s">
        <v>296</v>
      </c>
      <c r="B23" s="56" t="s">
        <v>0</v>
      </c>
      <c r="C23" s="87" t="s">
        <v>141</v>
      </c>
      <c r="D23" s="146" t="s">
        <v>204</v>
      </c>
      <c r="E23" s="641" t="s">
        <v>651</v>
      </c>
      <c r="F23" s="642"/>
      <c r="G23" s="143"/>
      <c r="H23" s="152">
        <f>H24+H25</f>
        <v>2830.2509999999997</v>
      </c>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row>
    <row r="24" spans="1:34" s="104" customFormat="1" ht="57.75" customHeight="1">
      <c r="A24" s="108" t="s">
        <v>176</v>
      </c>
      <c r="B24" s="72" t="s">
        <v>0</v>
      </c>
      <c r="C24" s="56" t="s">
        <v>141</v>
      </c>
      <c r="D24" s="64" t="s">
        <v>204</v>
      </c>
      <c r="E24" s="641" t="s">
        <v>651</v>
      </c>
      <c r="F24" s="642"/>
      <c r="G24" s="143" t="s">
        <v>144</v>
      </c>
      <c r="H24" s="142" t="s">
        <v>524</v>
      </c>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1:34" s="104" customFormat="1" ht="18" customHeight="1">
      <c r="A25" s="88" t="s">
        <v>152</v>
      </c>
      <c r="B25" s="99" t="s">
        <v>0</v>
      </c>
      <c r="C25" s="56" t="s">
        <v>141</v>
      </c>
      <c r="D25" s="64" t="s">
        <v>204</v>
      </c>
      <c r="E25" s="641" t="s">
        <v>651</v>
      </c>
      <c r="F25" s="642"/>
      <c r="G25" s="143" t="s">
        <v>138</v>
      </c>
      <c r="H25" s="311">
        <v>144.2</v>
      </c>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row>
    <row r="26" spans="1:8" s="105" customFormat="1" ht="37.5" customHeight="1" hidden="1">
      <c r="A26" s="115" t="s">
        <v>304</v>
      </c>
      <c r="B26" s="72" t="s">
        <v>0</v>
      </c>
      <c r="C26" s="72" t="s">
        <v>141</v>
      </c>
      <c r="D26" s="112" t="s">
        <v>292</v>
      </c>
      <c r="E26" s="112"/>
      <c r="F26" s="265"/>
      <c r="G26" s="138"/>
      <c r="H26" s="257"/>
    </row>
    <row r="27" spans="1:34" s="104" customFormat="1" ht="18" customHeight="1" hidden="1">
      <c r="A27" s="182" t="s">
        <v>303</v>
      </c>
      <c r="B27" s="99" t="s">
        <v>0</v>
      </c>
      <c r="C27" s="127" t="s">
        <v>141</v>
      </c>
      <c r="D27" s="181" t="s">
        <v>292</v>
      </c>
      <c r="E27" s="139" t="s">
        <v>302</v>
      </c>
      <c r="F27" s="110" t="s">
        <v>162</v>
      </c>
      <c r="G27" s="179"/>
      <c r="H27" s="178"/>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28" spans="1:34" s="104" customFormat="1" ht="0.75" customHeight="1" hidden="1">
      <c r="A28" s="149" t="s">
        <v>301</v>
      </c>
      <c r="B28" s="87" t="s">
        <v>0</v>
      </c>
      <c r="C28" s="172" t="s">
        <v>141</v>
      </c>
      <c r="D28" s="171" t="s">
        <v>292</v>
      </c>
      <c r="E28" s="264" t="s">
        <v>300</v>
      </c>
      <c r="F28" s="80" t="s">
        <v>162</v>
      </c>
      <c r="G28" s="174"/>
      <c r="H28" s="173"/>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row>
    <row r="29" spans="1:8" s="105" customFormat="1" ht="19.5" customHeight="1" hidden="1">
      <c r="A29" s="149" t="s">
        <v>296</v>
      </c>
      <c r="B29" s="87" t="s">
        <v>0</v>
      </c>
      <c r="C29" s="172" t="s">
        <v>141</v>
      </c>
      <c r="D29" s="171" t="s">
        <v>292</v>
      </c>
      <c r="E29" s="264" t="s">
        <v>300</v>
      </c>
      <c r="F29" s="80" t="s">
        <v>295</v>
      </c>
      <c r="G29" s="174"/>
      <c r="H29" s="173"/>
    </row>
    <row r="30" spans="1:8" s="105" customFormat="1" ht="43.5" customHeight="1" hidden="1">
      <c r="A30" s="108" t="s">
        <v>176</v>
      </c>
      <c r="B30" s="56" t="s">
        <v>0</v>
      </c>
      <c r="C30" s="56" t="s">
        <v>141</v>
      </c>
      <c r="D30" s="64" t="s">
        <v>292</v>
      </c>
      <c r="E30" s="264" t="s">
        <v>300</v>
      </c>
      <c r="F30" s="80" t="s">
        <v>295</v>
      </c>
      <c r="G30" s="174" t="s">
        <v>144</v>
      </c>
      <c r="H30" s="173"/>
    </row>
    <row r="31" spans="1:8" s="105" customFormat="1" ht="19.5" customHeight="1" hidden="1">
      <c r="A31" s="88" t="s">
        <v>152</v>
      </c>
      <c r="B31" s="56" t="s">
        <v>0</v>
      </c>
      <c r="C31" s="56" t="s">
        <v>141</v>
      </c>
      <c r="D31" s="64" t="s">
        <v>292</v>
      </c>
      <c r="E31" s="264" t="s">
        <v>300</v>
      </c>
      <c r="F31" s="80" t="s">
        <v>295</v>
      </c>
      <c r="G31" s="174" t="s">
        <v>138</v>
      </c>
      <c r="H31" s="173"/>
    </row>
    <row r="32" spans="1:8" s="105" customFormat="1" ht="19.5" customHeight="1" hidden="1">
      <c r="A32" s="88" t="s">
        <v>179</v>
      </c>
      <c r="B32" s="56" t="s">
        <v>0</v>
      </c>
      <c r="C32" s="56" t="s">
        <v>141</v>
      </c>
      <c r="D32" s="64" t="s">
        <v>292</v>
      </c>
      <c r="E32" s="264" t="s">
        <v>300</v>
      </c>
      <c r="F32" s="80" t="s">
        <v>295</v>
      </c>
      <c r="G32" s="174" t="s">
        <v>178</v>
      </c>
      <c r="H32" s="173"/>
    </row>
    <row r="33" spans="1:34" s="104" customFormat="1" ht="19.5" customHeight="1" hidden="1">
      <c r="A33" s="149" t="s">
        <v>299</v>
      </c>
      <c r="B33" s="87" t="s">
        <v>0</v>
      </c>
      <c r="C33" s="172" t="s">
        <v>141</v>
      </c>
      <c r="D33" s="171" t="s">
        <v>292</v>
      </c>
      <c r="E33" s="264" t="s">
        <v>298</v>
      </c>
      <c r="F33" s="80" t="s">
        <v>162</v>
      </c>
      <c r="G33" s="174"/>
      <c r="H33" s="173"/>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8" s="105" customFormat="1" ht="19.5" customHeight="1" hidden="1">
      <c r="A34" s="149" t="s">
        <v>296</v>
      </c>
      <c r="B34" s="87" t="s">
        <v>0</v>
      </c>
      <c r="C34" s="172" t="s">
        <v>141</v>
      </c>
      <c r="D34" s="171" t="s">
        <v>292</v>
      </c>
      <c r="E34" s="264" t="s">
        <v>298</v>
      </c>
      <c r="F34" s="80" t="s">
        <v>295</v>
      </c>
      <c r="G34" s="174"/>
      <c r="H34" s="173"/>
    </row>
    <row r="35" spans="1:8" s="105" customFormat="1" ht="43.5" customHeight="1" hidden="1">
      <c r="A35" s="108" t="s">
        <v>176</v>
      </c>
      <c r="B35" s="56" t="s">
        <v>0</v>
      </c>
      <c r="C35" s="56" t="s">
        <v>141</v>
      </c>
      <c r="D35" s="64" t="s">
        <v>292</v>
      </c>
      <c r="E35" s="264" t="s">
        <v>298</v>
      </c>
      <c r="F35" s="80" t="s">
        <v>295</v>
      </c>
      <c r="G35" s="174" t="s">
        <v>144</v>
      </c>
      <c r="H35" s="173"/>
    </row>
    <row r="36" spans="1:8" s="105" customFormat="1" ht="19.5" customHeight="1" hidden="1">
      <c r="A36" s="88" t="s">
        <v>152</v>
      </c>
      <c r="B36" s="56" t="s">
        <v>0</v>
      </c>
      <c r="C36" s="56" t="s">
        <v>141</v>
      </c>
      <c r="D36" s="64" t="s">
        <v>292</v>
      </c>
      <c r="E36" s="264" t="s">
        <v>298</v>
      </c>
      <c r="F36" s="80" t="s">
        <v>295</v>
      </c>
      <c r="G36" s="174" t="s">
        <v>138</v>
      </c>
      <c r="H36" s="173"/>
    </row>
    <row r="37" spans="1:8" s="105" customFormat="1" ht="24.75" customHeight="1" hidden="1">
      <c r="A37" s="88" t="s">
        <v>179</v>
      </c>
      <c r="B37" s="56" t="s">
        <v>0</v>
      </c>
      <c r="C37" s="56" t="s">
        <v>141</v>
      </c>
      <c r="D37" s="64" t="s">
        <v>292</v>
      </c>
      <c r="E37" s="264" t="s">
        <v>298</v>
      </c>
      <c r="F37" s="80" t="s">
        <v>295</v>
      </c>
      <c r="G37" s="174" t="s">
        <v>178</v>
      </c>
      <c r="H37" s="173"/>
    </row>
    <row r="38" spans="1:34" s="104" customFormat="1" ht="19.5" customHeight="1" hidden="1">
      <c r="A38" s="149" t="s">
        <v>297</v>
      </c>
      <c r="B38" s="87" t="s">
        <v>0</v>
      </c>
      <c r="C38" s="172" t="s">
        <v>141</v>
      </c>
      <c r="D38" s="171" t="s">
        <v>292</v>
      </c>
      <c r="E38" s="264" t="s">
        <v>291</v>
      </c>
      <c r="F38" s="80" t="s">
        <v>162</v>
      </c>
      <c r="G38" s="174"/>
      <c r="H38" s="173"/>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row>
    <row r="39" spans="1:8" s="105" customFormat="1" ht="19.5" customHeight="1" hidden="1">
      <c r="A39" s="149" t="s">
        <v>296</v>
      </c>
      <c r="B39" s="87" t="s">
        <v>0</v>
      </c>
      <c r="C39" s="172" t="s">
        <v>141</v>
      </c>
      <c r="D39" s="171" t="s">
        <v>292</v>
      </c>
      <c r="E39" s="264" t="s">
        <v>291</v>
      </c>
      <c r="F39" s="80" t="s">
        <v>295</v>
      </c>
      <c r="G39" s="174"/>
      <c r="H39" s="173"/>
    </row>
    <row r="40" spans="1:8" s="105" customFormat="1" ht="43.5" customHeight="1" hidden="1">
      <c r="A40" s="108" t="s">
        <v>176</v>
      </c>
      <c r="B40" s="56" t="s">
        <v>0</v>
      </c>
      <c r="C40" s="56" t="s">
        <v>141</v>
      </c>
      <c r="D40" s="64" t="s">
        <v>292</v>
      </c>
      <c r="E40" s="264" t="s">
        <v>291</v>
      </c>
      <c r="F40" s="80" t="s">
        <v>295</v>
      </c>
      <c r="G40" s="174" t="s">
        <v>144</v>
      </c>
      <c r="H40" s="173"/>
    </row>
    <row r="41" spans="1:8" s="105" customFormat="1" ht="19.5" customHeight="1" hidden="1">
      <c r="A41" s="88" t="s">
        <v>152</v>
      </c>
      <c r="B41" s="56" t="s">
        <v>0</v>
      </c>
      <c r="C41" s="56" t="s">
        <v>141</v>
      </c>
      <c r="D41" s="64" t="s">
        <v>292</v>
      </c>
      <c r="E41" s="264" t="s">
        <v>291</v>
      </c>
      <c r="F41" s="80" t="s">
        <v>295</v>
      </c>
      <c r="G41" s="174" t="s">
        <v>138</v>
      </c>
      <c r="H41" s="173"/>
    </row>
    <row r="42" spans="1:8" s="105" customFormat="1" ht="19.5" customHeight="1" hidden="1">
      <c r="A42" s="88" t="s">
        <v>179</v>
      </c>
      <c r="B42" s="56" t="s">
        <v>0</v>
      </c>
      <c r="C42" s="56" t="s">
        <v>141</v>
      </c>
      <c r="D42" s="64" t="s">
        <v>292</v>
      </c>
      <c r="E42" s="264" t="s">
        <v>291</v>
      </c>
      <c r="F42" s="80" t="s">
        <v>295</v>
      </c>
      <c r="G42" s="174" t="s">
        <v>178</v>
      </c>
      <c r="H42" s="173"/>
    </row>
    <row r="43" spans="1:8" s="105" customFormat="1" ht="37.5" customHeight="1" hidden="1">
      <c r="A43" s="175" t="s">
        <v>294</v>
      </c>
      <c r="B43" s="172" t="s">
        <v>0</v>
      </c>
      <c r="C43" s="172" t="s">
        <v>141</v>
      </c>
      <c r="D43" s="171" t="s">
        <v>292</v>
      </c>
      <c r="E43" s="170" t="s">
        <v>291</v>
      </c>
      <c r="F43" s="169" t="s">
        <v>290</v>
      </c>
      <c r="G43" s="174"/>
      <c r="H43" s="173"/>
    </row>
    <row r="44" spans="1:8" s="51" customFormat="1" ht="18.75" customHeight="1" hidden="1">
      <c r="A44" s="108" t="s">
        <v>293</v>
      </c>
      <c r="B44" s="56" t="s">
        <v>0</v>
      </c>
      <c r="C44" s="56" t="s">
        <v>141</v>
      </c>
      <c r="D44" s="56" t="s">
        <v>292</v>
      </c>
      <c r="E44" s="170" t="s">
        <v>291</v>
      </c>
      <c r="F44" s="169" t="s">
        <v>290</v>
      </c>
      <c r="G44" s="56" t="s">
        <v>289</v>
      </c>
      <c r="H44" s="55"/>
    </row>
    <row r="45" spans="1:8" s="51" customFormat="1" ht="21.75" customHeight="1">
      <c r="A45" s="263" t="s">
        <v>288</v>
      </c>
      <c r="B45" s="72" t="s">
        <v>0</v>
      </c>
      <c r="C45" s="153" t="s">
        <v>141</v>
      </c>
      <c r="D45" s="69" t="s">
        <v>156</v>
      </c>
      <c r="E45" s="259"/>
      <c r="F45" s="258"/>
      <c r="G45" s="119"/>
      <c r="H45" s="288" t="str">
        <f>H46</f>
        <v>243,800</v>
      </c>
    </row>
    <row r="46" spans="1:8" s="51" customFormat="1" ht="19.5" customHeight="1">
      <c r="A46" s="262" t="s">
        <v>262</v>
      </c>
      <c r="B46" s="99" t="s">
        <v>0</v>
      </c>
      <c r="C46" s="246" t="s">
        <v>141</v>
      </c>
      <c r="D46" s="128" t="s">
        <v>156</v>
      </c>
      <c r="E46" s="659" t="s">
        <v>646</v>
      </c>
      <c r="F46" s="652"/>
      <c r="G46" s="96"/>
      <c r="H46" s="197" t="str">
        <f>H47</f>
        <v>243,800</v>
      </c>
    </row>
    <row r="47" spans="1:34" s="104" customFormat="1" ht="20.25" customHeight="1">
      <c r="A47" s="149" t="s">
        <v>287</v>
      </c>
      <c r="B47" s="87" t="s">
        <v>0</v>
      </c>
      <c r="C47" s="172" t="s">
        <v>141</v>
      </c>
      <c r="D47" s="171" t="s">
        <v>156</v>
      </c>
      <c r="E47" s="641" t="s">
        <v>658</v>
      </c>
      <c r="F47" s="642"/>
      <c r="G47" s="174"/>
      <c r="H47" s="434" t="str">
        <f>H48</f>
        <v>243,800</v>
      </c>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row>
    <row r="48" spans="1:34" s="104" customFormat="1" ht="19.5" customHeight="1">
      <c r="A48" s="149" t="s">
        <v>657</v>
      </c>
      <c r="B48" s="87" t="s">
        <v>0</v>
      </c>
      <c r="C48" s="172" t="s">
        <v>141</v>
      </c>
      <c r="D48" s="171" t="s">
        <v>156</v>
      </c>
      <c r="E48" s="641" t="s">
        <v>647</v>
      </c>
      <c r="F48" s="642"/>
      <c r="G48" s="174"/>
      <c r="H48" s="434" t="str">
        <f>H49</f>
        <v>243,800</v>
      </c>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row>
    <row r="49" spans="1:8" s="51" customFormat="1" ht="17.25" customHeight="1">
      <c r="A49" s="426" t="s">
        <v>179</v>
      </c>
      <c r="B49" s="56" t="s">
        <v>0</v>
      </c>
      <c r="C49" s="56" t="s">
        <v>141</v>
      </c>
      <c r="D49" s="56" t="s">
        <v>156</v>
      </c>
      <c r="E49" s="641" t="s">
        <v>647</v>
      </c>
      <c r="F49" s="642"/>
      <c r="G49" s="56" t="s">
        <v>178</v>
      </c>
      <c r="H49" s="289" t="s">
        <v>645</v>
      </c>
    </row>
    <row r="50" spans="1:8" s="82" customFormat="1" ht="20.25" customHeight="1">
      <c r="A50" s="427" t="s">
        <v>285</v>
      </c>
      <c r="B50" s="56"/>
      <c r="C50" s="310" t="s">
        <v>141</v>
      </c>
      <c r="D50" s="423" t="s">
        <v>165</v>
      </c>
      <c r="E50" s="424"/>
      <c r="F50" s="425"/>
      <c r="G50" s="303"/>
      <c r="H50" s="436">
        <f>H51</f>
        <v>50</v>
      </c>
    </row>
    <row r="51" spans="1:8" s="82" customFormat="1" ht="20.25" customHeight="1">
      <c r="A51" s="426" t="s">
        <v>284</v>
      </c>
      <c r="B51" s="56"/>
      <c r="C51" s="303" t="s">
        <v>141</v>
      </c>
      <c r="D51" s="484" t="s">
        <v>165</v>
      </c>
      <c r="E51" s="305" t="s">
        <v>396</v>
      </c>
      <c r="F51" s="304" t="s">
        <v>148</v>
      </c>
      <c r="G51" s="303"/>
      <c r="H51" s="437">
        <f>H52</f>
        <v>50</v>
      </c>
    </row>
    <row r="52" spans="1:8" s="82" customFormat="1" ht="20.25" customHeight="1">
      <c r="A52" s="426" t="s">
        <v>285</v>
      </c>
      <c r="B52" s="56"/>
      <c r="C52" s="303" t="s">
        <v>141</v>
      </c>
      <c r="D52" s="484" t="s">
        <v>165</v>
      </c>
      <c r="E52" s="305" t="s">
        <v>397</v>
      </c>
      <c r="F52" s="304" t="s">
        <v>148</v>
      </c>
      <c r="G52" s="303"/>
      <c r="H52" s="437">
        <f>H54</f>
        <v>50</v>
      </c>
    </row>
    <row r="53" spans="1:8" s="82" customFormat="1" ht="20.25" customHeight="1">
      <c r="A53" s="426" t="s">
        <v>283</v>
      </c>
      <c r="B53" s="56"/>
      <c r="C53" s="303" t="s">
        <v>141</v>
      </c>
      <c r="D53" s="484" t="s">
        <v>165</v>
      </c>
      <c r="E53" s="305" t="s">
        <v>397</v>
      </c>
      <c r="F53" s="304" t="s">
        <v>398</v>
      </c>
      <c r="G53" s="303"/>
      <c r="H53" s="437">
        <f>H54</f>
        <v>50</v>
      </c>
    </row>
    <row r="54" spans="1:8" s="82" customFormat="1" ht="20.25" customHeight="1">
      <c r="A54" s="426" t="s">
        <v>179</v>
      </c>
      <c r="B54" s="56"/>
      <c r="C54" s="303" t="s">
        <v>141</v>
      </c>
      <c r="D54" s="484" t="s">
        <v>165</v>
      </c>
      <c r="E54" s="305" t="s">
        <v>397</v>
      </c>
      <c r="F54" s="304" t="s">
        <v>398</v>
      </c>
      <c r="G54" s="303" t="s">
        <v>178</v>
      </c>
      <c r="H54" s="437">
        <v>50</v>
      </c>
    </row>
    <row r="55" spans="1:8" s="82" customFormat="1" ht="25.5" customHeight="1">
      <c r="A55" s="65" t="s">
        <v>282</v>
      </c>
      <c r="B55" s="72" t="s">
        <v>0</v>
      </c>
      <c r="C55" s="69" t="s">
        <v>141</v>
      </c>
      <c r="D55" s="154" t="s">
        <v>259</v>
      </c>
      <c r="E55" s="78"/>
      <c r="F55" s="77"/>
      <c r="G55" s="153"/>
      <c r="H55" s="135">
        <f>H60+H65+H84+H92</f>
        <v>7237.755999999999</v>
      </c>
    </row>
    <row r="56" spans="1:8" s="183" customFormat="1" ht="18.75" customHeight="1" hidden="1">
      <c r="A56" s="115"/>
      <c r="B56" s="99"/>
      <c r="C56" s="72"/>
      <c r="D56" s="112"/>
      <c r="E56" s="141"/>
      <c r="F56" s="70"/>
      <c r="G56" s="138"/>
      <c r="H56" s="257"/>
    </row>
    <row r="57" spans="1:8" s="183" customFormat="1" ht="18.75" customHeight="1" hidden="1">
      <c r="A57" s="108"/>
      <c r="B57" s="87"/>
      <c r="C57" s="56"/>
      <c r="D57" s="64"/>
      <c r="E57" s="189"/>
      <c r="F57" s="134"/>
      <c r="G57" s="253"/>
      <c r="H57" s="252"/>
    </row>
    <row r="58" spans="1:8" s="82" customFormat="1" ht="18.75" customHeight="1" hidden="1">
      <c r="A58" s="256"/>
      <c r="B58" s="87"/>
      <c r="C58" s="255"/>
      <c r="D58" s="254"/>
      <c r="E58" s="185"/>
      <c r="F58" s="184"/>
      <c r="G58" s="253"/>
      <c r="H58" s="252"/>
    </row>
    <row r="59" spans="1:8" s="82" customFormat="1" ht="18.75" customHeight="1" hidden="1">
      <c r="A59" s="186"/>
      <c r="B59" s="56"/>
      <c r="C59" s="250"/>
      <c r="D59" s="250"/>
      <c r="E59" s="189"/>
      <c r="F59" s="251"/>
      <c r="G59" s="250"/>
      <c r="H59" s="249"/>
    </row>
    <row r="60" spans="1:8" s="183" customFormat="1" ht="81.75" customHeight="1">
      <c r="A60" s="115" t="s">
        <v>583</v>
      </c>
      <c r="B60" s="99" t="s">
        <v>0</v>
      </c>
      <c r="C60" s="72" t="s">
        <v>141</v>
      </c>
      <c r="D60" s="112" t="s">
        <v>259</v>
      </c>
      <c r="E60" s="141" t="s">
        <v>281</v>
      </c>
      <c r="F60" s="70" t="s">
        <v>148</v>
      </c>
      <c r="G60" s="138"/>
      <c r="H60" s="135">
        <f>+H61</f>
        <v>70</v>
      </c>
    </row>
    <row r="61" spans="1:245" s="105" customFormat="1" ht="77.25" customHeight="1">
      <c r="A61" s="584" t="s">
        <v>280</v>
      </c>
      <c r="B61" s="99" t="s">
        <v>0</v>
      </c>
      <c r="C61" s="72" t="s">
        <v>141</v>
      </c>
      <c r="D61" s="112" t="s">
        <v>259</v>
      </c>
      <c r="E61" s="141" t="s">
        <v>450</v>
      </c>
      <c r="F61" s="70" t="s">
        <v>148</v>
      </c>
      <c r="G61" s="138"/>
      <c r="H61" s="135">
        <f>+H62</f>
        <v>70</v>
      </c>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row>
    <row r="62" spans="1:245" s="105" customFormat="1" ht="21" customHeight="1">
      <c r="A62" s="149" t="s">
        <v>279</v>
      </c>
      <c r="B62" s="56" t="s">
        <v>0</v>
      </c>
      <c r="C62" s="87" t="s">
        <v>141</v>
      </c>
      <c r="D62" s="146" t="s">
        <v>259</v>
      </c>
      <c r="E62" s="117" t="s">
        <v>450</v>
      </c>
      <c r="F62" s="116" t="s">
        <v>278</v>
      </c>
      <c r="G62" s="177"/>
      <c r="H62" s="604">
        <f>+H63+H64</f>
        <v>70</v>
      </c>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row>
    <row r="63" spans="1:245" s="105" customFormat="1" ht="1.5" customHeight="1">
      <c r="A63" s="302" t="s">
        <v>176</v>
      </c>
      <c r="B63" s="56"/>
      <c r="C63" s="300" t="s">
        <v>141</v>
      </c>
      <c r="D63" s="299" t="s">
        <v>259</v>
      </c>
      <c r="E63" s="641" t="s">
        <v>451</v>
      </c>
      <c r="F63" s="642"/>
      <c r="G63" s="298" t="s">
        <v>144</v>
      </c>
      <c r="H63" s="604">
        <v>0</v>
      </c>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row>
    <row r="64" spans="1:245" s="105" customFormat="1" ht="37.5" customHeight="1">
      <c r="A64" s="549" t="s">
        <v>343</v>
      </c>
      <c r="B64" s="99" t="s">
        <v>0</v>
      </c>
      <c r="C64" s="56" t="s">
        <v>141</v>
      </c>
      <c r="D64" s="56" t="s">
        <v>259</v>
      </c>
      <c r="E64" s="117" t="s">
        <v>450</v>
      </c>
      <c r="F64" s="116" t="s">
        <v>278</v>
      </c>
      <c r="G64" s="56" t="s">
        <v>138</v>
      </c>
      <c r="H64" s="605">
        <v>70</v>
      </c>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row>
    <row r="65" spans="1:8" s="82" customFormat="1" ht="45.75" customHeight="1">
      <c r="A65" s="247" t="s">
        <v>277</v>
      </c>
      <c r="B65" s="87" t="s">
        <v>0</v>
      </c>
      <c r="C65" s="246" t="s">
        <v>141</v>
      </c>
      <c r="D65" s="245">
        <v>13</v>
      </c>
      <c r="E65" s="244" t="s">
        <v>276</v>
      </c>
      <c r="F65" s="243" t="s">
        <v>148</v>
      </c>
      <c r="G65" s="242"/>
      <c r="H65" s="215">
        <f>+H66+H83+H82</f>
        <v>2188.018</v>
      </c>
    </row>
    <row r="66" spans="1:8" s="82" customFormat="1" ht="26.25" customHeight="1">
      <c r="A66" s="108" t="s">
        <v>275</v>
      </c>
      <c r="B66" s="87" t="s">
        <v>0</v>
      </c>
      <c r="C66" s="241" t="s">
        <v>141</v>
      </c>
      <c r="D66" s="86">
        <v>13</v>
      </c>
      <c r="E66" s="240" t="s">
        <v>273</v>
      </c>
      <c r="F66" s="164" t="s">
        <v>148</v>
      </c>
      <c r="G66" s="239"/>
      <c r="H66" s="62" t="str">
        <f>H67</f>
        <v>550</v>
      </c>
    </row>
    <row r="67" spans="1:8" s="82" customFormat="1" ht="26.25" customHeight="1">
      <c r="A67" s="88" t="s">
        <v>274</v>
      </c>
      <c r="B67" s="87"/>
      <c r="C67" s="85" t="s">
        <v>141</v>
      </c>
      <c r="D67" s="86">
        <v>13</v>
      </c>
      <c r="E67" s="240" t="s">
        <v>273</v>
      </c>
      <c r="F67" s="164" t="s">
        <v>272</v>
      </c>
      <c r="G67" s="239"/>
      <c r="H67" s="62" t="str">
        <f>H68</f>
        <v>550</v>
      </c>
    </row>
    <row r="68" spans="1:8" s="82" customFormat="1" ht="38.25" customHeight="1">
      <c r="A68" s="549" t="s">
        <v>343</v>
      </c>
      <c r="B68" s="56" t="s">
        <v>0</v>
      </c>
      <c r="C68" s="238" t="s">
        <v>141</v>
      </c>
      <c r="D68" s="237">
        <v>13</v>
      </c>
      <c r="E68" s="236" t="s">
        <v>273</v>
      </c>
      <c r="F68" s="66" t="s">
        <v>272</v>
      </c>
      <c r="G68" s="235" t="s">
        <v>138</v>
      </c>
      <c r="H68" s="55" t="s">
        <v>638</v>
      </c>
    </row>
    <row r="69" spans="1:8" s="82" customFormat="1" ht="18.75" customHeight="1" hidden="1">
      <c r="A69" s="228" t="s">
        <v>262</v>
      </c>
      <c r="B69" s="99" t="s">
        <v>0</v>
      </c>
      <c r="C69" s="234" t="s">
        <v>141</v>
      </c>
      <c r="D69" s="233">
        <v>13</v>
      </c>
      <c r="E69" s="664" t="s">
        <v>263</v>
      </c>
      <c r="F69" s="665"/>
      <c r="G69" s="232" t="s">
        <v>178</v>
      </c>
      <c r="H69" s="94"/>
    </row>
    <row r="70" spans="1:8" s="82" customFormat="1" ht="18.75" customHeight="1" hidden="1">
      <c r="A70" s="90" t="s">
        <v>260</v>
      </c>
      <c r="B70" s="87" t="s">
        <v>0</v>
      </c>
      <c r="C70" s="218" t="s">
        <v>141</v>
      </c>
      <c r="D70" s="218" t="s">
        <v>259</v>
      </c>
      <c r="E70" s="71" t="s">
        <v>261</v>
      </c>
      <c r="F70" s="70" t="s">
        <v>148</v>
      </c>
      <c r="G70" s="217"/>
      <c r="H70" s="118"/>
    </row>
    <row r="71" spans="1:250" s="230" customFormat="1" ht="19.5" customHeight="1" hidden="1">
      <c r="A71" s="88" t="s">
        <v>271</v>
      </c>
      <c r="B71" s="87" t="s">
        <v>0</v>
      </c>
      <c r="C71" s="119" t="s">
        <v>141</v>
      </c>
      <c r="D71" s="119" t="s">
        <v>259</v>
      </c>
      <c r="E71" s="58" t="s">
        <v>256</v>
      </c>
      <c r="F71" s="164" t="s">
        <v>148</v>
      </c>
      <c r="G71" s="216"/>
      <c r="H71" s="55"/>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c r="FI71" s="231"/>
      <c r="FJ71" s="231"/>
      <c r="FK71" s="231"/>
      <c r="FL71" s="231"/>
      <c r="FM71" s="231"/>
      <c r="FN71" s="231"/>
      <c r="FO71" s="231"/>
      <c r="FP71" s="231"/>
      <c r="FQ71" s="231"/>
      <c r="FR71" s="231"/>
      <c r="FS71" s="231"/>
      <c r="FT71" s="231"/>
      <c r="FU71" s="231"/>
      <c r="FV71" s="231"/>
      <c r="FW71" s="231"/>
      <c r="FX71" s="231"/>
      <c r="FY71" s="231"/>
      <c r="FZ71" s="231"/>
      <c r="GA71" s="231"/>
      <c r="GB71" s="231"/>
      <c r="GC71" s="231"/>
      <c r="GD71" s="231"/>
      <c r="GE71" s="231"/>
      <c r="GF71" s="231"/>
      <c r="GG71" s="231"/>
      <c r="GH71" s="231"/>
      <c r="GI71" s="231"/>
      <c r="GJ71" s="231"/>
      <c r="GK71" s="231"/>
      <c r="GL71" s="231"/>
      <c r="GM71" s="231"/>
      <c r="GN71" s="231"/>
      <c r="GO71" s="231"/>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row>
    <row r="72" spans="1:250" s="230" customFormat="1" ht="19.5" customHeight="1" hidden="1">
      <c r="A72" s="108" t="s">
        <v>176</v>
      </c>
      <c r="B72" s="56" t="s">
        <v>0</v>
      </c>
      <c r="C72" s="59" t="s">
        <v>141</v>
      </c>
      <c r="D72" s="59">
        <v>13</v>
      </c>
      <c r="E72" s="226" t="s">
        <v>256</v>
      </c>
      <c r="F72" s="225" t="s">
        <v>255</v>
      </c>
      <c r="G72" s="59"/>
      <c r="H72" s="55"/>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row>
    <row r="73" spans="1:250" s="230" customFormat="1" ht="56.25" customHeight="1" hidden="1">
      <c r="A73" s="73" t="s">
        <v>152</v>
      </c>
      <c r="B73" s="56" t="s">
        <v>0</v>
      </c>
      <c r="C73" s="59" t="s">
        <v>141</v>
      </c>
      <c r="D73" s="59">
        <v>13</v>
      </c>
      <c r="E73" s="226" t="s">
        <v>256</v>
      </c>
      <c r="F73" s="225" t="s">
        <v>255</v>
      </c>
      <c r="G73" s="59" t="s">
        <v>138</v>
      </c>
      <c r="H73" s="55"/>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c r="FI73" s="231"/>
      <c r="FJ73" s="231"/>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c r="GK73" s="231"/>
      <c r="GL73" s="231"/>
      <c r="GM73" s="231"/>
      <c r="GN73" s="231"/>
      <c r="GO73" s="231"/>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row>
    <row r="74" spans="1:250" s="230" customFormat="1" ht="19.5" customHeight="1" hidden="1">
      <c r="A74" s="88" t="s">
        <v>179</v>
      </c>
      <c r="B74" s="56" t="s">
        <v>0</v>
      </c>
      <c r="C74" s="59" t="s">
        <v>141</v>
      </c>
      <c r="D74" s="227" t="s">
        <v>259</v>
      </c>
      <c r="E74" s="226" t="s">
        <v>268</v>
      </c>
      <c r="F74" s="225" t="s">
        <v>148</v>
      </c>
      <c r="G74" s="224"/>
      <c r="H74" s="55"/>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row>
    <row r="75" spans="1:8" s="82" customFormat="1" ht="24.75" customHeight="1" hidden="1">
      <c r="A75" s="159" t="s">
        <v>270</v>
      </c>
      <c r="B75" s="103" t="s">
        <v>0</v>
      </c>
      <c r="C75" s="59" t="s">
        <v>141</v>
      </c>
      <c r="D75" s="227" t="s">
        <v>259</v>
      </c>
      <c r="E75" s="226" t="s">
        <v>268</v>
      </c>
      <c r="F75" s="225" t="s">
        <v>267</v>
      </c>
      <c r="G75" s="224"/>
      <c r="H75" s="229"/>
    </row>
    <row r="76" spans="1:8" s="82" customFormat="1" ht="24.75" customHeight="1" hidden="1">
      <c r="A76" s="159" t="s">
        <v>269</v>
      </c>
      <c r="B76" s="72" t="s">
        <v>0</v>
      </c>
      <c r="C76" s="59" t="s">
        <v>141</v>
      </c>
      <c r="D76" s="227" t="s">
        <v>259</v>
      </c>
      <c r="E76" s="226" t="s">
        <v>268</v>
      </c>
      <c r="F76" s="225" t="s">
        <v>267</v>
      </c>
      <c r="G76" s="224" t="s">
        <v>144</v>
      </c>
      <c r="H76" s="100"/>
    </row>
    <row r="77" spans="1:8" s="183" customFormat="1" ht="22.5" customHeight="1" hidden="1">
      <c r="A77" s="228" t="s">
        <v>262</v>
      </c>
      <c r="B77" s="99" t="s">
        <v>0</v>
      </c>
      <c r="C77" s="59" t="s">
        <v>141</v>
      </c>
      <c r="D77" s="227" t="s">
        <v>259</v>
      </c>
      <c r="E77" s="226" t="s">
        <v>268</v>
      </c>
      <c r="F77" s="225" t="s">
        <v>267</v>
      </c>
      <c r="G77" s="224" t="s">
        <v>138</v>
      </c>
      <c r="H77" s="94"/>
    </row>
    <row r="78" spans="1:8" s="82" customFormat="1" ht="22.5" customHeight="1" hidden="1">
      <c r="A78" s="90" t="s">
        <v>260</v>
      </c>
      <c r="B78" s="87" t="s">
        <v>0</v>
      </c>
      <c r="C78" s="119" t="s">
        <v>192</v>
      </c>
      <c r="D78" s="119" t="s">
        <v>169</v>
      </c>
      <c r="E78" s="58" t="s">
        <v>265</v>
      </c>
      <c r="F78" s="164" t="s">
        <v>162</v>
      </c>
      <c r="G78" s="119"/>
      <c r="H78" s="118"/>
    </row>
    <row r="79" spans="1:8" s="82" customFormat="1" ht="24" customHeight="1" hidden="1">
      <c r="A79" s="90" t="s">
        <v>266</v>
      </c>
      <c r="B79" s="87" t="s">
        <v>0</v>
      </c>
      <c r="C79" s="223" t="s">
        <v>192</v>
      </c>
      <c r="D79" s="223" t="s">
        <v>169</v>
      </c>
      <c r="E79" s="58" t="s">
        <v>265</v>
      </c>
      <c r="F79" s="164" t="s">
        <v>264</v>
      </c>
      <c r="G79" s="223"/>
      <c r="H79" s="222"/>
    </row>
    <row r="80" spans="1:8" s="82" customFormat="1" ht="24" customHeight="1" hidden="1">
      <c r="A80" s="108" t="s">
        <v>176</v>
      </c>
      <c r="B80" s="56" t="s">
        <v>0</v>
      </c>
      <c r="C80" s="56" t="s">
        <v>192</v>
      </c>
      <c r="D80" s="56" t="s">
        <v>169</v>
      </c>
      <c r="E80" s="58" t="s">
        <v>265</v>
      </c>
      <c r="F80" s="164" t="s">
        <v>264</v>
      </c>
      <c r="G80" s="56" t="s">
        <v>144</v>
      </c>
      <c r="H80" s="55"/>
    </row>
    <row r="81" spans="1:8" s="82" customFormat="1" ht="22.5" customHeight="1" hidden="1">
      <c r="A81" s="88" t="s">
        <v>152</v>
      </c>
      <c r="B81" s="56" t="s">
        <v>0</v>
      </c>
      <c r="C81" s="56" t="s">
        <v>192</v>
      </c>
      <c r="D81" s="56" t="s">
        <v>169</v>
      </c>
      <c r="E81" s="58" t="s">
        <v>265</v>
      </c>
      <c r="F81" s="164" t="s">
        <v>264</v>
      </c>
      <c r="G81" s="56" t="s">
        <v>138</v>
      </c>
      <c r="H81" s="55"/>
    </row>
    <row r="82" spans="1:8" s="82" customFormat="1" ht="23.25" customHeight="1">
      <c r="A82" s="88" t="s">
        <v>160</v>
      </c>
      <c r="B82" s="56" t="s">
        <v>0</v>
      </c>
      <c r="C82" s="238" t="s">
        <v>141</v>
      </c>
      <c r="D82" s="237">
        <v>13</v>
      </c>
      <c r="E82" s="236" t="s">
        <v>273</v>
      </c>
      <c r="F82" s="66" t="s">
        <v>272</v>
      </c>
      <c r="G82" s="235" t="s">
        <v>157</v>
      </c>
      <c r="H82" s="289">
        <v>0</v>
      </c>
    </row>
    <row r="83" spans="1:8" s="212" customFormat="1" ht="24" customHeight="1">
      <c r="A83" s="88" t="s">
        <v>179</v>
      </c>
      <c r="B83" s="103" t="s">
        <v>0</v>
      </c>
      <c r="C83" s="221" t="s">
        <v>141</v>
      </c>
      <c r="D83" s="220">
        <v>13</v>
      </c>
      <c r="E83" s="653" t="s">
        <v>520</v>
      </c>
      <c r="F83" s="654"/>
      <c r="G83" s="219" t="s">
        <v>178</v>
      </c>
      <c r="H83" s="289">
        <v>1638.018</v>
      </c>
    </row>
    <row r="84" spans="1:8" s="212" customFormat="1" ht="23.25" customHeight="1">
      <c r="A84" s="113" t="s">
        <v>262</v>
      </c>
      <c r="B84" s="72" t="s">
        <v>0</v>
      </c>
      <c r="C84" s="218" t="s">
        <v>141</v>
      </c>
      <c r="D84" s="218" t="s">
        <v>259</v>
      </c>
      <c r="E84" s="71" t="s">
        <v>261</v>
      </c>
      <c r="F84" s="70" t="s">
        <v>148</v>
      </c>
      <c r="G84" s="217"/>
      <c r="H84" s="215">
        <f>+H85</f>
        <v>4859.2699999999995</v>
      </c>
    </row>
    <row r="85" spans="1:8" s="214" customFormat="1" ht="21" customHeight="1">
      <c r="A85" s="108" t="s">
        <v>260</v>
      </c>
      <c r="B85" s="99" t="s">
        <v>0</v>
      </c>
      <c r="C85" s="119" t="s">
        <v>141</v>
      </c>
      <c r="D85" s="119" t="s">
        <v>259</v>
      </c>
      <c r="E85" s="58" t="s">
        <v>256</v>
      </c>
      <c r="F85" s="164" t="s">
        <v>148</v>
      </c>
      <c r="G85" s="216"/>
      <c r="H85" s="495">
        <f>+H86+H90</f>
        <v>4859.2699999999995</v>
      </c>
    </row>
    <row r="86" spans="1:8" s="212" customFormat="1" ht="44.25" customHeight="1">
      <c r="A86" s="115" t="s">
        <v>271</v>
      </c>
      <c r="B86" s="87" t="s">
        <v>0</v>
      </c>
      <c r="C86" s="72" t="s">
        <v>141</v>
      </c>
      <c r="D86" s="72">
        <v>13</v>
      </c>
      <c r="E86" s="141" t="s">
        <v>256</v>
      </c>
      <c r="F86" s="265" t="s">
        <v>258</v>
      </c>
      <c r="G86" s="213"/>
      <c r="H86" s="447">
        <f>H87+H88+H89</f>
        <v>4789.2699999999995</v>
      </c>
    </row>
    <row r="87" spans="1:8" s="82" customFormat="1" ht="56.25">
      <c r="A87" s="108" t="s">
        <v>176</v>
      </c>
      <c r="B87" s="87" t="s">
        <v>0</v>
      </c>
      <c r="C87" s="56" t="s">
        <v>141</v>
      </c>
      <c r="D87" s="56">
        <v>13</v>
      </c>
      <c r="E87" s="189" t="s">
        <v>256</v>
      </c>
      <c r="F87" s="134" t="s">
        <v>258</v>
      </c>
      <c r="G87" s="56" t="s">
        <v>144</v>
      </c>
      <c r="H87" s="55" t="s">
        <v>639</v>
      </c>
    </row>
    <row r="88" spans="1:8" s="82" customFormat="1" ht="37.5">
      <c r="A88" s="549" t="s">
        <v>343</v>
      </c>
      <c r="B88" s="56" t="s">
        <v>0</v>
      </c>
      <c r="C88" s="56" t="s">
        <v>141</v>
      </c>
      <c r="D88" s="56">
        <v>13</v>
      </c>
      <c r="E88" s="189" t="s">
        <v>256</v>
      </c>
      <c r="F88" s="134" t="s">
        <v>258</v>
      </c>
      <c r="G88" s="56" t="s">
        <v>138</v>
      </c>
      <c r="H88" s="55" t="s">
        <v>640</v>
      </c>
    </row>
    <row r="89" spans="1:8" s="82" customFormat="1" ht="24.75" customHeight="1">
      <c r="A89" s="73" t="s">
        <v>179</v>
      </c>
      <c r="B89" s="87" t="s">
        <v>0</v>
      </c>
      <c r="C89" s="56" t="s">
        <v>141</v>
      </c>
      <c r="D89" s="56">
        <v>13</v>
      </c>
      <c r="E89" s="189" t="s">
        <v>256</v>
      </c>
      <c r="F89" s="134" t="s">
        <v>258</v>
      </c>
      <c r="G89" s="56" t="s">
        <v>178</v>
      </c>
      <c r="H89" s="289">
        <v>6</v>
      </c>
    </row>
    <row r="90" spans="1:8" s="82" customFormat="1" ht="20.25" customHeight="1">
      <c r="A90" s="136" t="s">
        <v>257</v>
      </c>
      <c r="B90" s="87" t="s">
        <v>0</v>
      </c>
      <c r="C90" s="72" t="s">
        <v>141</v>
      </c>
      <c r="D90" s="72">
        <v>13</v>
      </c>
      <c r="E90" s="211" t="s">
        <v>256</v>
      </c>
      <c r="F90" s="210" t="s">
        <v>255</v>
      </c>
      <c r="G90" s="72"/>
      <c r="H90" s="447">
        <f>H91</f>
        <v>70</v>
      </c>
    </row>
    <row r="91" spans="1:8" s="82" customFormat="1" ht="39" customHeight="1">
      <c r="A91" s="549" t="s">
        <v>343</v>
      </c>
      <c r="B91" s="87" t="s">
        <v>0</v>
      </c>
      <c r="C91" s="56" t="s">
        <v>141</v>
      </c>
      <c r="D91" s="56">
        <v>13</v>
      </c>
      <c r="E91" s="189" t="s">
        <v>256</v>
      </c>
      <c r="F91" s="134" t="s">
        <v>255</v>
      </c>
      <c r="G91" s="56" t="s">
        <v>138</v>
      </c>
      <c r="H91" s="289">
        <v>70</v>
      </c>
    </row>
    <row r="92" spans="1:8" s="82" customFormat="1" ht="38.25" customHeight="1">
      <c r="A92" s="541" t="s">
        <v>307</v>
      </c>
      <c r="B92" s="87"/>
      <c r="C92" s="310" t="s">
        <v>141</v>
      </c>
      <c r="D92" s="423" t="s">
        <v>259</v>
      </c>
      <c r="E92" s="536" t="s">
        <v>268</v>
      </c>
      <c r="F92" s="537" t="s">
        <v>148</v>
      </c>
      <c r="G92" s="72"/>
      <c r="H92" s="447">
        <f>H94+H96</f>
        <v>120.468</v>
      </c>
    </row>
    <row r="93" spans="1:8" s="82" customFormat="1" ht="57.75" customHeight="1">
      <c r="A93" s="468" t="s">
        <v>543</v>
      </c>
      <c r="B93" s="87"/>
      <c r="C93" s="543" t="s">
        <v>141</v>
      </c>
      <c r="D93" s="544" t="s">
        <v>259</v>
      </c>
      <c r="E93" s="542" t="s">
        <v>268</v>
      </c>
      <c r="F93" s="462" t="s">
        <v>525</v>
      </c>
      <c r="G93" s="543"/>
      <c r="H93" s="289" t="str">
        <f>H94</f>
        <v>12,000</v>
      </c>
    </row>
    <row r="94" spans="1:8" s="82" customFormat="1" ht="24.75" customHeight="1">
      <c r="A94" s="489" t="s">
        <v>293</v>
      </c>
      <c r="B94" s="87"/>
      <c r="C94" s="543" t="s">
        <v>141</v>
      </c>
      <c r="D94" s="544" t="s">
        <v>259</v>
      </c>
      <c r="E94" s="542" t="s">
        <v>268</v>
      </c>
      <c r="F94" s="462" t="s">
        <v>525</v>
      </c>
      <c r="G94" s="543" t="s">
        <v>289</v>
      </c>
      <c r="H94" s="55" t="s">
        <v>625</v>
      </c>
    </row>
    <row r="95" spans="1:8" s="82" customFormat="1" ht="39" customHeight="1">
      <c r="A95" s="468" t="s">
        <v>483</v>
      </c>
      <c r="B95" s="87"/>
      <c r="C95" s="543" t="s">
        <v>141</v>
      </c>
      <c r="D95" s="544" t="s">
        <v>259</v>
      </c>
      <c r="E95" s="542" t="s">
        <v>268</v>
      </c>
      <c r="F95" s="462" t="s">
        <v>482</v>
      </c>
      <c r="G95" s="543"/>
      <c r="H95" s="289" t="str">
        <f>H96</f>
        <v>108,468</v>
      </c>
    </row>
    <row r="96" spans="1:8" s="82" customFormat="1" ht="20.25" customHeight="1">
      <c r="A96" s="489" t="s">
        <v>293</v>
      </c>
      <c r="B96" s="87"/>
      <c r="C96" s="543" t="s">
        <v>141</v>
      </c>
      <c r="D96" s="544" t="s">
        <v>259</v>
      </c>
      <c r="E96" s="542" t="s">
        <v>268</v>
      </c>
      <c r="F96" s="462" t="s">
        <v>482</v>
      </c>
      <c r="G96" s="543" t="s">
        <v>289</v>
      </c>
      <c r="H96" s="55" t="s">
        <v>641</v>
      </c>
    </row>
    <row r="97" spans="1:8" s="183" customFormat="1" ht="42" customHeight="1">
      <c r="A97" s="156" t="s">
        <v>254</v>
      </c>
      <c r="B97" s="72" t="s">
        <v>0</v>
      </c>
      <c r="C97" s="207" t="s">
        <v>169</v>
      </c>
      <c r="D97" s="207"/>
      <c r="E97" s="209"/>
      <c r="F97" s="208"/>
      <c r="G97" s="207"/>
      <c r="H97" s="602">
        <f>H100+H105+H108</f>
        <v>260</v>
      </c>
    </row>
    <row r="98" spans="1:8" s="183" customFormat="1" ht="27" customHeight="1">
      <c r="A98" s="156" t="s">
        <v>598</v>
      </c>
      <c r="B98" s="72"/>
      <c r="C98" s="207" t="s">
        <v>169</v>
      </c>
      <c r="D98" s="207" t="s">
        <v>224</v>
      </c>
      <c r="E98" s="209"/>
      <c r="F98" s="208"/>
      <c r="G98" s="207"/>
      <c r="H98" s="602">
        <f>H99</f>
        <v>150</v>
      </c>
    </row>
    <row r="99" spans="1:8" s="183" customFormat="1" ht="93.75" customHeight="1">
      <c r="A99" s="115" t="s">
        <v>582</v>
      </c>
      <c r="B99" s="87" t="s">
        <v>0</v>
      </c>
      <c r="C99" s="72" t="s">
        <v>169</v>
      </c>
      <c r="D99" s="72" t="s">
        <v>224</v>
      </c>
      <c r="E99" s="71" t="s">
        <v>253</v>
      </c>
      <c r="F99" s="70" t="s">
        <v>148</v>
      </c>
      <c r="G99" s="207"/>
      <c r="H99" s="602">
        <f>H100</f>
        <v>150</v>
      </c>
    </row>
    <row r="100" spans="1:8" s="183" customFormat="1" ht="63" customHeight="1">
      <c r="A100" s="198" t="s">
        <v>251</v>
      </c>
      <c r="B100" s="158" t="s">
        <v>0</v>
      </c>
      <c r="C100" s="494" t="s">
        <v>169</v>
      </c>
      <c r="D100" s="72" t="s">
        <v>224</v>
      </c>
      <c r="E100" s="154" t="s">
        <v>452</v>
      </c>
      <c r="F100" s="153" t="s">
        <v>148</v>
      </c>
      <c r="G100" s="72"/>
      <c r="H100" s="602">
        <f>H101</f>
        <v>150</v>
      </c>
    </row>
    <row r="101" spans="1:8" s="183" customFormat="1" ht="57" customHeight="1">
      <c r="A101" s="160" t="s">
        <v>250</v>
      </c>
      <c r="B101" s="158" t="s">
        <v>0</v>
      </c>
      <c r="C101" s="206" t="s">
        <v>169</v>
      </c>
      <c r="D101" s="56" t="s">
        <v>224</v>
      </c>
      <c r="E101" s="655" t="s">
        <v>453</v>
      </c>
      <c r="F101" s="656"/>
      <c r="G101" s="56"/>
      <c r="H101" s="601">
        <f>H102</f>
        <v>150</v>
      </c>
    </row>
    <row r="102" spans="1:8" s="183" customFormat="1" ht="36.75" customHeight="1">
      <c r="A102" s="549" t="s">
        <v>343</v>
      </c>
      <c r="B102" s="158" t="s">
        <v>0</v>
      </c>
      <c r="C102" s="206" t="s">
        <v>169</v>
      </c>
      <c r="D102" s="56" t="s">
        <v>224</v>
      </c>
      <c r="E102" s="645" t="s">
        <v>453</v>
      </c>
      <c r="F102" s="646"/>
      <c r="G102" s="56" t="s">
        <v>138</v>
      </c>
      <c r="H102" s="601">
        <v>150</v>
      </c>
    </row>
    <row r="103" spans="1:8" s="183" customFormat="1" ht="36.75" customHeight="1">
      <c r="A103" s="527" t="s">
        <v>604</v>
      </c>
      <c r="B103" s="99" t="s">
        <v>0</v>
      </c>
      <c r="C103" s="207" t="s">
        <v>169</v>
      </c>
      <c r="D103" s="207" t="s">
        <v>170</v>
      </c>
      <c r="E103" s="204"/>
      <c r="F103" s="203"/>
      <c r="G103" s="69"/>
      <c r="H103" s="135" t="str">
        <f>H104</f>
        <v>110,000</v>
      </c>
    </row>
    <row r="104" spans="1:8" s="82" customFormat="1" ht="101.25" customHeight="1">
      <c r="A104" s="115" t="s">
        <v>426</v>
      </c>
      <c r="B104" s="87" t="s">
        <v>0</v>
      </c>
      <c r="C104" s="56" t="s">
        <v>169</v>
      </c>
      <c r="D104" s="56" t="s">
        <v>170</v>
      </c>
      <c r="E104" s="58" t="s">
        <v>253</v>
      </c>
      <c r="F104" s="164" t="s">
        <v>148</v>
      </c>
      <c r="G104" s="56"/>
      <c r="H104" s="190" t="str">
        <f>H105</f>
        <v>110,000</v>
      </c>
    </row>
    <row r="105" spans="1:8" s="82" customFormat="1" ht="39" customHeight="1">
      <c r="A105" s="560" t="s">
        <v>342</v>
      </c>
      <c r="B105" s="56"/>
      <c r="C105" s="72" t="s">
        <v>169</v>
      </c>
      <c r="D105" s="72" t="s">
        <v>170</v>
      </c>
      <c r="E105" s="71" t="s">
        <v>454</v>
      </c>
      <c r="F105" s="70" t="s">
        <v>148</v>
      </c>
      <c r="G105" s="72"/>
      <c r="H105" s="190" t="str">
        <f>H106</f>
        <v>110,000</v>
      </c>
    </row>
    <row r="106" spans="1:8" s="82" customFormat="1" ht="36" customHeight="1">
      <c r="A106" s="561" t="s">
        <v>422</v>
      </c>
      <c r="B106" s="177" t="s">
        <v>0</v>
      </c>
      <c r="C106" s="206" t="s">
        <v>169</v>
      </c>
      <c r="D106" s="206" t="s">
        <v>170</v>
      </c>
      <c r="E106" s="58" t="s">
        <v>454</v>
      </c>
      <c r="F106" s="164" t="s">
        <v>252</v>
      </c>
      <c r="G106" s="56"/>
      <c r="H106" s="123" t="str">
        <f>H107</f>
        <v>110,000</v>
      </c>
    </row>
    <row r="107" spans="1:8" s="82" customFormat="1" ht="36.75" customHeight="1">
      <c r="A107" s="549" t="s">
        <v>343</v>
      </c>
      <c r="B107" s="187" t="s">
        <v>0</v>
      </c>
      <c r="C107" s="206" t="s">
        <v>169</v>
      </c>
      <c r="D107" s="206" t="s">
        <v>170</v>
      </c>
      <c r="E107" s="58" t="s">
        <v>454</v>
      </c>
      <c r="F107" s="164" t="s">
        <v>252</v>
      </c>
      <c r="G107" s="56" t="s">
        <v>138</v>
      </c>
      <c r="H107" s="55" t="s">
        <v>540</v>
      </c>
    </row>
    <row r="108" spans="1:8" s="82" customFormat="1" ht="33" customHeight="1" hidden="1">
      <c r="A108" s="65" t="s">
        <v>249</v>
      </c>
      <c r="B108" s="158" t="s">
        <v>0</v>
      </c>
      <c r="C108" s="69" t="s">
        <v>169</v>
      </c>
      <c r="D108" s="69">
        <v>14</v>
      </c>
      <c r="E108" s="204"/>
      <c r="F108" s="203"/>
      <c r="G108" s="101"/>
      <c r="H108" s="493" t="str">
        <f>+H109</f>
        <v>0</v>
      </c>
    </row>
    <row r="109" spans="1:8" s="82" customFormat="1" ht="79.5" customHeight="1" hidden="1">
      <c r="A109" s="61" t="s">
        <v>427</v>
      </c>
      <c r="B109" s="158" t="s">
        <v>0</v>
      </c>
      <c r="C109" s="69" t="s">
        <v>169</v>
      </c>
      <c r="D109" s="69">
        <v>14</v>
      </c>
      <c r="E109" s="71" t="s">
        <v>248</v>
      </c>
      <c r="F109" s="70" t="s">
        <v>148</v>
      </c>
      <c r="G109" s="101"/>
      <c r="H109" s="493" t="str">
        <f>H112</f>
        <v>0</v>
      </c>
    </row>
    <row r="110" spans="1:8" s="82" customFormat="1" ht="37.5" hidden="1">
      <c r="A110" s="581" t="s">
        <v>247</v>
      </c>
      <c r="B110" s="187" t="s">
        <v>0</v>
      </c>
      <c r="C110" s="69" t="s">
        <v>169</v>
      </c>
      <c r="D110" s="69" t="s">
        <v>246</v>
      </c>
      <c r="E110" s="71" t="s">
        <v>466</v>
      </c>
      <c r="F110" s="70" t="s">
        <v>148</v>
      </c>
      <c r="G110" s="101"/>
      <c r="H110" s="68">
        <v>0</v>
      </c>
    </row>
    <row r="111" spans="1:8" s="82" customFormat="1" ht="37.5" hidden="1">
      <c r="A111" s="108" t="s">
        <v>245</v>
      </c>
      <c r="B111" s="158" t="s">
        <v>0</v>
      </c>
      <c r="C111" s="56" t="s">
        <v>169</v>
      </c>
      <c r="D111" s="56">
        <v>14</v>
      </c>
      <c r="E111" s="58" t="s">
        <v>466</v>
      </c>
      <c r="F111" s="164" t="s">
        <v>244</v>
      </c>
      <c r="G111" s="56"/>
      <c r="H111" s="62">
        <v>0</v>
      </c>
    </row>
    <row r="112" spans="1:8" s="82" customFormat="1" ht="18.75" hidden="1">
      <c r="A112" s="88" t="s">
        <v>152</v>
      </c>
      <c r="B112" s="72" t="s">
        <v>0</v>
      </c>
      <c r="C112" s="56" t="s">
        <v>169</v>
      </c>
      <c r="D112" s="56">
        <v>14</v>
      </c>
      <c r="E112" s="67" t="s">
        <v>466</v>
      </c>
      <c r="F112" s="66" t="s">
        <v>244</v>
      </c>
      <c r="G112" s="56" t="s">
        <v>138</v>
      </c>
      <c r="H112" s="55" t="s">
        <v>305</v>
      </c>
    </row>
    <row r="113" spans="1:8" s="82" customFormat="1" ht="26.25" customHeight="1">
      <c r="A113" s="65" t="s">
        <v>243</v>
      </c>
      <c r="B113" s="72" t="s">
        <v>0</v>
      </c>
      <c r="C113" s="69" t="s">
        <v>204</v>
      </c>
      <c r="D113" s="75"/>
      <c r="E113" s="75"/>
      <c r="F113" s="74"/>
      <c r="G113" s="153"/>
      <c r="H113" s="135">
        <f>H114+H141</f>
        <v>61030.657</v>
      </c>
    </row>
    <row r="114" spans="1:8" s="82" customFormat="1" ht="18.75">
      <c r="A114" s="198" t="s">
        <v>242</v>
      </c>
      <c r="B114" s="56" t="s">
        <v>0</v>
      </c>
      <c r="C114" s="69" t="s">
        <v>204</v>
      </c>
      <c r="D114" s="154" t="s">
        <v>224</v>
      </c>
      <c r="E114" s="154"/>
      <c r="F114" s="153"/>
      <c r="G114" s="153"/>
      <c r="H114" s="135">
        <f>H115</f>
        <v>60291.808</v>
      </c>
    </row>
    <row r="115" spans="1:8" s="82" customFormat="1" ht="75" customHeight="1">
      <c r="A115" s="61" t="s">
        <v>493</v>
      </c>
      <c r="B115" s="291" t="s">
        <v>0</v>
      </c>
      <c r="C115" s="69" t="s">
        <v>204</v>
      </c>
      <c r="D115" s="154" t="s">
        <v>224</v>
      </c>
      <c r="E115" s="154" t="s">
        <v>383</v>
      </c>
      <c r="F115" s="153" t="s">
        <v>148</v>
      </c>
      <c r="G115" s="153"/>
      <c r="H115" s="135">
        <f>H116+H120+H128</f>
        <v>60291.808</v>
      </c>
    </row>
    <row r="116" spans="1:8" s="82" customFormat="1" ht="38.25" customHeight="1" hidden="1">
      <c r="A116" s="198" t="s">
        <v>241</v>
      </c>
      <c r="B116" s="291" t="s">
        <v>0</v>
      </c>
      <c r="C116" s="69" t="s">
        <v>204</v>
      </c>
      <c r="D116" s="154" t="s">
        <v>224</v>
      </c>
      <c r="E116" s="154" t="s">
        <v>503</v>
      </c>
      <c r="F116" s="153" t="s">
        <v>148</v>
      </c>
      <c r="G116" s="153"/>
      <c r="H116" s="288">
        <v>0</v>
      </c>
    </row>
    <row r="117" spans="1:8" s="82" customFormat="1" ht="43.5" customHeight="1" hidden="1">
      <c r="A117" s="167" t="s">
        <v>240</v>
      </c>
      <c r="B117" s="290" t="s">
        <v>0</v>
      </c>
      <c r="C117" s="119" t="s">
        <v>204</v>
      </c>
      <c r="D117" s="205" t="s">
        <v>224</v>
      </c>
      <c r="E117" s="205" t="s">
        <v>503</v>
      </c>
      <c r="F117" s="163" t="s">
        <v>236</v>
      </c>
      <c r="G117" s="163"/>
      <c r="H117" s="197">
        <f>H119</f>
        <v>0</v>
      </c>
    </row>
    <row r="118" spans="1:8" s="82" customFormat="1" ht="25.5" customHeight="1" hidden="1">
      <c r="A118" s="88" t="s">
        <v>239</v>
      </c>
      <c r="B118" s="290" t="s">
        <v>0</v>
      </c>
      <c r="C118" s="119" t="s">
        <v>204</v>
      </c>
      <c r="D118" s="205" t="s">
        <v>224</v>
      </c>
      <c r="E118" s="205" t="s">
        <v>503</v>
      </c>
      <c r="F118" s="163" t="s">
        <v>236</v>
      </c>
      <c r="G118" s="163" t="s">
        <v>196</v>
      </c>
      <c r="H118" s="197">
        <v>0</v>
      </c>
    </row>
    <row r="119" spans="1:8" s="82" customFormat="1" ht="39.75" customHeight="1" hidden="1">
      <c r="A119" s="200" t="s">
        <v>238</v>
      </c>
      <c r="B119" s="290" t="s">
        <v>0</v>
      </c>
      <c r="C119" s="119" t="s">
        <v>204</v>
      </c>
      <c r="D119" s="205" t="s">
        <v>224</v>
      </c>
      <c r="E119" s="205" t="s">
        <v>503</v>
      </c>
      <c r="F119" s="163" t="s">
        <v>236</v>
      </c>
      <c r="G119" s="163" t="s">
        <v>196</v>
      </c>
      <c r="H119" s="197">
        <v>0</v>
      </c>
    </row>
    <row r="120" spans="1:8" s="82" customFormat="1" ht="37.5">
      <c r="A120" s="198" t="s">
        <v>234</v>
      </c>
      <c r="B120" s="291" t="s">
        <v>0</v>
      </c>
      <c r="C120" s="69" t="s">
        <v>204</v>
      </c>
      <c r="D120" s="154" t="s">
        <v>224</v>
      </c>
      <c r="E120" s="651" t="s">
        <v>556</v>
      </c>
      <c r="F120" s="652"/>
      <c r="G120" s="153"/>
      <c r="H120" s="526">
        <f>H121+H125+H127</f>
        <v>58788.208</v>
      </c>
    </row>
    <row r="121" spans="1:8" s="82" customFormat="1" ht="37.5">
      <c r="A121" s="160" t="s">
        <v>233</v>
      </c>
      <c r="B121" s="291" t="s">
        <v>0</v>
      </c>
      <c r="C121" s="119" t="s">
        <v>204</v>
      </c>
      <c r="D121" s="205" t="s">
        <v>224</v>
      </c>
      <c r="E121" s="645" t="s">
        <v>541</v>
      </c>
      <c r="F121" s="646"/>
      <c r="G121" s="163"/>
      <c r="H121" s="197">
        <f>H122+H123</f>
        <v>651.393</v>
      </c>
    </row>
    <row r="122" spans="1:8" s="82" customFormat="1" ht="21" customHeight="1">
      <c r="A122" s="549" t="s">
        <v>343</v>
      </c>
      <c r="B122" s="291" t="s">
        <v>0</v>
      </c>
      <c r="C122" s="119" t="s">
        <v>204</v>
      </c>
      <c r="D122" s="205" t="s">
        <v>224</v>
      </c>
      <c r="E122" s="645" t="s">
        <v>541</v>
      </c>
      <c r="F122" s="646"/>
      <c r="G122" s="163" t="s">
        <v>138</v>
      </c>
      <c r="H122" s="194">
        <v>650</v>
      </c>
    </row>
    <row r="123" spans="1:8" s="82" customFormat="1" ht="21" customHeight="1">
      <c r="A123" s="73" t="s">
        <v>179</v>
      </c>
      <c r="B123" s="291"/>
      <c r="C123" s="119" t="s">
        <v>204</v>
      </c>
      <c r="D123" s="205" t="s">
        <v>224</v>
      </c>
      <c r="E123" s="645" t="s">
        <v>541</v>
      </c>
      <c r="F123" s="646"/>
      <c r="G123" s="163" t="s">
        <v>178</v>
      </c>
      <c r="H123" s="194">
        <v>1.393</v>
      </c>
    </row>
    <row r="124" spans="1:8" s="82" customFormat="1" ht="36.75" customHeight="1">
      <c r="A124" s="160" t="s">
        <v>233</v>
      </c>
      <c r="B124" s="291"/>
      <c r="C124" s="119" t="s">
        <v>204</v>
      </c>
      <c r="D124" s="205" t="s">
        <v>224</v>
      </c>
      <c r="E124" s="645" t="s">
        <v>526</v>
      </c>
      <c r="F124" s="646"/>
      <c r="G124" s="163"/>
      <c r="H124" s="194">
        <f>H125</f>
        <v>729.591</v>
      </c>
    </row>
    <row r="125" spans="1:9" s="82" customFormat="1" ht="21" customHeight="1">
      <c r="A125" s="88" t="s">
        <v>152</v>
      </c>
      <c r="B125" s="291"/>
      <c r="C125" s="119" t="s">
        <v>204</v>
      </c>
      <c r="D125" s="205" t="s">
        <v>224</v>
      </c>
      <c r="E125" s="645" t="s">
        <v>526</v>
      </c>
      <c r="F125" s="646"/>
      <c r="G125" s="163" t="s">
        <v>138</v>
      </c>
      <c r="H125" s="194">
        <v>729.591</v>
      </c>
      <c r="I125" s="82">
        <v>129.5914</v>
      </c>
    </row>
    <row r="126" spans="1:8" s="82" customFormat="1" ht="35.25" customHeight="1">
      <c r="A126" s="160" t="s">
        <v>607</v>
      </c>
      <c r="B126" s="291"/>
      <c r="C126" s="119" t="s">
        <v>204</v>
      </c>
      <c r="D126" s="205" t="s">
        <v>224</v>
      </c>
      <c r="E126" s="645" t="s">
        <v>608</v>
      </c>
      <c r="F126" s="646"/>
      <c r="G126" s="163"/>
      <c r="H126" s="194">
        <f>H127</f>
        <v>57407.224</v>
      </c>
    </row>
    <row r="127" spans="1:8" s="82" customFormat="1" ht="21" customHeight="1">
      <c r="A127" s="88" t="s">
        <v>152</v>
      </c>
      <c r="B127" s="291"/>
      <c r="C127" s="119" t="s">
        <v>204</v>
      </c>
      <c r="D127" s="205" t="s">
        <v>224</v>
      </c>
      <c r="E127" s="645" t="s">
        <v>608</v>
      </c>
      <c r="F127" s="646"/>
      <c r="G127" s="163" t="s">
        <v>138</v>
      </c>
      <c r="H127" s="194">
        <v>57407.224</v>
      </c>
    </row>
    <row r="128" spans="1:8" s="82" customFormat="1" ht="55.5" customHeight="1">
      <c r="A128" s="527" t="s">
        <v>227</v>
      </c>
      <c r="B128" s="291" t="s">
        <v>0</v>
      </c>
      <c r="C128" s="69" t="s">
        <v>204</v>
      </c>
      <c r="D128" s="154" t="s">
        <v>224</v>
      </c>
      <c r="E128" s="651" t="s">
        <v>557</v>
      </c>
      <c r="F128" s="652"/>
      <c r="G128" s="153"/>
      <c r="H128" s="135">
        <f>H129</f>
        <v>1503.6</v>
      </c>
    </row>
    <row r="129" spans="1:8" s="82" customFormat="1" ht="37.5" customHeight="1">
      <c r="A129" s="191" t="s">
        <v>225</v>
      </c>
      <c r="B129" s="291" t="s">
        <v>0</v>
      </c>
      <c r="C129" s="119" t="s">
        <v>204</v>
      </c>
      <c r="D129" s="205" t="s">
        <v>224</v>
      </c>
      <c r="E129" s="645" t="s">
        <v>384</v>
      </c>
      <c r="F129" s="646"/>
      <c r="G129" s="153"/>
      <c r="H129" s="123">
        <f>H130</f>
        <v>1503.6</v>
      </c>
    </row>
    <row r="130" spans="1:9" s="82" customFormat="1" ht="22.5" customHeight="1">
      <c r="A130" s="549" t="s">
        <v>343</v>
      </c>
      <c r="B130" s="291" t="s">
        <v>0</v>
      </c>
      <c r="C130" s="119" t="s">
        <v>204</v>
      </c>
      <c r="D130" s="205" t="s">
        <v>224</v>
      </c>
      <c r="E130" s="645" t="s">
        <v>384</v>
      </c>
      <c r="F130" s="646"/>
      <c r="G130" s="163" t="s">
        <v>138</v>
      </c>
      <c r="H130" s="123">
        <v>1503.6</v>
      </c>
      <c r="I130" s="82">
        <v>3.6</v>
      </c>
    </row>
    <row r="131" spans="1:34" s="104" customFormat="1" ht="56.25" customHeight="1" hidden="1">
      <c r="A131" s="198" t="s">
        <v>241</v>
      </c>
      <c r="B131" s="99" t="s">
        <v>0</v>
      </c>
      <c r="C131" s="69" t="s">
        <v>204</v>
      </c>
      <c r="D131" s="154" t="s">
        <v>224</v>
      </c>
      <c r="E131" s="154" t="s">
        <v>237</v>
      </c>
      <c r="F131" s="153" t="s">
        <v>148</v>
      </c>
      <c r="G131" s="153"/>
      <c r="H131" s="123">
        <v>4897.431</v>
      </c>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row>
    <row r="132" spans="1:244" s="105" customFormat="1" ht="37.5" customHeight="1" hidden="1">
      <c r="A132" s="167" t="s">
        <v>240</v>
      </c>
      <c r="B132" s="87" t="s">
        <v>0</v>
      </c>
      <c r="C132" s="69" t="s">
        <v>204</v>
      </c>
      <c r="D132" s="154" t="s">
        <v>224</v>
      </c>
      <c r="E132" s="154" t="s">
        <v>237</v>
      </c>
      <c r="F132" s="153" t="s">
        <v>236</v>
      </c>
      <c r="G132" s="153"/>
      <c r="H132" s="62" t="str">
        <f>H134</f>
        <v>4897,431</v>
      </c>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c r="CE132" s="183"/>
      <c r="CF132" s="183"/>
      <c r="CG132" s="183"/>
      <c r="CH132" s="183"/>
      <c r="CI132" s="183"/>
      <c r="CJ132" s="183"/>
      <c r="CK132" s="183"/>
      <c r="CL132" s="183"/>
      <c r="CM132" s="183"/>
      <c r="CN132" s="183"/>
      <c r="CO132" s="183"/>
      <c r="CP132" s="183"/>
      <c r="CQ132" s="183"/>
      <c r="CR132" s="183"/>
      <c r="CS132" s="183"/>
      <c r="CT132" s="183"/>
      <c r="CU132" s="183"/>
      <c r="CV132" s="183"/>
      <c r="CW132" s="183"/>
      <c r="CX132" s="183"/>
      <c r="CY132" s="183"/>
      <c r="CZ132" s="183"/>
      <c r="DA132" s="183"/>
      <c r="DB132" s="183"/>
      <c r="DC132" s="183"/>
      <c r="DD132" s="183"/>
      <c r="DE132" s="183"/>
      <c r="DF132" s="183"/>
      <c r="DG132" s="183"/>
      <c r="DH132" s="183"/>
      <c r="DI132" s="183"/>
      <c r="DJ132" s="183"/>
      <c r="DK132" s="183"/>
      <c r="DL132" s="183"/>
      <c r="DM132" s="183"/>
      <c r="DN132" s="183"/>
      <c r="DO132" s="183"/>
      <c r="DP132" s="183"/>
      <c r="DQ132" s="183"/>
      <c r="DR132" s="183"/>
      <c r="DS132" s="183"/>
      <c r="DT132" s="183"/>
      <c r="DU132" s="183"/>
      <c r="DV132" s="183"/>
      <c r="DW132" s="183"/>
      <c r="DX132" s="183"/>
      <c r="DY132" s="183"/>
      <c r="DZ132" s="183"/>
      <c r="EA132" s="183"/>
      <c r="EB132" s="183"/>
      <c r="EC132" s="183"/>
      <c r="ED132" s="183"/>
      <c r="EE132" s="183"/>
      <c r="EF132" s="183"/>
      <c r="EG132" s="183"/>
      <c r="EH132" s="183"/>
      <c r="EI132" s="183"/>
      <c r="EJ132" s="183"/>
      <c r="EK132" s="183"/>
      <c r="EL132" s="183"/>
      <c r="EM132" s="183"/>
      <c r="EN132" s="183"/>
      <c r="EO132" s="183"/>
      <c r="EP132" s="183"/>
      <c r="EQ132" s="183"/>
      <c r="ER132" s="183"/>
      <c r="ES132" s="183"/>
      <c r="ET132" s="183"/>
      <c r="EU132" s="183"/>
      <c r="EV132" s="183"/>
      <c r="EW132" s="183"/>
      <c r="EX132" s="183"/>
      <c r="EY132" s="183"/>
      <c r="EZ132" s="183"/>
      <c r="FA132" s="183"/>
      <c r="FB132" s="183"/>
      <c r="FC132" s="183"/>
      <c r="FD132" s="183"/>
      <c r="FE132" s="183"/>
      <c r="FF132" s="183"/>
      <c r="FG132" s="183"/>
      <c r="FH132" s="183"/>
      <c r="FI132" s="183"/>
      <c r="FJ132" s="183"/>
      <c r="FK132" s="183"/>
      <c r="FL132" s="183"/>
      <c r="FM132" s="183"/>
      <c r="FN132" s="183"/>
      <c r="FO132" s="183"/>
      <c r="FP132" s="183"/>
      <c r="FQ132" s="183"/>
      <c r="FR132" s="183"/>
      <c r="FS132" s="183"/>
      <c r="FT132" s="183"/>
      <c r="FU132" s="183"/>
      <c r="FV132" s="183"/>
      <c r="FW132" s="183"/>
      <c r="FX132" s="183"/>
      <c r="FY132" s="183"/>
      <c r="FZ132" s="183"/>
      <c r="GA132" s="183"/>
      <c r="GB132" s="183"/>
      <c r="GC132" s="183"/>
      <c r="GD132" s="183"/>
      <c r="GE132" s="183"/>
      <c r="GF132" s="183"/>
      <c r="GG132" s="183"/>
      <c r="GH132" s="183"/>
      <c r="GI132" s="183"/>
      <c r="GJ132" s="183"/>
      <c r="GK132" s="183"/>
      <c r="GL132" s="183"/>
      <c r="GM132" s="183"/>
      <c r="GN132" s="183"/>
      <c r="GO132" s="183"/>
      <c r="GP132" s="183"/>
      <c r="GQ132" s="183"/>
      <c r="GR132" s="183"/>
      <c r="GS132" s="183"/>
      <c r="GT132" s="183"/>
      <c r="GU132" s="183"/>
      <c r="GV132" s="183"/>
      <c r="GW132" s="183"/>
      <c r="GX132" s="183"/>
      <c r="GY132" s="183"/>
      <c r="GZ132" s="183"/>
      <c r="HA132" s="183"/>
      <c r="HB132" s="183"/>
      <c r="HC132" s="183"/>
      <c r="HD132" s="183"/>
      <c r="HE132" s="183"/>
      <c r="HF132" s="183"/>
      <c r="HG132" s="183"/>
      <c r="HH132" s="183"/>
      <c r="HI132" s="183"/>
      <c r="HJ132" s="183"/>
      <c r="HK132" s="183"/>
      <c r="HL132" s="183"/>
      <c r="HM132" s="183"/>
      <c r="HN132" s="183"/>
      <c r="HO132" s="183"/>
      <c r="HP132" s="183"/>
      <c r="HQ132" s="183"/>
      <c r="HR132" s="183"/>
      <c r="HS132" s="183"/>
      <c r="HT132" s="183"/>
      <c r="HU132" s="183"/>
      <c r="HV132" s="183"/>
      <c r="HW132" s="183"/>
      <c r="HX132" s="183"/>
      <c r="HY132" s="183"/>
      <c r="HZ132" s="183"/>
      <c r="IA132" s="183"/>
      <c r="IB132" s="183"/>
      <c r="IC132" s="183"/>
      <c r="ID132" s="183"/>
      <c r="IE132" s="183"/>
      <c r="IF132" s="183"/>
      <c r="IG132" s="183"/>
      <c r="IH132" s="183"/>
      <c r="II132" s="183"/>
      <c r="IJ132" s="183"/>
    </row>
    <row r="133" spans="1:244" s="105" customFormat="1" ht="19.5" customHeight="1" hidden="1">
      <c r="A133" s="88" t="s">
        <v>239</v>
      </c>
      <c r="B133" s="87" t="s">
        <v>0</v>
      </c>
      <c r="C133" s="69" t="s">
        <v>204</v>
      </c>
      <c r="D133" s="154" t="s">
        <v>224</v>
      </c>
      <c r="E133" s="154" t="s">
        <v>237</v>
      </c>
      <c r="F133" s="153" t="s">
        <v>236</v>
      </c>
      <c r="G133" s="153" t="s">
        <v>196</v>
      </c>
      <c r="H133" s="201">
        <v>4897.431</v>
      </c>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c r="CE133" s="183"/>
      <c r="CF133" s="183"/>
      <c r="CG133" s="183"/>
      <c r="CH133" s="183"/>
      <c r="CI133" s="183"/>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3"/>
      <c r="DF133" s="183"/>
      <c r="DG133" s="183"/>
      <c r="DH133" s="183"/>
      <c r="DI133" s="183"/>
      <c r="DJ133" s="183"/>
      <c r="DK133" s="183"/>
      <c r="DL133" s="183"/>
      <c r="DM133" s="183"/>
      <c r="DN133" s="183"/>
      <c r="DO133" s="183"/>
      <c r="DP133" s="183"/>
      <c r="DQ133" s="183"/>
      <c r="DR133" s="183"/>
      <c r="DS133" s="183"/>
      <c r="DT133" s="183"/>
      <c r="DU133" s="183"/>
      <c r="DV133" s="183"/>
      <c r="DW133" s="183"/>
      <c r="DX133" s="183"/>
      <c r="DY133" s="183"/>
      <c r="DZ133" s="183"/>
      <c r="EA133" s="183"/>
      <c r="EB133" s="183"/>
      <c r="EC133" s="183"/>
      <c r="ED133" s="183"/>
      <c r="EE133" s="183"/>
      <c r="EF133" s="183"/>
      <c r="EG133" s="183"/>
      <c r="EH133" s="183"/>
      <c r="EI133" s="183"/>
      <c r="EJ133" s="183"/>
      <c r="EK133" s="183"/>
      <c r="EL133" s="183"/>
      <c r="EM133" s="183"/>
      <c r="EN133" s="183"/>
      <c r="EO133" s="183"/>
      <c r="EP133" s="183"/>
      <c r="EQ133" s="183"/>
      <c r="ER133" s="183"/>
      <c r="ES133" s="183"/>
      <c r="ET133" s="183"/>
      <c r="EU133" s="183"/>
      <c r="EV133" s="183"/>
      <c r="EW133" s="183"/>
      <c r="EX133" s="183"/>
      <c r="EY133" s="183"/>
      <c r="EZ133" s="183"/>
      <c r="FA133" s="183"/>
      <c r="FB133" s="183"/>
      <c r="FC133" s="183"/>
      <c r="FD133" s="183"/>
      <c r="FE133" s="183"/>
      <c r="FF133" s="183"/>
      <c r="FG133" s="183"/>
      <c r="FH133" s="183"/>
      <c r="FI133" s="183"/>
      <c r="FJ133" s="183"/>
      <c r="FK133" s="183"/>
      <c r="FL133" s="183"/>
      <c r="FM133" s="183"/>
      <c r="FN133" s="183"/>
      <c r="FO133" s="183"/>
      <c r="FP133" s="183"/>
      <c r="FQ133" s="183"/>
      <c r="FR133" s="183"/>
      <c r="FS133" s="183"/>
      <c r="FT133" s="183"/>
      <c r="FU133" s="183"/>
      <c r="FV133" s="183"/>
      <c r="FW133" s="183"/>
      <c r="FX133" s="183"/>
      <c r="FY133" s="183"/>
      <c r="FZ133" s="183"/>
      <c r="GA133" s="183"/>
      <c r="GB133" s="183"/>
      <c r="GC133" s="183"/>
      <c r="GD133" s="183"/>
      <c r="GE133" s="183"/>
      <c r="GF133" s="183"/>
      <c r="GG133" s="183"/>
      <c r="GH133" s="183"/>
      <c r="GI133" s="183"/>
      <c r="GJ133" s="183"/>
      <c r="GK133" s="183"/>
      <c r="GL133" s="183"/>
      <c r="GM133" s="183"/>
      <c r="GN133" s="183"/>
      <c r="GO133" s="183"/>
      <c r="GP133" s="183"/>
      <c r="GQ133" s="183"/>
      <c r="GR133" s="183"/>
      <c r="GS133" s="183"/>
      <c r="GT133" s="183"/>
      <c r="GU133" s="183"/>
      <c r="GV133" s="183"/>
      <c r="GW133" s="183"/>
      <c r="GX133" s="183"/>
      <c r="GY133" s="183"/>
      <c r="GZ133" s="183"/>
      <c r="HA133" s="183"/>
      <c r="HB133" s="183"/>
      <c r="HC133" s="183"/>
      <c r="HD133" s="183"/>
      <c r="HE133" s="183"/>
      <c r="HF133" s="183"/>
      <c r="HG133" s="183"/>
      <c r="HH133" s="183"/>
      <c r="HI133" s="183"/>
      <c r="HJ133" s="183"/>
      <c r="HK133" s="183"/>
      <c r="HL133" s="183"/>
      <c r="HM133" s="183"/>
      <c r="HN133" s="183"/>
      <c r="HO133" s="183"/>
      <c r="HP133" s="183"/>
      <c r="HQ133" s="183"/>
      <c r="HR133" s="183"/>
      <c r="HS133" s="183"/>
      <c r="HT133" s="183"/>
      <c r="HU133" s="183"/>
      <c r="HV133" s="183"/>
      <c r="HW133" s="183"/>
      <c r="HX133" s="183"/>
      <c r="HY133" s="183"/>
      <c r="HZ133" s="183"/>
      <c r="IA133" s="183"/>
      <c r="IB133" s="183"/>
      <c r="IC133" s="183"/>
      <c r="ID133" s="183"/>
      <c r="IE133" s="183"/>
      <c r="IF133" s="183"/>
      <c r="IG133" s="183"/>
      <c r="IH133" s="183"/>
      <c r="II133" s="183"/>
      <c r="IJ133" s="183"/>
    </row>
    <row r="134" spans="1:244" s="105" customFormat="1" ht="19.5" customHeight="1" hidden="1">
      <c r="A134" s="200" t="s">
        <v>238</v>
      </c>
      <c r="B134" s="56" t="s">
        <v>0</v>
      </c>
      <c r="C134" s="69" t="s">
        <v>204</v>
      </c>
      <c r="D134" s="154" t="s">
        <v>224</v>
      </c>
      <c r="E134" s="154" t="s">
        <v>237</v>
      </c>
      <c r="F134" s="153" t="s">
        <v>236</v>
      </c>
      <c r="G134" s="153" t="s">
        <v>196</v>
      </c>
      <c r="H134" s="199" t="s">
        <v>235</v>
      </c>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c r="CE134" s="183"/>
      <c r="CF134" s="183"/>
      <c r="CG134" s="183"/>
      <c r="CH134" s="183"/>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3"/>
      <c r="DF134" s="183"/>
      <c r="DG134" s="183"/>
      <c r="DH134" s="183"/>
      <c r="DI134" s="183"/>
      <c r="DJ134" s="183"/>
      <c r="DK134" s="183"/>
      <c r="DL134" s="183"/>
      <c r="DM134" s="183"/>
      <c r="DN134" s="183"/>
      <c r="DO134" s="183"/>
      <c r="DP134" s="183"/>
      <c r="DQ134" s="183"/>
      <c r="DR134" s="183"/>
      <c r="DS134" s="183"/>
      <c r="DT134" s="183"/>
      <c r="DU134" s="183"/>
      <c r="DV134" s="183"/>
      <c r="DW134" s="183"/>
      <c r="DX134" s="183"/>
      <c r="DY134" s="183"/>
      <c r="DZ134" s="183"/>
      <c r="EA134" s="183"/>
      <c r="EB134" s="183"/>
      <c r="EC134" s="183"/>
      <c r="ED134" s="183"/>
      <c r="EE134" s="183"/>
      <c r="EF134" s="183"/>
      <c r="EG134" s="183"/>
      <c r="EH134" s="183"/>
      <c r="EI134" s="183"/>
      <c r="EJ134" s="183"/>
      <c r="EK134" s="183"/>
      <c r="EL134" s="183"/>
      <c r="EM134" s="183"/>
      <c r="EN134" s="183"/>
      <c r="EO134" s="183"/>
      <c r="EP134" s="183"/>
      <c r="EQ134" s="183"/>
      <c r="ER134" s="183"/>
      <c r="ES134" s="183"/>
      <c r="ET134" s="183"/>
      <c r="EU134" s="183"/>
      <c r="EV134" s="183"/>
      <c r="EW134" s="183"/>
      <c r="EX134" s="183"/>
      <c r="EY134" s="183"/>
      <c r="EZ134" s="183"/>
      <c r="FA134" s="183"/>
      <c r="FB134" s="183"/>
      <c r="FC134" s="183"/>
      <c r="FD134" s="183"/>
      <c r="FE134" s="183"/>
      <c r="FF134" s="183"/>
      <c r="FG134" s="183"/>
      <c r="FH134" s="183"/>
      <c r="FI134" s="183"/>
      <c r="FJ134" s="183"/>
      <c r="FK134" s="183"/>
      <c r="FL134" s="183"/>
      <c r="FM134" s="183"/>
      <c r="FN134" s="183"/>
      <c r="FO134" s="183"/>
      <c r="FP134" s="183"/>
      <c r="FQ134" s="183"/>
      <c r="FR134" s="183"/>
      <c r="FS134" s="183"/>
      <c r="FT134" s="183"/>
      <c r="FU134" s="183"/>
      <c r="FV134" s="183"/>
      <c r="FW134" s="183"/>
      <c r="FX134" s="183"/>
      <c r="FY134" s="183"/>
      <c r="FZ134" s="183"/>
      <c r="GA134" s="183"/>
      <c r="GB134" s="183"/>
      <c r="GC134" s="183"/>
      <c r="GD134" s="183"/>
      <c r="GE134" s="183"/>
      <c r="GF134" s="183"/>
      <c r="GG134" s="183"/>
      <c r="GH134" s="183"/>
      <c r="GI134" s="183"/>
      <c r="GJ134" s="183"/>
      <c r="GK134" s="183"/>
      <c r="GL134" s="183"/>
      <c r="GM134" s="183"/>
      <c r="GN134" s="183"/>
      <c r="GO134" s="183"/>
      <c r="GP134" s="183"/>
      <c r="GQ134" s="183"/>
      <c r="GR134" s="183"/>
      <c r="GS134" s="183"/>
      <c r="GT134" s="183"/>
      <c r="GU134" s="183"/>
      <c r="GV134" s="183"/>
      <c r="GW134" s="183"/>
      <c r="GX134" s="183"/>
      <c r="GY134" s="183"/>
      <c r="GZ134" s="183"/>
      <c r="HA134" s="183"/>
      <c r="HB134" s="183"/>
      <c r="HC134" s="183"/>
      <c r="HD134" s="183"/>
      <c r="HE134" s="183"/>
      <c r="HF134" s="183"/>
      <c r="HG134" s="183"/>
      <c r="HH134" s="183"/>
      <c r="HI134" s="183"/>
      <c r="HJ134" s="183"/>
      <c r="HK134" s="183"/>
      <c r="HL134" s="183"/>
      <c r="HM134" s="183"/>
      <c r="HN134" s="183"/>
      <c r="HO134" s="183"/>
      <c r="HP134" s="183"/>
      <c r="HQ134" s="183"/>
      <c r="HR134" s="183"/>
      <c r="HS134" s="183"/>
      <c r="HT134" s="183"/>
      <c r="HU134" s="183"/>
      <c r="HV134" s="183"/>
      <c r="HW134" s="183"/>
      <c r="HX134" s="183"/>
      <c r="HY134" s="183"/>
      <c r="HZ134" s="183"/>
      <c r="IA134" s="183"/>
      <c r="IB134" s="183"/>
      <c r="IC134" s="183"/>
      <c r="ID134" s="183"/>
      <c r="IE134" s="183"/>
      <c r="IF134" s="183"/>
      <c r="IG134" s="183"/>
      <c r="IH134" s="183"/>
      <c r="II134" s="183"/>
      <c r="IJ134" s="183"/>
    </row>
    <row r="135" spans="1:244" s="105" customFormat="1" ht="37.5" customHeight="1" hidden="1">
      <c r="A135" s="198" t="s">
        <v>234</v>
      </c>
      <c r="B135" s="87" t="s">
        <v>0</v>
      </c>
      <c r="C135" s="69" t="s">
        <v>204</v>
      </c>
      <c r="D135" s="154" t="s">
        <v>224</v>
      </c>
      <c r="E135" s="154" t="s">
        <v>232</v>
      </c>
      <c r="F135" s="153" t="s">
        <v>148</v>
      </c>
      <c r="G135" s="153"/>
      <c r="H135" s="194" t="s">
        <v>230</v>
      </c>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c r="CE135" s="183"/>
      <c r="CF135" s="183"/>
      <c r="CG135" s="183"/>
      <c r="CH135" s="183"/>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3"/>
      <c r="DF135" s="183"/>
      <c r="DG135" s="183"/>
      <c r="DH135" s="183"/>
      <c r="DI135" s="183"/>
      <c r="DJ135" s="183"/>
      <c r="DK135" s="183"/>
      <c r="DL135" s="183"/>
      <c r="DM135" s="183"/>
      <c r="DN135" s="183"/>
      <c r="DO135" s="183"/>
      <c r="DP135" s="183"/>
      <c r="DQ135" s="183"/>
      <c r="DR135" s="183"/>
      <c r="DS135" s="183"/>
      <c r="DT135" s="183"/>
      <c r="DU135" s="183"/>
      <c r="DV135" s="183"/>
      <c r="DW135" s="183"/>
      <c r="DX135" s="183"/>
      <c r="DY135" s="183"/>
      <c r="DZ135" s="183"/>
      <c r="EA135" s="183"/>
      <c r="EB135" s="183"/>
      <c r="EC135" s="183"/>
      <c r="ED135" s="183"/>
      <c r="EE135" s="183"/>
      <c r="EF135" s="183"/>
      <c r="EG135" s="183"/>
      <c r="EH135" s="183"/>
      <c r="EI135" s="183"/>
      <c r="EJ135" s="183"/>
      <c r="EK135" s="183"/>
      <c r="EL135" s="183"/>
      <c r="EM135" s="183"/>
      <c r="EN135" s="183"/>
      <c r="EO135" s="183"/>
      <c r="EP135" s="183"/>
      <c r="EQ135" s="183"/>
      <c r="ER135" s="183"/>
      <c r="ES135" s="183"/>
      <c r="ET135" s="183"/>
      <c r="EU135" s="183"/>
      <c r="EV135" s="183"/>
      <c r="EW135" s="183"/>
      <c r="EX135" s="183"/>
      <c r="EY135" s="183"/>
      <c r="EZ135" s="183"/>
      <c r="FA135" s="183"/>
      <c r="FB135" s="183"/>
      <c r="FC135" s="183"/>
      <c r="FD135" s="183"/>
      <c r="FE135" s="183"/>
      <c r="FF135" s="183"/>
      <c r="FG135" s="183"/>
      <c r="FH135" s="183"/>
      <c r="FI135" s="183"/>
      <c r="FJ135" s="183"/>
      <c r="FK135" s="183"/>
      <c r="FL135" s="183"/>
      <c r="FM135" s="183"/>
      <c r="FN135" s="183"/>
      <c r="FO135" s="183"/>
      <c r="FP135" s="183"/>
      <c r="FQ135" s="183"/>
      <c r="FR135" s="183"/>
      <c r="FS135" s="183"/>
      <c r="FT135" s="183"/>
      <c r="FU135" s="183"/>
      <c r="FV135" s="183"/>
      <c r="FW135" s="183"/>
      <c r="FX135" s="183"/>
      <c r="FY135" s="183"/>
      <c r="FZ135" s="183"/>
      <c r="GA135" s="183"/>
      <c r="GB135" s="183"/>
      <c r="GC135" s="183"/>
      <c r="GD135" s="183"/>
      <c r="GE135" s="183"/>
      <c r="GF135" s="183"/>
      <c r="GG135" s="183"/>
      <c r="GH135" s="183"/>
      <c r="GI135" s="183"/>
      <c r="GJ135" s="183"/>
      <c r="GK135" s="183"/>
      <c r="GL135" s="183"/>
      <c r="GM135" s="183"/>
      <c r="GN135" s="183"/>
      <c r="GO135" s="183"/>
      <c r="GP135" s="183"/>
      <c r="GQ135" s="183"/>
      <c r="GR135" s="183"/>
      <c r="GS135" s="183"/>
      <c r="GT135" s="183"/>
      <c r="GU135" s="183"/>
      <c r="GV135" s="183"/>
      <c r="GW135" s="183"/>
      <c r="GX135" s="183"/>
      <c r="GY135" s="183"/>
      <c r="GZ135" s="183"/>
      <c r="HA135" s="183"/>
      <c r="HB135" s="183"/>
      <c r="HC135" s="183"/>
      <c r="HD135" s="183"/>
      <c r="HE135" s="183"/>
      <c r="HF135" s="183"/>
      <c r="HG135" s="183"/>
      <c r="HH135" s="183"/>
      <c r="HI135" s="183"/>
      <c r="HJ135" s="183"/>
      <c r="HK135" s="183"/>
      <c r="HL135" s="183"/>
      <c r="HM135" s="183"/>
      <c r="HN135" s="183"/>
      <c r="HO135" s="183"/>
      <c r="HP135" s="183"/>
      <c r="HQ135" s="183"/>
      <c r="HR135" s="183"/>
      <c r="HS135" s="183"/>
      <c r="HT135" s="183"/>
      <c r="HU135" s="183"/>
      <c r="HV135" s="183"/>
      <c r="HW135" s="183"/>
      <c r="HX135" s="183"/>
      <c r="HY135" s="183"/>
      <c r="HZ135" s="183"/>
      <c r="IA135" s="183"/>
      <c r="IB135" s="183"/>
      <c r="IC135" s="183"/>
      <c r="ID135" s="183"/>
      <c r="IE135" s="183"/>
      <c r="IF135" s="183"/>
      <c r="IG135" s="183"/>
      <c r="IH135" s="183"/>
      <c r="II135" s="183"/>
      <c r="IJ135" s="183"/>
    </row>
    <row r="136" spans="1:244" s="195" customFormat="1" ht="37.5" customHeight="1" hidden="1">
      <c r="A136" s="160" t="s">
        <v>233</v>
      </c>
      <c r="B136" s="87" t="s">
        <v>0</v>
      </c>
      <c r="C136" s="69" t="s">
        <v>204</v>
      </c>
      <c r="D136" s="154" t="s">
        <v>224</v>
      </c>
      <c r="E136" s="154" t="s">
        <v>232</v>
      </c>
      <c r="F136" s="153" t="s">
        <v>231</v>
      </c>
      <c r="G136" s="153"/>
      <c r="H136" s="197" t="str">
        <f>H137</f>
        <v>1160</v>
      </c>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6"/>
      <c r="BR136" s="196"/>
      <c r="BS136" s="196"/>
      <c r="BT136" s="196"/>
      <c r="BU136" s="196"/>
      <c r="BV136" s="196"/>
      <c r="BW136" s="196"/>
      <c r="BX136" s="196"/>
      <c r="BY136" s="196"/>
      <c r="BZ136" s="196"/>
      <c r="CA136" s="196"/>
      <c r="CB136" s="196"/>
      <c r="CC136" s="196"/>
      <c r="CD136" s="196"/>
      <c r="CE136" s="196"/>
      <c r="CF136" s="196"/>
      <c r="CG136" s="196"/>
      <c r="CH136" s="196"/>
      <c r="CI136" s="196"/>
      <c r="CJ136" s="196"/>
      <c r="CK136" s="196"/>
      <c r="CL136" s="196"/>
      <c r="CM136" s="196"/>
      <c r="CN136" s="196"/>
      <c r="CO136" s="196"/>
      <c r="CP136" s="196"/>
      <c r="CQ136" s="196"/>
      <c r="CR136" s="196"/>
      <c r="CS136" s="196"/>
      <c r="CT136" s="196"/>
      <c r="CU136" s="196"/>
      <c r="CV136" s="196"/>
      <c r="CW136" s="196"/>
      <c r="CX136" s="196"/>
      <c r="CY136" s="196"/>
      <c r="CZ136" s="196"/>
      <c r="DA136" s="196"/>
      <c r="DB136" s="196"/>
      <c r="DC136" s="196"/>
      <c r="DD136" s="196"/>
      <c r="DE136" s="196"/>
      <c r="DF136" s="196"/>
      <c r="DG136" s="196"/>
      <c r="DH136" s="196"/>
      <c r="DI136" s="196"/>
      <c r="DJ136" s="196"/>
      <c r="DK136" s="196"/>
      <c r="DL136" s="196"/>
      <c r="DM136" s="196"/>
      <c r="DN136" s="196"/>
      <c r="DO136" s="196"/>
      <c r="DP136" s="196"/>
      <c r="DQ136" s="196"/>
      <c r="DR136" s="196"/>
      <c r="DS136" s="196"/>
      <c r="DT136" s="196"/>
      <c r="DU136" s="196"/>
      <c r="DV136" s="196"/>
      <c r="DW136" s="196"/>
      <c r="DX136" s="196"/>
      <c r="DY136" s="196"/>
      <c r="DZ136" s="196"/>
      <c r="EA136" s="196"/>
      <c r="EB136" s="196"/>
      <c r="EC136" s="196"/>
      <c r="ED136" s="196"/>
      <c r="EE136" s="196"/>
      <c r="EF136" s="196"/>
      <c r="EG136" s="196"/>
      <c r="EH136" s="196"/>
      <c r="EI136" s="196"/>
      <c r="EJ136" s="196"/>
      <c r="EK136" s="196"/>
      <c r="EL136" s="196"/>
      <c r="EM136" s="196"/>
      <c r="EN136" s="196"/>
      <c r="EO136" s="196"/>
      <c r="EP136" s="196"/>
      <c r="EQ136" s="196"/>
      <c r="ER136" s="196"/>
      <c r="ES136" s="196"/>
      <c r="ET136" s="196"/>
      <c r="EU136" s="196"/>
      <c r="EV136" s="196"/>
      <c r="EW136" s="196"/>
      <c r="EX136" s="196"/>
      <c r="EY136" s="196"/>
      <c r="EZ136" s="196"/>
      <c r="FA136" s="196"/>
      <c r="FB136" s="196"/>
      <c r="FC136" s="196"/>
      <c r="FD136" s="196"/>
      <c r="FE136" s="196"/>
      <c r="FF136" s="196"/>
      <c r="FG136" s="196"/>
      <c r="FH136" s="196"/>
      <c r="FI136" s="196"/>
      <c r="FJ136" s="196"/>
      <c r="FK136" s="196"/>
      <c r="FL136" s="196"/>
      <c r="FM136" s="196"/>
      <c r="FN136" s="196"/>
      <c r="FO136" s="196"/>
      <c r="FP136" s="196"/>
      <c r="FQ136" s="196"/>
      <c r="FR136" s="196"/>
      <c r="FS136" s="196"/>
      <c r="FT136" s="196"/>
      <c r="FU136" s="196"/>
      <c r="FV136" s="196"/>
      <c r="FW136" s="196"/>
      <c r="FX136" s="196"/>
      <c r="FY136" s="196"/>
      <c r="FZ136" s="196"/>
      <c r="GA136" s="196"/>
      <c r="GB136" s="196"/>
      <c r="GC136" s="196"/>
      <c r="GD136" s="196"/>
      <c r="GE136" s="196"/>
      <c r="GF136" s="196"/>
      <c r="GG136" s="196"/>
      <c r="GH136" s="196"/>
      <c r="GI136" s="196"/>
      <c r="GJ136" s="196"/>
      <c r="GK136" s="196"/>
      <c r="GL136" s="196"/>
      <c r="GM136" s="196"/>
      <c r="GN136" s="196"/>
      <c r="GO136" s="196"/>
      <c r="GP136" s="196"/>
      <c r="GQ136" s="196"/>
      <c r="GR136" s="196"/>
      <c r="GS136" s="196"/>
      <c r="GT136" s="196"/>
      <c r="GU136" s="196"/>
      <c r="GV136" s="196"/>
      <c r="GW136" s="196"/>
      <c r="GX136" s="196"/>
      <c r="GY136" s="196"/>
      <c r="GZ136" s="196"/>
      <c r="HA136" s="196"/>
      <c r="HB136" s="196"/>
      <c r="HC136" s="196"/>
      <c r="HD136" s="196"/>
      <c r="HE136" s="196"/>
      <c r="HF136" s="196"/>
      <c r="HG136" s="196"/>
      <c r="HH136" s="196"/>
      <c r="HI136" s="196"/>
      <c r="HJ136" s="196"/>
      <c r="HK136" s="196"/>
      <c r="HL136" s="196"/>
      <c r="HM136" s="196"/>
      <c r="HN136" s="196"/>
      <c r="HO136" s="196"/>
      <c r="HP136" s="196"/>
      <c r="HQ136" s="196"/>
      <c r="HR136" s="196"/>
      <c r="HS136" s="196"/>
      <c r="HT136" s="196"/>
      <c r="HU136" s="196"/>
      <c r="HV136" s="196"/>
      <c r="HW136" s="196"/>
      <c r="HX136" s="196"/>
      <c r="HY136" s="196"/>
      <c r="HZ136" s="196"/>
      <c r="IA136" s="196"/>
      <c r="IB136" s="196"/>
      <c r="IC136" s="196"/>
      <c r="ID136" s="196"/>
      <c r="IE136" s="196"/>
      <c r="IF136" s="196"/>
      <c r="IG136" s="196"/>
      <c r="IH136" s="196"/>
      <c r="II136" s="196"/>
      <c r="IJ136" s="196"/>
    </row>
    <row r="137" spans="1:245" s="193" customFormat="1" ht="37.5" customHeight="1" hidden="1">
      <c r="A137" s="88" t="s">
        <v>152</v>
      </c>
      <c r="B137" s="56" t="s">
        <v>0</v>
      </c>
      <c r="C137" s="69" t="s">
        <v>204</v>
      </c>
      <c r="D137" s="154" t="s">
        <v>224</v>
      </c>
      <c r="E137" s="154" t="s">
        <v>232</v>
      </c>
      <c r="F137" s="153" t="s">
        <v>231</v>
      </c>
      <c r="G137" s="153" t="s">
        <v>138</v>
      </c>
      <c r="H137" s="194" t="s">
        <v>230</v>
      </c>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c r="CE137" s="183"/>
      <c r="CF137" s="183"/>
      <c r="CG137" s="183"/>
      <c r="CH137" s="183"/>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3"/>
      <c r="DF137" s="183"/>
      <c r="DG137" s="183"/>
      <c r="DH137" s="183"/>
      <c r="DI137" s="183"/>
      <c r="DJ137" s="183"/>
      <c r="DK137" s="183"/>
      <c r="DL137" s="183"/>
      <c r="DM137" s="183"/>
      <c r="DN137" s="183"/>
      <c r="DO137" s="183"/>
      <c r="DP137" s="183"/>
      <c r="DQ137" s="183"/>
      <c r="DR137" s="183"/>
      <c r="DS137" s="183"/>
      <c r="DT137" s="183"/>
      <c r="DU137" s="183"/>
      <c r="DV137" s="183"/>
      <c r="DW137" s="183"/>
      <c r="DX137" s="183"/>
      <c r="DY137" s="183"/>
      <c r="DZ137" s="183"/>
      <c r="EA137" s="183"/>
      <c r="EB137" s="183"/>
      <c r="EC137" s="183"/>
      <c r="ED137" s="183"/>
      <c r="EE137" s="183"/>
      <c r="EF137" s="183"/>
      <c r="EG137" s="183"/>
      <c r="EH137" s="183"/>
      <c r="EI137" s="183"/>
      <c r="EJ137" s="183"/>
      <c r="EK137" s="183"/>
      <c r="EL137" s="183"/>
      <c r="EM137" s="183"/>
      <c r="EN137" s="183"/>
      <c r="EO137" s="183"/>
      <c r="EP137" s="183"/>
      <c r="EQ137" s="183"/>
      <c r="ER137" s="183"/>
      <c r="ES137" s="183"/>
      <c r="ET137" s="183"/>
      <c r="EU137" s="183"/>
      <c r="EV137" s="183"/>
      <c r="EW137" s="183"/>
      <c r="EX137" s="183"/>
      <c r="EY137" s="183"/>
      <c r="EZ137" s="183"/>
      <c r="FA137" s="183"/>
      <c r="FB137" s="183"/>
      <c r="FC137" s="183"/>
      <c r="FD137" s="183"/>
      <c r="FE137" s="183"/>
      <c r="FF137" s="183"/>
      <c r="FG137" s="183"/>
      <c r="FH137" s="183"/>
      <c r="FI137" s="183"/>
      <c r="FJ137" s="183"/>
      <c r="FK137" s="183"/>
      <c r="FL137" s="183"/>
      <c r="FM137" s="183"/>
      <c r="FN137" s="183"/>
      <c r="FO137" s="183"/>
      <c r="FP137" s="183"/>
      <c r="FQ137" s="183"/>
      <c r="FR137" s="183"/>
      <c r="FS137" s="183"/>
      <c r="FT137" s="183"/>
      <c r="FU137" s="183"/>
      <c r="FV137" s="183"/>
      <c r="FW137" s="183"/>
      <c r="FX137" s="183"/>
      <c r="FY137" s="183"/>
      <c r="FZ137" s="183"/>
      <c r="GA137" s="183"/>
      <c r="GB137" s="183"/>
      <c r="GC137" s="183"/>
      <c r="GD137" s="183"/>
      <c r="GE137" s="183"/>
      <c r="GF137" s="183"/>
      <c r="GG137" s="183"/>
      <c r="GH137" s="183"/>
      <c r="GI137" s="183"/>
      <c r="GJ137" s="183"/>
      <c r="GK137" s="183"/>
      <c r="GL137" s="183"/>
      <c r="GM137" s="183"/>
      <c r="GN137" s="183"/>
      <c r="GO137" s="183"/>
      <c r="GP137" s="183"/>
      <c r="GQ137" s="183"/>
      <c r="GR137" s="183"/>
      <c r="GS137" s="183"/>
      <c r="GT137" s="183"/>
      <c r="GU137" s="183"/>
      <c r="GV137" s="183"/>
      <c r="GW137" s="183"/>
      <c r="GX137" s="183"/>
      <c r="GY137" s="183"/>
      <c r="GZ137" s="183"/>
      <c r="HA137" s="183"/>
      <c r="HB137" s="183"/>
      <c r="HC137" s="183"/>
      <c r="HD137" s="183"/>
      <c r="HE137" s="183"/>
      <c r="HF137" s="183"/>
      <c r="HG137" s="183"/>
      <c r="HH137" s="183"/>
      <c r="HI137" s="183"/>
      <c r="HJ137" s="183"/>
      <c r="HK137" s="183"/>
      <c r="HL137" s="183"/>
      <c r="HM137" s="183"/>
      <c r="HN137" s="183"/>
      <c r="HO137" s="183"/>
      <c r="HP137" s="183"/>
      <c r="HQ137" s="183"/>
      <c r="HR137" s="183"/>
      <c r="HS137" s="183"/>
      <c r="HT137" s="183"/>
      <c r="HU137" s="183"/>
      <c r="HV137" s="183"/>
      <c r="HW137" s="183"/>
      <c r="HX137" s="183"/>
      <c r="HY137" s="183"/>
      <c r="HZ137" s="183"/>
      <c r="IA137" s="183"/>
      <c r="IB137" s="183"/>
      <c r="IC137" s="183"/>
      <c r="ID137" s="183"/>
      <c r="IE137" s="183"/>
      <c r="IF137" s="183"/>
      <c r="IG137" s="183"/>
      <c r="IH137" s="183"/>
      <c r="II137" s="183"/>
      <c r="IJ137" s="183"/>
      <c r="IK137" s="183"/>
    </row>
    <row r="138" spans="1:34" s="192" customFormat="1" ht="18.75" customHeight="1" hidden="1">
      <c r="A138" s="167" t="s">
        <v>229</v>
      </c>
      <c r="B138" s="87" t="s">
        <v>0</v>
      </c>
      <c r="C138" s="69" t="s">
        <v>204</v>
      </c>
      <c r="D138" s="154" t="s">
        <v>224</v>
      </c>
      <c r="E138" s="651" t="s">
        <v>228</v>
      </c>
      <c r="F138" s="652"/>
      <c r="G138" s="153"/>
      <c r="H138" s="62" t="e">
        <f>#REF!</f>
        <v>#REF!</v>
      </c>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row>
    <row r="139" spans="1:34" s="50" customFormat="1" ht="56.25" customHeight="1" hidden="1">
      <c r="A139" s="166" t="s">
        <v>227</v>
      </c>
      <c r="B139" s="56" t="s">
        <v>0</v>
      </c>
      <c r="C139" s="69" t="s">
        <v>204</v>
      </c>
      <c r="D139" s="154" t="s">
        <v>224</v>
      </c>
      <c r="E139" s="154" t="s">
        <v>226</v>
      </c>
      <c r="F139" s="70" t="s">
        <v>148</v>
      </c>
      <c r="G139" s="153"/>
      <c r="H139" s="62">
        <v>560</v>
      </c>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row>
    <row r="140" spans="1:34" s="50" customFormat="1" ht="2.25" customHeight="1" hidden="1">
      <c r="A140" s="166"/>
      <c r="B140" s="56"/>
      <c r="C140" s="69"/>
      <c r="D140" s="154"/>
      <c r="E140" s="154"/>
      <c r="F140" s="70"/>
      <c r="G140" s="153"/>
      <c r="H140" s="62"/>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row>
    <row r="141" spans="1:34" s="50" customFormat="1" ht="28.5" customHeight="1">
      <c r="A141" s="600" t="s">
        <v>223</v>
      </c>
      <c r="B141" s="158" t="s">
        <v>0</v>
      </c>
      <c r="C141" s="72" t="s">
        <v>204</v>
      </c>
      <c r="D141" s="112">
        <v>12</v>
      </c>
      <c r="E141" s="58"/>
      <c r="F141" s="164"/>
      <c r="G141" s="138"/>
      <c r="H141" s="190">
        <f>H142+H155+H163</f>
        <v>738.8489999999999</v>
      </c>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row>
    <row r="142" spans="1:8" s="183" customFormat="1" ht="78" customHeight="1">
      <c r="A142" s="115" t="s">
        <v>584</v>
      </c>
      <c r="B142" s="103" t="s">
        <v>0</v>
      </c>
      <c r="C142" s="72" t="s">
        <v>204</v>
      </c>
      <c r="D142" s="112" t="s">
        <v>203</v>
      </c>
      <c r="E142" s="141" t="s">
        <v>222</v>
      </c>
      <c r="F142" s="265" t="s">
        <v>148</v>
      </c>
      <c r="G142" s="138"/>
      <c r="H142" s="109" t="str">
        <f>H143</f>
        <v>248,849</v>
      </c>
    </row>
    <row r="143" spans="1:8" s="183" customFormat="1" ht="38.25" customHeight="1">
      <c r="A143" s="293" t="s">
        <v>469</v>
      </c>
      <c r="B143" s="103"/>
      <c r="C143" s="310" t="s">
        <v>204</v>
      </c>
      <c r="D143" s="423" t="s">
        <v>203</v>
      </c>
      <c r="E143" s="585" t="s">
        <v>455</v>
      </c>
      <c r="F143" s="586" t="s">
        <v>148</v>
      </c>
      <c r="G143" s="138"/>
      <c r="H143" s="109" t="str">
        <f>H144</f>
        <v>248,849</v>
      </c>
    </row>
    <row r="144" spans="1:8" s="183" customFormat="1" ht="18.75">
      <c r="A144" s="188" t="s">
        <v>221</v>
      </c>
      <c r="B144" s="187" t="s">
        <v>0</v>
      </c>
      <c r="C144" s="56" t="s">
        <v>204</v>
      </c>
      <c r="D144" s="64" t="s">
        <v>203</v>
      </c>
      <c r="E144" s="185" t="s">
        <v>455</v>
      </c>
      <c r="F144" s="184" t="s">
        <v>220</v>
      </c>
      <c r="G144" s="138"/>
      <c r="H144" s="106" t="str">
        <f>H145</f>
        <v>248,849</v>
      </c>
    </row>
    <row r="145" spans="1:8" s="183" customFormat="1" ht="39.75" customHeight="1">
      <c r="A145" s="549" t="s">
        <v>343</v>
      </c>
      <c r="B145" s="158" t="s">
        <v>0</v>
      </c>
      <c r="C145" s="56" t="s">
        <v>204</v>
      </c>
      <c r="D145" s="64" t="s">
        <v>203</v>
      </c>
      <c r="E145" s="185" t="s">
        <v>455</v>
      </c>
      <c r="F145" s="184" t="s">
        <v>220</v>
      </c>
      <c r="G145" s="63" t="s">
        <v>138</v>
      </c>
      <c r="H145" s="79" t="s">
        <v>633</v>
      </c>
    </row>
    <row r="146" spans="1:8" s="105" customFormat="1" ht="19.5" customHeight="1" hidden="1">
      <c r="A146" s="182" t="s">
        <v>219</v>
      </c>
      <c r="B146" s="56" t="s">
        <v>0</v>
      </c>
      <c r="C146" s="127" t="s">
        <v>204</v>
      </c>
      <c r="D146" s="181" t="s">
        <v>203</v>
      </c>
      <c r="E146" s="180" t="s">
        <v>218</v>
      </c>
      <c r="F146" s="140" t="s">
        <v>162</v>
      </c>
      <c r="G146" s="179"/>
      <c r="H146" s="178"/>
    </row>
    <row r="147" spans="1:8" s="82" customFormat="1" ht="56.25" customHeight="1" hidden="1">
      <c r="A147" s="175" t="s">
        <v>217</v>
      </c>
      <c r="B147" s="103" t="s">
        <v>0</v>
      </c>
      <c r="C147" s="172" t="s">
        <v>204</v>
      </c>
      <c r="D147" s="171" t="s">
        <v>203</v>
      </c>
      <c r="E147" s="170" t="s">
        <v>215</v>
      </c>
      <c r="F147" s="169" t="s">
        <v>162</v>
      </c>
      <c r="G147" s="177"/>
      <c r="H147" s="176"/>
    </row>
    <row r="148" spans="1:8" s="82" customFormat="1" ht="37.5" customHeight="1" hidden="1">
      <c r="A148" s="175" t="s">
        <v>216</v>
      </c>
      <c r="B148" s="72" t="s">
        <v>0</v>
      </c>
      <c r="C148" s="172" t="s">
        <v>204</v>
      </c>
      <c r="D148" s="171" t="s">
        <v>203</v>
      </c>
      <c r="E148" s="170" t="s">
        <v>215</v>
      </c>
      <c r="F148" s="169" t="s">
        <v>214</v>
      </c>
      <c r="G148" s="177"/>
      <c r="H148" s="176"/>
    </row>
    <row r="149" spans="1:8" s="82" customFormat="1" ht="73.5" customHeight="1" hidden="1">
      <c r="A149" s="88" t="s">
        <v>152</v>
      </c>
      <c r="B149" s="99" t="s">
        <v>0</v>
      </c>
      <c r="C149" s="172" t="s">
        <v>204</v>
      </c>
      <c r="D149" s="171" t="s">
        <v>203</v>
      </c>
      <c r="E149" s="170" t="s">
        <v>215</v>
      </c>
      <c r="F149" s="169" t="s">
        <v>214</v>
      </c>
      <c r="G149" s="165" t="s">
        <v>138</v>
      </c>
      <c r="H149" s="168"/>
    </row>
    <row r="150" spans="1:8" s="82" customFormat="1" ht="54" customHeight="1" hidden="1">
      <c r="A150" s="175" t="s">
        <v>213</v>
      </c>
      <c r="B150" s="87" t="s">
        <v>0</v>
      </c>
      <c r="C150" s="172" t="s">
        <v>204</v>
      </c>
      <c r="D150" s="171" t="s">
        <v>203</v>
      </c>
      <c r="E150" s="170" t="s">
        <v>209</v>
      </c>
      <c r="F150" s="169" t="s">
        <v>162</v>
      </c>
      <c r="G150" s="177"/>
      <c r="H150" s="176"/>
    </row>
    <row r="151" spans="1:8" s="82" customFormat="1" ht="22.5" customHeight="1" hidden="1">
      <c r="A151" s="175" t="s">
        <v>212</v>
      </c>
      <c r="B151" s="87" t="s">
        <v>0</v>
      </c>
      <c r="C151" s="172" t="s">
        <v>204</v>
      </c>
      <c r="D151" s="171" t="s">
        <v>203</v>
      </c>
      <c r="E151" s="170" t="s">
        <v>209</v>
      </c>
      <c r="F151" s="169" t="s">
        <v>211</v>
      </c>
      <c r="G151" s="177"/>
      <c r="H151" s="176"/>
    </row>
    <row r="152" spans="1:8" s="82" customFormat="1" ht="19.5" customHeight="1" hidden="1">
      <c r="A152" s="88" t="s">
        <v>152</v>
      </c>
      <c r="B152" s="87" t="s">
        <v>0</v>
      </c>
      <c r="C152" s="172" t="s">
        <v>204</v>
      </c>
      <c r="D152" s="171" t="s">
        <v>203</v>
      </c>
      <c r="E152" s="170" t="s">
        <v>209</v>
      </c>
      <c r="F152" s="169" t="s">
        <v>211</v>
      </c>
      <c r="G152" s="165" t="s">
        <v>138</v>
      </c>
      <c r="H152" s="168"/>
    </row>
    <row r="153" spans="1:8" s="82" customFormat="1" ht="21" customHeight="1" hidden="1">
      <c r="A153" s="175" t="s">
        <v>210</v>
      </c>
      <c r="B153" s="87" t="s">
        <v>0</v>
      </c>
      <c r="C153" s="172" t="s">
        <v>204</v>
      </c>
      <c r="D153" s="171" t="s">
        <v>203</v>
      </c>
      <c r="E153" s="170" t="s">
        <v>209</v>
      </c>
      <c r="F153" s="169" t="s">
        <v>208</v>
      </c>
      <c r="G153" s="174"/>
      <c r="H153" s="173"/>
    </row>
    <row r="154" spans="1:8" s="82" customFormat="1" ht="21" customHeight="1" hidden="1">
      <c r="A154" s="88" t="s">
        <v>152</v>
      </c>
      <c r="B154" s="87"/>
      <c r="C154" s="172" t="s">
        <v>204</v>
      </c>
      <c r="D154" s="171" t="s">
        <v>203</v>
      </c>
      <c r="E154" s="170" t="s">
        <v>209</v>
      </c>
      <c r="F154" s="169" t="s">
        <v>208</v>
      </c>
      <c r="G154" s="165" t="s">
        <v>138</v>
      </c>
      <c r="H154" s="168"/>
    </row>
    <row r="155" spans="1:8" s="82" customFormat="1" ht="74.25" customHeight="1">
      <c r="A155" s="115" t="s">
        <v>585</v>
      </c>
      <c r="B155" s="87"/>
      <c r="C155" s="69" t="s">
        <v>204</v>
      </c>
      <c r="D155" s="69" t="s">
        <v>203</v>
      </c>
      <c r="E155" s="71" t="s">
        <v>456</v>
      </c>
      <c r="F155" s="70" t="s">
        <v>148</v>
      </c>
      <c r="G155" s="153"/>
      <c r="H155" s="288">
        <f>H156</f>
        <v>480</v>
      </c>
    </row>
    <row r="156" spans="1:8" s="82" customFormat="1" ht="38.25" customHeight="1">
      <c r="A156" s="570" t="s">
        <v>399</v>
      </c>
      <c r="B156" s="99"/>
      <c r="C156" s="69" t="s">
        <v>204</v>
      </c>
      <c r="D156" s="69" t="s">
        <v>203</v>
      </c>
      <c r="E156" s="71" t="s">
        <v>456</v>
      </c>
      <c r="F156" s="70" t="s">
        <v>148</v>
      </c>
      <c r="G156" s="153"/>
      <c r="H156" s="603">
        <f>H158+H160+H162</f>
        <v>480</v>
      </c>
    </row>
    <row r="157" spans="1:8" s="82" customFormat="1" ht="39" customHeight="1">
      <c r="A157" s="108" t="s">
        <v>207</v>
      </c>
      <c r="B157" s="87"/>
      <c r="C157" s="119" t="s">
        <v>204</v>
      </c>
      <c r="D157" s="119" t="s">
        <v>203</v>
      </c>
      <c r="E157" s="645" t="s">
        <v>547</v>
      </c>
      <c r="F157" s="646"/>
      <c r="G157" s="163"/>
      <c r="H157" s="451" t="str">
        <f>H158</f>
        <v>50,000</v>
      </c>
    </row>
    <row r="158" spans="1:8" s="82" customFormat="1" ht="36.75" customHeight="1">
      <c r="A158" s="549" t="s">
        <v>343</v>
      </c>
      <c r="B158" s="87"/>
      <c r="C158" s="119" t="s">
        <v>204</v>
      </c>
      <c r="D158" s="119" t="s">
        <v>203</v>
      </c>
      <c r="E158" s="645" t="s">
        <v>547</v>
      </c>
      <c r="F158" s="646"/>
      <c r="G158" s="163" t="s">
        <v>138</v>
      </c>
      <c r="H158" s="451" t="s">
        <v>528</v>
      </c>
    </row>
    <row r="159" spans="1:8" s="82" customFormat="1" ht="21.75" customHeight="1">
      <c r="A159" s="428" t="s">
        <v>400</v>
      </c>
      <c r="B159" s="87"/>
      <c r="C159" s="303" t="s">
        <v>204</v>
      </c>
      <c r="D159" s="484" t="s">
        <v>203</v>
      </c>
      <c r="E159" s="641" t="s">
        <v>548</v>
      </c>
      <c r="F159" s="642"/>
      <c r="G159" s="485"/>
      <c r="H159" s="451">
        <f>H160</f>
        <v>230</v>
      </c>
    </row>
    <row r="160" spans="1:8" s="82" customFormat="1" ht="36" customHeight="1">
      <c r="A160" s="480" t="s">
        <v>343</v>
      </c>
      <c r="B160" s="87"/>
      <c r="C160" s="303" t="s">
        <v>204</v>
      </c>
      <c r="D160" s="484" t="s">
        <v>203</v>
      </c>
      <c r="E160" s="647" t="s">
        <v>549</v>
      </c>
      <c r="F160" s="648"/>
      <c r="G160" s="485" t="s">
        <v>138</v>
      </c>
      <c r="H160" s="451">
        <v>230</v>
      </c>
    </row>
    <row r="161" spans="1:8" s="82" customFormat="1" ht="36.75" customHeight="1">
      <c r="A161" s="88" t="s">
        <v>205</v>
      </c>
      <c r="B161" s="87"/>
      <c r="C161" s="119" t="s">
        <v>204</v>
      </c>
      <c r="D161" s="119" t="s">
        <v>203</v>
      </c>
      <c r="E161" s="645" t="s">
        <v>550</v>
      </c>
      <c r="F161" s="646"/>
      <c r="G161" s="163"/>
      <c r="H161" s="451" t="str">
        <f>H162</f>
        <v>200,000</v>
      </c>
    </row>
    <row r="162" spans="1:8" s="82" customFormat="1" ht="39.75" customHeight="1">
      <c r="A162" s="549" t="s">
        <v>343</v>
      </c>
      <c r="B162" s="87"/>
      <c r="C162" s="119" t="s">
        <v>204</v>
      </c>
      <c r="D162" s="119" t="s">
        <v>203</v>
      </c>
      <c r="E162" s="645" t="s">
        <v>550</v>
      </c>
      <c r="F162" s="646"/>
      <c r="G162" s="163" t="s">
        <v>138</v>
      </c>
      <c r="H162" s="162" t="s">
        <v>527</v>
      </c>
    </row>
    <row r="163" spans="1:8" s="82" customFormat="1" ht="74.25" customHeight="1">
      <c r="A163" s="113" t="s">
        <v>595</v>
      </c>
      <c r="B163" s="103"/>
      <c r="C163" s="56" t="s">
        <v>204</v>
      </c>
      <c r="D163" s="64" t="s">
        <v>203</v>
      </c>
      <c r="E163" s="111">
        <v>21001</v>
      </c>
      <c r="F163" s="110" t="s">
        <v>148</v>
      </c>
      <c r="G163" s="63"/>
      <c r="H163" s="598">
        <f>H164</f>
        <v>10</v>
      </c>
    </row>
    <row r="164" spans="1:8" s="82" customFormat="1" ht="60" customHeight="1">
      <c r="A164" s="88" t="s">
        <v>516</v>
      </c>
      <c r="B164" s="103"/>
      <c r="C164" s="56" t="s">
        <v>204</v>
      </c>
      <c r="D164" s="64" t="s">
        <v>203</v>
      </c>
      <c r="E164" s="647" t="s">
        <v>518</v>
      </c>
      <c r="F164" s="648"/>
      <c r="G164" s="63"/>
      <c r="H164" s="528">
        <v>10</v>
      </c>
    </row>
    <row r="165" spans="1:8" s="82" customFormat="1" ht="21" customHeight="1">
      <c r="A165" s="88" t="s">
        <v>160</v>
      </c>
      <c r="B165" s="103"/>
      <c r="C165" s="56" t="s">
        <v>204</v>
      </c>
      <c r="D165" s="64" t="s">
        <v>203</v>
      </c>
      <c r="E165" s="647" t="s">
        <v>519</v>
      </c>
      <c r="F165" s="648"/>
      <c r="G165" s="63" t="s">
        <v>157</v>
      </c>
      <c r="H165" s="528">
        <v>10</v>
      </c>
    </row>
    <row r="166" spans="1:8" s="82" customFormat="1" ht="28.5" customHeight="1">
      <c r="A166" s="156" t="s">
        <v>201</v>
      </c>
      <c r="B166" s="87"/>
      <c r="C166" s="69" t="s">
        <v>183</v>
      </c>
      <c r="D166" s="69"/>
      <c r="E166" s="78"/>
      <c r="F166" s="77"/>
      <c r="G166" s="69"/>
      <c r="H166" s="135">
        <f>H167+H189+H172</f>
        <v>14831.994999999999</v>
      </c>
    </row>
    <row r="167" spans="1:8" s="82" customFormat="1" ht="24" customHeight="1">
      <c r="A167" s="156" t="s">
        <v>200</v>
      </c>
      <c r="B167" s="87"/>
      <c r="C167" s="69" t="s">
        <v>183</v>
      </c>
      <c r="D167" s="69" t="s">
        <v>141</v>
      </c>
      <c r="E167" s="75"/>
      <c r="F167" s="74"/>
      <c r="G167" s="69"/>
      <c r="H167" s="135">
        <f>H168</f>
        <v>45</v>
      </c>
    </row>
    <row r="168" spans="1:8" s="82" customFormat="1" ht="80.25" customHeight="1">
      <c r="A168" s="155" t="s">
        <v>586</v>
      </c>
      <c r="B168" s="87"/>
      <c r="C168" s="69" t="s">
        <v>183</v>
      </c>
      <c r="D168" s="69" t="s">
        <v>141</v>
      </c>
      <c r="E168" s="130" t="s">
        <v>174</v>
      </c>
      <c r="F168" s="129" t="s">
        <v>148</v>
      </c>
      <c r="G168" s="69"/>
      <c r="H168" s="135">
        <f>H169</f>
        <v>45</v>
      </c>
    </row>
    <row r="169" spans="1:8" s="82" customFormat="1" ht="120" customHeight="1">
      <c r="A169" s="576" t="s">
        <v>587</v>
      </c>
      <c r="B169" s="99"/>
      <c r="C169" s="69" t="s">
        <v>183</v>
      </c>
      <c r="D169" s="69" t="s">
        <v>141</v>
      </c>
      <c r="E169" s="130" t="s">
        <v>184</v>
      </c>
      <c r="F169" s="129" t="s">
        <v>148</v>
      </c>
      <c r="G169" s="69"/>
      <c r="H169" s="68">
        <f>H171</f>
        <v>45</v>
      </c>
    </row>
    <row r="170" spans="1:8" s="82" customFormat="1" ht="39.75" customHeight="1">
      <c r="A170" s="136" t="s">
        <v>199</v>
      </c>
      <c r="B170" s="99"/>
      <c r="C170" s="69" t="s">
        <v>183</v>
      </c>
      <c r="D170" s="69" t="s">
        <v>141</v>
      </c>
      <c r="E170" s="130" t="s">
        <v>198</v>
      </c>
      <c r="F170" s="129" t="s">
        <v>148</v>
      </c>
      <c r="G170" s="69"/>
      <c r="H170" s="582">
        <f>H171</f>
        <v>45</v>
      </c>
    </row>
    <row r="171" spans="1:8" s="82" customFormat="1" ht="21" customHeight="1">
      <c r="A171" s="161" t="s">
        <v>340</v>
      </c>
      <c r="B171" s="87"/>
      <c r="C171" s="119" t="s">
        <v>183</v>
      </c>
      <c r="D171" s="119" t="s">
        <v>141</v>
      </c>
      <c r="E171" s="145" t="s">
        <v>198</v>
      </c>
      <c r="F171" s="144" t="s">
        <v>197</v>
      </c>
      <c r="G171" s="119" t="s">
        <v>138</v>
      </c>
      <c r="H171" s="492">
        <v>45</v>
      </c>
    </row>
    <row r="172" spans="1:8" s="82" customFormat="1" ht="21" customHeight="1">
      <c r="A172" s="156" t="s">
        <v>195</v>
      </c>
      <c r="B172" s="87"/>
      <c r="C172" s="69" t="s">
        <v>183</v>
      </c>
      <c r="D172" s="69" t="s">
        <v>192</v>
      </c>
      <c r="E172" s="75"/>
      <c r="F172" s="74"/>
      <c r="G172" s="69"/>
      <c r="H172" s="68">
        <f>H173+H184+H181</f>
        <v>50</v>
      </c>
    </row>
    <row r="173" spans="1:8" s="82" customFormat="1" ht="78.75" customHeight="1" hidden="1">
      <c r="A173" s="159" t="s">
        <v>464</v>
      </c>
      <c r="B173" s="187" t="s">
        <v>0</v>
      </c>
      <c r="C173" s="101" t="s">
        <v>183</v>
      </c>
      <c r="D173" s="101" t="s">
        <v>192</v>
      </c>
      <c r="E173" s="130" t="s">
        <v>412</v>
      </c>
      <c r="F173" s="129" t="s">
        <v>148</v>
      </c>
      <c r="G173" s="72"/>
      <c r="H173" s="447">
        <f>H176</f>
        <v>0</v>
      </c>
    </row>
    <row r="174" spans="1:8" s="82" customFormat="1" ht="38.25" customHeight="1" hidden="1">
      <c r="A174" s="571" t="s">
        <v>401</v>
      </c>
      <c r="B174" s="187" t="s">
        <v>0</v>
      </c>
      <c r="C174" s="572" t="s">
        <v>183</v>
      </c>
      <c r="D174" s="573" t="s">
        <v>192</v>
      </c>
      <c r="E174" s="309" t="s">
        <v>385</v>
      </c>
      <c r="F174" s="308" t="s">
        <v>148</v>
      </c>
      <c r="G174" s="574"/>
      <c r="H174" s="447">
        <f>H175</f>
        <v>0</v>
      </c>
    </row>
    <row r="175" spans="1:8" s="82" customFormat="1" ht="38.25" customHeight="1" hidden="1">
      <c r="A175" s="457" t="s">
        <v>402</v>
      </c>
      <c r="B175" s="158" t="s">
        <v>0</v>
      </c>
      <c r="C175" s="429" t="s">
        <v>183</v>
      </c>
      <c r="D175" s="453" t="s">
        <v>192</v>
      </c>
      <c r="E175" s="454" t="s">
        <v>385</v>
      </c>
      <c r="F175" s="455" t="s">
        <v>190</v>
      </c>
      <c r="G175" s="456"/>
      <c r="H175" s="289">
        <f>H176</f>
        <v>0</v>
      </c>
    </row>
    <row r="176" spans="1:8" s="82" customFormat="1" ht="33" customHeight="1" hidden="1">
      <c r="A176" s="458" t="s">
        <v>403</v>
      </c>
      <c r="B176" s="158" t="s">
        <v>0</v>
      </c>
      <c r="C176" s="429" t="s">
        <v>183</v>
      </c>
      <c r="D176" s="453" t="s">
        <v>192</v>
      </c>
      <c r="E176" s="454" t="s">
        <v>385</v>
      </c>
      <c r="F176" s="455" t="s">
        <v>190</v>
      </c>
      <c r="G176" s="456" t="s">
        <v>196</v>
      </c>
      <c r="H176" s="289">
        <v>0</v>
      </c>
    </row>
    <row r="177" spans="1:8" s="82" customFormat="1" ht="81" customHeight="1">
      <c r="A177" s="159" t="s">
        <v>504</v>
      </c>
      <c r="B177" s="158"/>
      <c r="C177" s="101" t="s">
        <v>183</v>
      </c>
      <c r="D177" s="101" t="s">
        <v>169</v>
      </c>
      <c r="E177" s="643" t="s">
        <v>632</v>
      </c>
      <c r="F177" s="644"/>
      <c r="G177" s="72"/>
      <c r="H177" s="288" t="str">
        <f>H178</f>
        <v>88,000</v>
      </c>
    </row>
    <row r="178" spans="1:8" s="82" customFormat="1" ht="37.5" customHeight="1">
      <c r="A178" s="575" t="s">
        <v>558</v>
      </c>
      <c r="B178" s="187"/>
      <c r="C178" s="101" t="s">
        <v>183</v>
      </c>
      <c r="D178" s="101" t="s">
        <v>169</v>
      </c>
      <c r="E178" s="643" t="s">
        <v>631</v>
      </c>
      <c r="F178" s="644"/>
      <c r="G178" s="72"/>
      <c r="H178" s="447" t="str">
        <f>H179</f>
        <v>88,000</v>
      </c>
    </row>
    <row r="179" spans="1:8" s="82" customFormat="1" ht="18" customHeight="1">
      <c r="A179" s="461" t="s">
        <v>406</v>
      </c>
      <c r="B179" s="158"/>
      <c r="C179" s="157" t="s">
        <v>183</v>
      </c>
      <c r="D179" s="157" t="s">
        <v>169</v>
      </c>
      <c r="E179" s="641" t="s">
        <v>630</v>
      </c>
      <c r="F179" s="642"/>
      <c r="G179" s="56"/>
      <c r="H179" s="289" t="str">
        <f>H180</f>
        <v>88,000</v>
      </c>
    </row>
    <row r="180" spans="1:8" s="82" customFormat="1" ht="36" customHeight="1">
      <c r="A180" s="549" t="s">
        <v>343</v>
      </c>
      <c r="B180" s="158" t="s">
        <v>0</v>
      </c>
      <c r="C180" s="157" t="s">
        <v>183</v>
      </c>
      <c r="D180" s="157" t="s">
        <v>169</v>
      </c>
      <c r="E180" s="641" t="s">
        <v>630</v>
      </c>
      <c r="F180" s="642"/>
      <c r="G180" s="56" t="s">
        <v>138</v>
      </c>
      <c r="H180" s="55" t="s">
        <v>626</v>
      </c>
    </row>
    <row r="181" spans="1:8" s="82" customFormat="1" ht="55.5" customHeight="1">
      <c r="A181" s="625" t="s">
        <v>627</v>
      </c>
      <c r="B181" s="158"/>
      <c r="C181" s="157" t="s">
        <v>183</v>
      </c>
      <c r="D181" s="157" t="s">
        <v>192</v>
      </c>
      <c r="E181" s="641" t="s">
        <v>628</v>
      </c>
      <c r="F181" s="642"/>
      <c r="G181" s="56"/>
      <c r="H181" s="289" t="str">
        <f>H182</f>
        <v>0</v>
      </c>
    </row>
    <row r="182" spans="1:8" s="82" customFormat="1" ht="36" customHeight="1">
      <c r="A182" s="461" t="s">
        <v>402</v>
      </c>
      <c r="B182" s="158"/>
      <c r="C182" s="157" t="s">
        <v>183</v>
      </c>
      <c r="D182" s="157" t="s">
        <v>192</v>
      </c>
      <c r="E182" s="641" t="s">
        <v>629</v>
      </c>
      <c r="F182" s="642"/>
      <c r="G182" s="56"/>
      <c r="H182" s="289" t="str">
        <f>H183</f>
        <v>0</v>
      </c>
    </row>
    <row r="183" spans="1:8" s="82" customFormat="1" ht="36" customHeight="1">
      <c r="A183" s="549" t="s">
        <v>343</v>
      </c>
      <c r="B183" s="158"/>
      <c r="C183" s="157" t="s">
        <v>183</v>
      </c>
      <c r="D183" s="157" t="s">
        <v>192</v>
      </c>
      <c r="E183" s="641" t="s">
        <v>629</v>
      </c>
      <c r="F183" s="642"/>
      <c r="G183" s="56" t="s">
        <v>138</v>
      </c>
      <c r="H183" s="55" t="s">
        <v>305</v>
      </c>
    </row>
    <row r="184" spans="1:8" s="82" customFormat="1" ht="78" customHeight="1">
      <c r="A184" s="155" t="s">
        <v>586</v>
      </c>
      <c r="B184" s="87"/>
      <c r="C184" s="101" t="s">
        <v>183</v>
      </c>
      <c r="D184" s="101" t="s">
        <v>192</v>
      </c>
      <c r="E184" s="130" t="s">
        <v>174</v>
      </c>
      <c r="F184" s="129" t="s">
        <v>148</v>
      </c>
      <c r="G184" s="56"/>
      <c r="H184" s="447">
        <f>H185</f>
        <v>50</v>
      </c>
    </row>
    <row r="185" spans="1:8" s="82" customFormat="1" ht="93" customHeight="1">
      <c r="A185" s="182" t="s">
        <v>588</v>
      </c>
      <c r="B185" s="99"/>
      <c r="C185" s="101" t="s">
        <v>183</v>
      </c>
      <c r="D185" s="101" t="s">
        <v>192</v>
      </c>
      <c r="E185" s="130" t="s">
        <v>184</v>
      </c>
      <c r="F185" s="129" t="s">
        <v>148</v>
      </c>
      <c r="G185" s="72"/>
      <c r="H185" s="447">
        <f>H186</f>
        <v>50</v>
      </c>
    </row>
    <row r="186" spans="1:8" s="82" customFormat="1" ht="37.5" customHeight="1">
      <c r="A186" s="136" t="s">
        <v>420</v>
      </c>
      <c r="B186" s="99"/>
      <c r="C186" s="101" t="s">
        <v>183</v>
      </c>
      <c r="D186" s="101" t="s">
        <v>192</v>
      </c>
      <c r="E186" s="130" t="s">
        <v>419</v>
      </c>
      <c r="F186" s="129" t="s">
        <v>148</v>
      </c>
      <c r="G186" s="72"/>
      <c r="H186" s="447">
        <f>H187</f>
        <v>50</v>
      </c>
    </row>
    <row r="187" spans="1:8" s="82" customFormat="1" ht="21" customHeight="1">
      <c r="A187" s="88" t="s">
        <v>404</v>
      </c>
      <c r="B187" s="158" t="s">
        <v>0</v>
      </c>
      <c r="C187" s="157" t="s">
        <v>183</v>
      </c>
      <c r="D187" s="157" t="s">
        <v>192</v>
      </c>
      <c r="E187" s="145" t="s">
        <v>419</v>
      </c>
      <c r="F187" s="66" t="s">
        <v>194</v>
      </c>
      <c r="G187" s="56"/>
      <c r="H187" s="289">
        <f>H188</f>
        <v>50</v>
      </c>
    </row>
    <row r="188" spans="1:8" s="82" customFormat="1" ht="36" customHeight="1">
      <c r="A188" s="549" t="s">
        <v>343</v>
      </c>
      <c r="B188" s="158" t="s">
        <v>0</v>
      </c>
      <c r="C188" s="157" t="s">
        <v>183</v>
      </c>
      <c r="D188" s="157" t="s">
        <v>192</v>
      </c>
      <c r="E188" s="145" t="s">
        <v>419</v>
      </c>
      <c r="F188" s="66" t="s">
        <v>194</v>
      </c>
      <c r="G188" s="56" t="s">
        <v>138</v>
      </c>
      <c r="H188" s="289">
        <v>50</v>
      </c>
    </row>
    <row r="189" spans="1:8" s="82" customFormat="1" ht="21" customHeight="1">
      <c r="A189" s="159" t="s">
        <v>189</v>
      </c>
      <c r="B189" s="87"/>
      <c r="C189" s="69" t="s">
        <v>183</v>
      </c>
      <c r="D189" s="69" t="s">
        <v>169</v>
      </c>
      <c r="E189" s="78"/>
      <c r="F189" s="77"/>
      <c r="G189" s="69"/>
      <c r="H189" s="135">
        <f>+H190+H209+H177</f>
        <v>14736.994999999999</v>
      </c>
    </row>
    <row r="190" spans="1:8" s="82" customFormat="1" ht="78.75" customHeight="1">
      <c r="A190" s="155" t="s">
        <v>586</v>
      </c>
      <c r="B190" s="87"/>
      <c r="C190" s="69" t="s">
        <v>183</v>
      </c>
      <c r="D190" s="154" t="s">
        <v>169</v>
      </c>
      <c r="E190" s="130" t="s">
        <v>174</v>
      </c>
      <c r="F190" s="129" t="s">
        <v>148</v>
      </c>
      <c r="G190" s="153"/>
      <c r="H190" s="135">
        <f>H191</f>
        <v>6703.182</v>
      </c>
    </row>
    <row r="191" spans="1:8" s="82" customFormat="1" ht="93.75" customHeight="1">
      <c r="A191" s="182" t="s">
        <v>588</v>
      </c>
      <c r="B191" s="99"/>
      <c r="C191" s="99" t="s">
        <v>183</v>
      </c>
      <c r="D191" s="148" t="s">
        <v>169</v>
      </c>
      <c r="E191" s="130" t="s">
        <v>184</v>
      </c>
      <c r="F191" s="129" t="s">
        <v>148</v>
      </c>
      <c r="G191" s="266"/>
      <c r="H191" s="314">
        <f>H192+H198+H201+H204+H206+H195</f>
        <v>6703.182</v>
      </c>
    </row>
    <row r="192" spans="1:8" s="82" customFormat="1" ht="24" customHeight="1">
      <c r="A192" s="463" t="s">
        <v>408</v>
      </c>
      <c r="B192" s="99"/>
      <c r="C192" s="99" t="s">
        <v>183</v>
      </c>
      <c r="D192" s="148" t="s">
        <v>169</v>
      </c>
      <c r="E192" s="643" t="s">
        <v>536</v>
      </c>
      <c r="F192" s="644"/>
      <c r="G192" s="266"/>
      <c r="H192" s="314">
        <f>H193</f>
        <v>1790</v>
      </c>
    </row>
    <row r="193" spans="1:8" s="82" customFormat="1" ht="21" customHeight="1">
      <c r="A193" s="583" t="s">
        <v>188</v>
      </c>
      <c r="B193" s="87"/>
      <c r="C193" s="87" t="s">
        <v>183</v>
      </c>
      <c r="D193" s="146" t="s">
        <v>169</v>
      </c>
      <c r="E193" s="641" t="s">
        <v>531</v>
      </c>
      <c r="F193" s="642"/>
      <c r="G193" s="143"/>
      <c r="H193" s="152">
        <f>H194</f>
        <v>1790</v>
      </c>
    </row>
    <row r="194" spans="1:9" s="82" customFormat="1" ht="39" customHeight="1">
      <c r="A194" s="549" t="s">
        <v>343</v>
      </c>
      <c r="B194" s="87"/>
      <c r="C194" s="87" t="s">
        <v>183</v>
      </c>
      <c r="D194" s="146" t="s">
        <v>169</v>
      </c>
      <c r="E194" s="641" t="s">
        <v>531</v>
      </c>
      <c r="F194" s="642"/>
      <c r="G194" s="143" t="s">
        <v>138</v>
      </c>
      <c r="H194" s="597">
        <v>1790</v>
      </c>
      <c r="I194" s="82">
        <v>170</v>
      </c>
    </row>
    <row r="195" spans="1:8" s="82" customFormat="1" ht="21" customHeight="1">
      <c r="A195" s="583" t="s">
        <v>188</v>
      </c>
      <c r="B195" s="87"/>
      <c r="C195" s="87" t="s">
        <v>183</v>
      </c>
      <c r="D195" s="146" t="s">
        <v>169</v>
      </c>
      <c r="E195" s="641" t="s">
        <v>530</v>
      </c>
      <c r="F195" s="642"/>
      <c r="G195" s="143"/>
      <c r="H195" s="597">
        <f>H196</f>
        <v>4368.735</v>
      </c>
    </row>
    <row r="196" spans="1:9" s="82" customFormat="1" ht="37.5" customHeight="1">
      <c r="A196" s="549" t="s">
        <v>343</v>
      </c>
      <c r="B196" s="87"/>
      <c r="C196" s="87" t="s">
        <v>183</v>
      </c>
      <c r="D196" s="146" t="s">
        <v>169</v>
      </c>
      <c r="E196" s="641" t="s">
        <v>530</v>
      </c>
      <c r="F196" s="642"/>
      <c r="G196" s="143" t="s">
        <v>138</v>
      </c>
      <c r="H196" s="597">
        <v>4368.735</v>
      </c>
      <c r="I196" s="82">
        <v>30</v>
      </c>
    </row>
    <row r="197" spans="1:8" s="82" customFormat="1" ht="21" customHeight="1">
      <c r="A197" s="427" t="s">
        <v>409</v>
      </c>
      <c r="B197" s="300" t="s">
        <v>0</v>
      </c>
      <c r="C197" s="300" t="s">
        <v>183</v>
      </c>
      <c r="D197" s="299" t="s">
        <v>169</v>
      </c>
      <c r="E197" s="639" t="s">
        <v>532</v>
      </c>
      <c r="F197" s="640"/>
      <c r="G197" s="143"/>
      <c r="H197" s="498" t="str">
        <f>H198</f>
        <v>199,447</v>
      </c>
    </row>
    <row r="198" spans="1:8" s="82" customFormat="1" ht="21" customHeight="1">
      <c r="A198" s="465" t="s">
        <v>188</v>
      </c>
      <c r="B198" s="87" t="s">
        <v>0</v>
      </c>
      <c r="C198" s="87" t="s">
        <v>183</v>
      </c>
      <c r="D198" s="146" t="s">
        <v>169</v>
      </c>
      <c r="E198" s="641" t="s">
        <v>533</v>
      </c>
      <c r="F198" s="642"/>
      <c r="G198" s="143"/>
      <c r="H198" s="550" t="str">
        <f>H199</f>
        <v>199,447</v>
      </c>
    </row>
    <row r="199" spans="1:8" s="82" customFormat="1" ht="42" customHeight="1">
      <c r="A199" s="466" t="s">
        <v>343</v>
      </c>
      <c r="B199" s="87" t="s">
        <v>0</v>
      </c>
      <c r="C199" s="87" t="s">
        <v>183</v>
      </c>
      <c r="D199" s="146" t="s">
        <v>169</v>
      </c>
      <c r="E199" s="641" t="s">
        <v>533</v>
      </c>
      <c r="F199" s="642"/>
      <c r="G199" s="143" t="s">
        <v>138</v>
      </c>
      <c r="H199" s="142" t="s">
        <v>642</v>
      </c>
    </row>
    <row r="200" spans="1:8" s="82" customFormat="1" ht="37.5" customHeight="1">
      <c r="A200" s="427" t="s">
        <v>410</v>
      </c>
      <c r="B200" s="300" t="s">
        <v>0</v>
      </c>
      <c r="C200" s="300" t="s">
        <v>183</v>
      </c>
      <c r="D200" s="299" t="s">
        <v>169</v>
      </c>
      <c r="E200" s="639" t="s">
        <v>534</v>
      </c>
      <c r="F200" s="640"/>
      <c r="G200" s="143"/>
      <c r="H200" s="311">
        <f>H201</f>
        <v>145</v>
      </c>
    </row>
    <row r="201" spans="1:8" s="82" customFormat="1" ht="21" customHeight="1">
      <c r="A201" s="467" t="s">
        <v>186</v>
      </c>
      <c r="B201" s="87" t="s">
        <v>0</v>
      </c>
      <c r="C201" s="87" t="s">
        <v>183</v>
      </c>
      <c r="D201" s="146" t="s">
        <v>169</v>
      </c>
      <c r="E201" s="641" t="s">
        <v>535</v>
      </c>
      <c r="F201" s="642"/>
      <c r="G201" s="143"/>
      <c r="H201" s="312">
        <f>H202</f>
        <v>145</v>
      </c>
    </row>
    <row r="202" spans="1:9" s="82" customFormat="1" ht="37.5" customHeight="1">
      <c r="A202" s="468" t="s">
        <v>343</v>
      </c>
      <c r="B202" s="87" t="s">
        <v>0</v>
      </c>
      <c r="C202" s="87" t="s">
        <v>183</v>
      </c>
      <c r="D202" s="146" t="s">
        <v>169</v>
      </c>
      <c r="E202" s="641" t="s">
        <v>535</v>
      </c>
      <c r="F202" s="642"/>
      <c r="G202" s="143" t="s">
        <v>138</v>
      </c>
      <c r="H202" s="311">
        <v>145</v>
      </c>
      <c r="I202" s="82">
        <v>100</v>
      </c>
    </row>
    <row r="203" spans="1:8" s="82" customFormat="1" ht="39" customHeight="1">
      <c r="A203" s="293" t="s">
        <v>407</v>
      </c>
      <c r="B203" s="300" t="s">
        <v>0</v>
      </c>
      <c r="C203" s="300" t="s">
        <v>183</v>
      </c>
      <c r="D203" s="299" t="s">
        <v>169</v>
      </c>
      <c r="E203" s="639" t="s">
        <v>554</v>
      </c>
      <c r="F203" s="640"/>
      <c r="G203" s="306"/>
      <c r="H203" s="482" t="str">
        <f>H204</f>
        <v>200,000</v>
      </c>
    </row>
    <row r="204" spans="1:8" s="82" customFormat="1" ht="21" customHeight="1">
      <c r="A204" s="461" t="s">
        <v>406</v>
      </c>
      <c r="B204" s="87" t="s">
        <v>0</v>
      </c>
      <c r="C204" s="87" t="s">
        <v>183</v>
      </c>
      <c r="D204" s="146" t="s">
        <v>169</v>
      </c>
      <c r="E204" s="641" t="s">
        <v>553</v>
      </c>
      <c r="F204" s="642"/>
      <c r="G204" s="143"/>
      <c r="H204" s="550" t="str">
        <f>H205</f>
        <v>200,000</v>
      </c>
    </row>
    <row r="205" spans="1:8" s="82" customFormat="1" ht="41.25" customHeight="1">
      <c r="A205" s="475" t="s">
        <v>343</v>
      </c>
      <c r="B205" s="87" t="s">
        <v>0</v>
      </c>
      <c r="C205" s="87" t="s">
        <v>183</v>
      </c>
      <c r="D205" s="146" t="s">
        <v>169</v>
      </c>
      <c r="E205" s="641" t="s">
        <v>553</v>
      </c>
      <c r="F205" s="642"/>
      <c r="G205" s="143" t="s">
        <v>138</v>
      </c>
      <c r="H205" s="142" t="s">
        <v>527</v>
      </c>
    </row>
    <row r="206" spans="1:8" s="82" customFormat="1" ht="0.75" customHeight="1">
      <c r="A206" s="463" t="s">
        <v>408</v>
      </c>
      <c r="B206" s="300" t="s">
        <v>0</v>
      </c>
      <c r="C206" s="471" t="s">
        <v>183</v>
      </c>
      <c r="D206" s="472" t="s">
        <v>169</v>
      </c>
      <c r="E206" s="639" t="s">
        <v>551</v>
      </c>
      <c r="F206" s="640"/>
      <c r="G206" s="266"/>
      <c r="H206" s="479" t="str">
        <f>H208</f>
        <v>0</v>
      </c>
    </row>
    <row r="207" spans="1:8" s="82" customFormat="1" ht="21" customHeight="1" hidden="1">
      <c r="A207" s="307" t="s">
        <v>188</v>
      </c>
      <c r="B207" s="87" t="s">
        <v>0</v>
      </c>
      <c r="C207" s="87" t="s">
        <v>183</v>
      </c>
      <c r="D207" s="146" t="s">
        <v>169</v>
      </c>
      <c r="E207" s="641" t="s">
        <v>552</v>
      </c>
      <c r="F207" s="642"/>
      <c r="G207" s="143"/>
      <c r="H207" s="147" t="str">
        <f>H208</f>
        <v>0</v>
      </c>
    </row>
    <row r="208" spans="1:8" s="82" customFormat="1" ht="38.25" customHeight="1" hidden="1">
      <c r="A208" s="464" t="s">
        <v>343</v>
      </c>
      <c r="B208" s="87" t="s">
        <v>0</v>
      </c>
      <c r="C208" s="87" t="s">
        <v>183</v>
      </c>
      <c r="D208" s="146" t="s">
        <v>169</v>
      </c>
      <c r="E208" s="641" t="s">
        <v>552</v>
      </c>
      <c r="F208" s="642"/>
      <c r="G208" s="143" t="s">
        <v>138</v>
      </c>
      <c r="H208" s="142" t="s">
        <v>305</v>
      </c>
    </row>
    <row r="209" spans="1:8" s="82" customFormat="1" ht="75.75" customHeight="1">
      <c r="A209" s="470" t="s">
        <v>505</v>
      </c>
      <c r="B209" s="266" t="s">
        <v>0</v>
      </c>
      <c r="C209" s="99" t="s">
        <v>183</v>
      </c>
      <c r="D209" s="148" t="s">
        <v>169</v>
      </c>
      <c r="E209" s="130" t="s">
        <v>458</v>
      </c>
      <c r="F209" s="129" t="s">
        <v>148</v>
      </c>
      <c r="G209" s="143"/>
      <c r="H209" s="314">
        <f>+H210+H215+H213</f>
        <v>7945.813</v>
      </c>
    </row>
    <row r="210" spans="1:8" s="82" customFormat="1" ht="21" customHeight="1">
      <c r="A210" s="293" t="s">
        <v>484</v>
      </c>
      <c r="B210" s="99"/>
      <c r="C210" s="471" t="s">
        <v>183</v>
      </c>
      <c r="D210" s="472" t="s">
        <v>169</v>
      </c>
      <c r="E210" s="473" t="s">
        <v>485</v>
      </c>
      <c r="F210" s="474" t="s">
        <v>148</v>
      </c>
      <c r="G210" s="478"/>
      <c r="H210" s="479">
        <f>H211</f>
        <v>1528.108</v>
      </c>
    </row>
    <row r="211" spans="1:8" s="82" customFormat="1" ht="25.5" customHeight="1">
      <c r="A211" s="476" t="s">
        <v>411</v>
      </c>
      <c r="B211" s="99"/>
      <c r="C211" s="300" t="s">
        <v>183</v>
      </c>
      <c r="D211" s="299" t="s">
        <v>169</v>
      </c>
      <c r="E211" s="305" t="s">
        <v>485</v>
      </c>
      <c r="F211" s="304" t="s">
        <v>486</v>
      </c>
      <c r="G211" s="306"/>
      <c r="H211" s="151">
        <f>H212</f>
        <v>1528.108</v>
      </c>
    </row>
    <row r="212" spans="1:8" s="82" customFormat="1" ht="36.75" customHeight="1">
      <c r="A212" s="477" t="s">
        <v>343</v>
      </c>
      <c r="B212" s="99"/>
      <c r="C212" s="300" t="s">
        <v>183</v>
      </c>
      <c r="D212" s="299" t="s">
        <v>169</v>
      </c>
      <c r="E212" s="305" t="s">
        <v>485</v>
      </c>
      <c r="F212" s="304" t="s">
        <v>486</v>
      </c>
      <c r="G212" s="306" t="s">
        <v>138</v>
      </c>
      <c r="H212" s="618">
        <v>1528.108</v>
      </c>
    </row>
    <row r="213" spans="1:8" s="82" customFormat="1" ht="56.25" customHeight="1">
      <c r="A213" s="477" t="s">
        <v>650</v>
      </c>
      <c r="B213" s="99"/>
      <c r="C213" s="300" t="s">
        <v>183</v>
      </c>
      <c r="D213" s="589" t="s">
        <v>169</v>
      </c>
      <c r="E213" s="641" t="s">
        <v>644</v>
      </c>
      <c r="F213" s="642"/>
      <c r="G213" s="306"/>
      <c r="H213" s="618">
        <f>H214</f>
        <v>5802.78</v>
      </c>
    </row>
    <row r="214" spans="1:8" s="82" customFormat="1" ht="36.75" customHeight="1">
      <c r="A214" s="477" t="s">
        <v>343</v>
      </c>
      <c r="B214" s="99"/>
      <c r="C214" s="300" t="s">
        <v>183</v>
      </c>
      <c r="D214" s="589" t="s">
        <v>169</v>
      </c>
      <c r="E214" s="641" t="s">
        <v>644</v>
      </c>
      <c r="F214" s="642"/>
      <c r="G214" s="306" t="s">
        <v>138</v>
      </c>
      <c r="H214" s="618">
        <v>5802.78</v>
      </c>
    </row>
    <row r="215" spans="1:8" s="82" customFormat="1" ht="33" customHeight="1">
      <c r="A215" s="607" t="s">
        <v>544</v>
      </c>
      <c r="B215" s="99"/>
      <c r="C215" s="300" t="s">
        <v>183</v>
      </c>
      <c r="D215" s="589" t="s">
        <v>169</v>
      </c>
      <c r="E215" s="660" t="s">
        <v>546</v>
      </c>
      <c r="F215" s="661"/>
      <c r="G215" s="478"/>
      <c r="H215" s="479">
        <f>H216</f>
        <v>614.925</v>
      </c>
    </row>
    <row r="216" spans="1:8" s="82" customFormat="1" ht="36.75" customHeight="1">
      <c r="A216" s="476" t="s">
        <v>545</v>
      </c>
      <c r="B216" s="99"/>
      <c r="C216" s="300" t="s">
        <v>183</v>
      </c>
      <c r="D216" s="589" t="s">
        <v>169</v>
      </c>
      <c r="E216" s="649" t="s">
        <v>537</v>
      </c>
      <c r="F216" s="650"/>
      <c r="G216" s="306"/>
      <c r="H216" s="151">
        <f>H217</f>
        <v>614.925</v>
      </c>
    </row>
    <row r="217" spans="1:8" s="82" customFormat="1" ht="36" customHeight="1">
      <c r="A217" s="549" t="s">
        <v>343</v>
      </c>
      <c r="B217" s="99"/>
      <c r="C217" s="300" t="s">
        <v>183</v>
      </c>
      <c r="D217" s="589" t="s">
        <v>169</v>
      </c>
      <c r="E217" s="649" t="s">
        <v>537</v>
      </c>
      <c r="F217" s="650"/>
      <c r="G217" s="306" t="s">
        <v>138</v>
      </c>
      <c r="H217" s="618">
        <v>614.925</v>
      </c>
    </row>
    <row r="218" spans="1:8" s="82" customFormat="1" ht="24.75" customHeight="1">
      <c r="A218" s="592" t="s">
        <v>508</v>
      </c>
      <c r="B218" s="99"/>
      <c r="C218" s="471" t="s">
        <v>292</v>
      </c>
      <c r="D218" s="590"/>
      <c r="E218" s="424"/>
      <c r="F218" s="425"/>
      <c r="G218" s="478"/>
      <c r="H218" s="469" t="str">
        <f>H219</f>
        <v>16,809</v>
      </c>
    </row>
    <row r="219" spans="1:8" s="82" customFormat="1" ht="23.25" customHeight="1">
      <c r="A219" s="591" t="s">
        <v>507</v>
      </c>
      <c r="B219" s="99"/>
      <c r="C219" s="300" t="s">
        <v>292</v>
      </c>
      <c r="D219" s="589" t="s">
        <v>183</v>
      </c>
      <c r="E219" s="58"/>
      <c r="F219" s="164"/>
      <c r="G219" s="306"/>
      <c r="H219" s="311" t="str">
        <f>H220</f>
        <v>16,809</v>
      </c>
    </row>
    <row r="220" spans="1:8" s="82" customFormat="1" ht="19.5" customHeight="1">
      <c r="A220" s="593" t="s">
        <v>262</v>
      </c>
      <c r="B220" s="56" t="s">
        <v>0</v>
      </c>
      <c r="C220" s="594" t="s">
        <v>292</v>
      </c>
      <c r="D220" s="594" t="s">
        <v>183</v>
      </c>
      <c r="E220" s="58" t="s">
        <v>261</v>
      </c>
      <c r="F220" s="164" t="s">
        <v>148</v>
      </c>
      <c r="G220" s="306"/>
      <c r="H220" s="311" t="str">
        <f>H221</f>
        <v>16,809</v>
      </c>
    </row>
    <row r="221" spans="1:8" s="82" customFormat="1" ht="23.25" customHeight="1">
      <c r="A221" s="108" t="s">
        <v>260</v>
      </c>
      <c r="B221" s="99" t="s">
        <v>0</v>
      </c>
      <c r="C221" s="119" t="s">
        <v>292</v>
      </c>
      <c r="D221" s="119" t="s">
        <v>183</v>
      </c>
      <c r="E221" s="58" t="s">
        <v>256</v>
      </c>
      <c r="F221" s="164" t="s">
        <v>148</v>
      </c>
      <c r="G221" s="306"/>
      <c r="H221" s="311" t="str">
        <f>H222</f>
        <v>16,809</v>
      </c>
    </row>
    <row r="222" spans="1:8" s="82" customFormat="1" ht="23.25" customHeight="1">
      <c r="A222" s="428" t="s">
        <v>470</v>
      </c>
      <c r="B222" s="99"/>
      <c r="C222" s="119" t="s">
        <v>292</v>
      </c>
      <c r="D222" s="119" t="s">
        <v>183</v>
      </c>
      <c r="E222" s="58" t="s">
        <v>256</v>
      </c>
      <c r="F222" s="164" t="s">
        <v>471</v>
      </c>
      <c r="G222" s="306"/>
      <c r="H222" s="311" t="str">
        <f>H223</f>
        <v>16,809</v>
      </c>
    </row>
    <row r="223" spans="1:9" s="82" customFormat="1" ht="35.25" customHeight="1">
      <c r="A223" s="477" t="s">
        <v>343</v>
      </c>
      <c r="B223" s="301"/>
      <c r="C223" s="119" t="s">
        <v>292</v>
      </c>
      <c r="D223" s="119" t="s">
        <v>183</v>
      </c>
      <c r="E223" s="58" t="s">
        <v>256</v>
      </c>
      <c r="F223" s="164" t="s">
        <v>471</v>
      </c>
      <c r="G223" s="306" t="s">
        <v>138</v>
      </c>
      <c r="H223" s="142" t="s">
        <v>690</v>
      </c>
      <c r="I223" s="82">
        <v>-433.1914</v>
      </c>
    </row>
    <row r="224" spans="1:8" s="82" customFormat="1" ht="21" customHeight="1">
      <c r="A224" s="113" t="s">
        <v>182</v>
      </c>
      <c r="B224" s="87"/>
      <c r="C224" s="72" t="s">
        <v>156</v>
      </c>
      <c r="D224" s="112"/>
      <c r="E224" s="141"/>
      <c r="F224" s="140"/>
      <c r="G224" s="63"/>
      <c r="H224" s="109" t="str">
        <f>+H225</f>
        <v>10,000</v>
      </c>
    </row>
    <row r="225" spans="1:8" s="82" customFormat="1" ht="21" customHeight="1">
      <c r="A225" s="113" t="s">
        <v>181</v>
      </c>
      <c r="B225" s="87"/>
      <c r="C225" s="72" t="s">
        <v>156</v>
      </c>
      <c r="D225" s="112" t="s">
        <v>156</v>
      </c>
      <c r="E225" s="141"/>
      <c r="F225" s="140"/>
      <c r="G225" s="63"/>
      <c r="H225" s="109" t="str">
        <f>+H226</f>
        <v>10,000</v>
      </c>
    </row>
    <row r="226" spans="1:8" s="82" customFormat="1" ht="79.5" customHeight="1">
      <c r="A226" s="113" t="s">
        <v>589</v>
      </c>
      <c r="B226" s="87"/>
      <c r="C226" s="72" t="s">
        <v>156</v>
      </c>
      <c r="D226" s="112" t="s">
        <v>156</v>
      </c>
      <c r="E226" s="139" t="s">
        <v>167</v>
      </c>
      <c r="F226" s="110" t="s">
        <v>148</v>
      </c>
      <c r="G226" s="138"/>
      <c r="H226" s="109" t="str">
        <f>+H227</f>
        <v>10,000</v>
      </c>
    </row>
    <row r="227" spans="1:8" s="82" customFormat="1" ht="36.75" customHeight="1">
      <c r="A227" s="576" t="s">
        <v>445</v>
      </c>
      <c r="B227" s="99"/>
      <c r="C227" s="72" t="s">
        <v>156</v>
      </c>
      <c r="D227" s="112" t="s">
        <v>156</v>
      </c>
      <c r="E227" s="111" t="s">
        <v>459</v>
      </c>
      <c r="F227" s="110" t="s">
        <v>154</v>
      </c>
      <c r="G227" s="138"/>
      <c r="H227" s="109" t="str">
        <f>+H228</f>
        <v>10,000</v>
      </c>
    </row>
    <row r="228" spans="1:8" s="82" customFormat="1" ht="36.75" customHeight="1">
      <c r="A228" s="549" t="s">
        <v>343</v>
      </c>
      <c r="B228" s="87"/>
      <c r="C228" s="56" t="s">
        <v>156</v>
      </c>
      <c r="D228" s="64" t="s">
        <v>156</v>
      </c>
      <c r="E228" s="81" t="s">
        <v>459</v>
      </c>
      <c r="F228" s="80" t="s">
        <v>154</v>
      </c>
      <c r="G228" s="63" t="s">
        <v>138</v>
      </c>
      <c r="H228" s="79" t="s">
        <v>538</v>
      </c>
    </row>
    <row r="229" spans="1:8" s="82" customFormat="1" ht="24.75" customHeight="1">
      <c r="A229" s="65" t="s">
        <v>150</v>
      </c>
      <c r="B229" s="87" t="s">
        <v>0</v>
      </c>
      <c r="C229" s="133">
        <v>10</v>
      </c>
      <c r="D229" s="133"/>
      <c r="E229" s="78"/>
      <c r="F229" s="77"/>
      <c r="G229" s="69"/>
      <c r="H229" s="288">
        <f>H239+H236</f>
        <v>947.2</v>
      </c>
    </row>
    <row r="230" spans="1:34" s="104" customFormat="1" ht="19.5" customHeight="1" hidden="1">
      <c r="A230" s="65" t="s">
        <v>147</v>
      </c>
      <c r="B230" s="87" t="s">
        <v>0</v>
      </c>
      <c r="C230" s="102">
        <v>10</v>
      </c>
      <c r="D230" s="101" t="s">
        <v>141</v>
      </c>
      <c r="E230" s="75"/>
      <c r="F230" s="74"/>
      <c r="G230" s="101"/>
      <c r="H230" s="444"/>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row>
    <row r="231" spans="1:34" s="104" customFormat="1" ht="19.5" customHeight="1" hidden="1">
      <c r="A231" s="61" t="s">
        <v>145</v>
      </c>
      <c r="B231" s="87" t="s">
        <v>0</v>
      </c>
      <c r="C231" s="98">
        <v>10</v>
      </c>
      <c r="D231" s="97" t="s">
        <v>141</v>
      </c>
      <c r="E231" s="71" t="s">
        <v>163</v>
      </c>
      <c r="F231" s="70" t="s">
        <v>162</v>
      </c>
      <c r="G231" s="96"/>
      <c r="H231" s="288"/>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row>
    <row r="232" spans="1:34" s="104" customFormat="1" ht="19.5" customHeight="1" hidden="1">
      <c r="A232" s="60" t="s">
        <v>143</v>
      </c>
      <c r="B232" s="87" t="s">
        <v>0</v>
      </c>
      <c r="C232" s="86">
        <v>10</v>
      </c>
      <c r="D232" s="85" t="s">
        <v>141</v>
      </c>
      <c r="E232" s="67" t="s">
        <v>159</v>
      </c>
      <c r="F232" s="66" t="s">
        <v>162</v>
      </c>
      <c r="G232" s="93"/>
      <c r="H232" s="447"/>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row>
    <row r="233" spans="1:34" s="104" customFormat="1" ht="56.25" customHeight="1" hidden="1">
      <c r="A233" s="90" t="s">
        <v>161</v>
      </c>
      <c r="B233" s="132" t="s">
        <v>0</v>
      </c>
      <c r="C233" s="89">
        <v>10</v>
      </c>
      <c r="D233" s="85" t="s">
        <v>141</v>
      </c>
      <c r="E233" s="67" t="s">
        <v>159</v>
      </c>
      <c r="F233" s="66" t="s">
        <v>158</v>
      </c>
      <c r="G233" s="84"/>
      <c r="H233" s="289"/>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row>
    <row r="234" spans="1:34" s="104" customFormat="1" ht="56.25" customHeight="1" hidden="1">
      <c r="A234" s="88" t="s">
        <v>160</v>
      </c>
      <c r="B234" s="107"/>
      <c r="C234" s="564">
        <v>10</v>
      </c>
      <c r="D234" s="85" t="s">
        <v>141</v>
      </c>
      <c r="E234" s="67" t="s">
        <v>159</v>
      </c>
      <c r="F234" s="66" t="s">
        <v>158</v>
      </c>
      <c r="G234" s="491" t="s">
        <v>157</v>
      </c>
      <c r="H234" s="289"/>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row>
    <row r="235" spans="1:34" s="104" customFormat="1" ht="24" customHeight="1">
      <c r="A235" s="565" t="s">
        <v>147</v>
      </c>
      <c r="B235" s="566" t="s">
        <v>0</v>
      </c>
      <c r="C235" s="567">
        <v>10</v>
      </c>
      <c r="D235" s="431" t="s">
        <v>141</v>
      </c>
      <c r="E235" s="67"/>
      <c r="F235" s="66"/>
      <c r="G235" s="83"/>
      <c r="H235" s="447" t="str">
        <f>H236</f>
        <v>40,000</v>
      </c>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row>
    <row r="236" spans="1:34" s="104" customFormat="1" ht="27.75" customHeight="1">
      <c r="A236" s="115" t="s">
        <v>260</v>
      </c>
      <c r="B236" s="107"/>
      <c r="C236" s="490" t="s">
        <v>170</v>
      </c>
      <c r="D236" s="490" t="s">
        <v>141</v>
      </c>
      <c r="E236" s="651" t="s">
        <v>418</v>
      </c>
      <c r="F236" s="652"/>
      <c r="G236" s="69"/>
      <c r="H236" s="288" t="str">
        <f>H237</f>
        <v>40,000</v>
      </c>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row>
    <row r="237" spans="1:34" s="104" customFormat="1" ht="30" customHeight="1">
      <c r="A237" s="489" t="s">
        <v>161</v>
      </c>
      <c r="B237" s="107"/>
      <c r="C237" s="488" t="s">
        <v>170</v>
      </c>
      <c r="D237" s="488" t="s">
        <v>141</v>
      </c>
      <c r="E237" s="645" t="s">
        <v>417</v>
      </c>
      <c r="F237" s="646"/>
      <c r="G237" s="119"/>
      <c r="H237" s="197" t="str">
        <f>H238</f>
        <v>40,000</v>
      </c>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row>
    <row r="238" spans="1:34" s="104" customFormat="1" ht="27.75" customHeight="1">
      <c r="A238" s="426" t="s">
        <v>160</v>
      </c>
      <c r="B238" s="107"/>
      <c r="C238" s="488" t="s">
        <v>170</v>
      </c>
      <c r="D238" s="488" t="s">
        <v>141</v>
      </c>
      <c r="E238" s="645" t="s">
        <v>417</v>
      </c>
      <c r="F238" s="646"/>
      <c r="G238" s="119" t="s">
        <v>157</v>
      </c>
      <c r="H238" s="197" t="s">
        <v>539</v>
      </c>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row>
    <row r="239" spans="1:34" s="104" customFormat="1" ht="21" customHeight="1">
      <c r="A239" s="131" t="s">
        <v>175</v>
      </c>
      <c r="B239" s="107"/>
      <c r="C239" s="98">
        <v>10</v>
      </c>
      <c r="D239" s="97" t="s">
        <v>204</v>
      </c>
      <c r="E239" s="130"/>
      <c r="F239" s="129"/>
      <c r="G239" s="127"/>
      <c r="H239" s="288" t="str">
        <f>H240</f>
        <v>907,200</v>
      </c>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row>
    <row r="240" spans="1:34" s="104" customFormat="1" ht="81" customHeight="1">
      <c r="A240" s="155" t="s">
        <v>586</v>
      </c>
      <c r="B240" s="107"/>
      <c r="C240" s="128">
        <v>10</v>
      </c>
      <c r="D240" s="128" t="s">
        <v>204</v>
      </c>
      <c r="E240" s="71" t="s">
        <v>174</v>
      </c>
      <c r="F240" s="70" t="s">
        <v>148</v>
      </c>
      <c r="G240" s="127"/>
      <c r="H240" s="288" t="str">
        <f>H241</f>
        <v>907,200</v>
      </c>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row>
    <row r="241" spans="1:34" s="104" customFormat="1" ht="112.5" customHeight="1">
      <c r="A241" s="577" t="s">
        <v>590</v>
      </c>
      <c r="B241" s="578"/>
      <c r="C241" s="579" t="s">
        <v>170</v>
      </c>
      <c r="D241" s="580" t="s">
        <v>204</v>
      </c>
      <c r="E241" s="261" t="s">
        <v>172</v>
      </c>
      <c r="F241" s="260" t="s">
        <v>148</v>
      </c>
      <c r="G241" s="69"/>
      <c r="H241" s="68" t="str">
        <f>H242</f>
        <v>907,200</v>
      </c>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row>
    <row r="242" spans="1:34" s="104" customFormat="1" ht="20.25" customHeight="1">
      <c r="A242" s="556" t="s">
        <v>500</v>
      </c>
      <c r="B242" s="107"/>
      <c r="C242" s="121" t="s">
        <v>170</v>
      </c>
      <c r="D242" s="120" t="s">
        <v>204</v>
      </c>
      <c r="E242" s="67" t="s">
        <v>460</v>
      </c>
      <c r="F242" s="66" t="s">
        <v>467</v>
      </c>
      <c r="G242" s="69"/>
      <c r="H242" s="62" t="str">
        <f>H243</f>
        <v>907,200</v>
      </c>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row>
    <row r="243" spans="1:34" s="104" customFormat="1" ht="21" customHeight="1">
      <c r="A243" s="88" t="s">
        <v>160</v>
      </c>
      <c r="B243" s="107"/>
      <c r="C243" s="487" t="s">
        <v>170</v>
      </c>
      <c r="D243" s="486" t="s">
        <v>204</v>
      </c>
      <c r="E243" s="67" t="s">
        <v>460</v>
      </c>
      <c r="F243" s="66" t="s">
        <v>467</v>
      </c>
      <c r="G243" s="119" t="s">
        <v>157</v>
      </c>
      <c r="H243" s="118" t="s">
        <v>643</v>
      </c>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row>
    <row r="244" spans="1:34" s="104" customFormat="1" ht="20.25" customHeight="1">
      <c r="A244" s="115" t="s">
        <v>168</v>
      </c>
      <c r="B244" s="107"/>
      <c r="C244" s="114">
        <v>11</v>
      </c>
      <c r="D244" s="112"/>
      <c r="E244" s="117"/>
      <c r="F244" s="116"/>
      <c r="G244" s="109"/>
      <c r="H244" s="447">
        <f>+H245</f>
        <v>150</v>
      </c>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row>
    <row r="245" spans="1:34" s="104" customFormat="1" ht="21" customHeight="1">
      <c r="A245" s="568" t="s">
        <v>499</v>
      </c>
      <c r="B245" s="107"/>
      <c r="C245" s="114">
        <v>11</v>
      </c>
      <c r="D245" s="112" t="s">
        <v>141</v>
      </c>
      <c r="E245" s="111"/>
      <c r="F245" s="110"/>
      <c r="G245" s="109"/>
      <c r="H245" s="447">
        <f>+H246</f>
        <v>150</v>
      </c>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row>
    <row r="246" spans="1:34" s="104" customFormat="1" ht="78.75" customHeight="1">
      <c r="A246" s="113" t="s">
        <v>589</v>
      </c>
      <c r="B246" s="107"/>
      <c r="C246" s="72" t="s">
        <v>165</v>
      </c>
      <c r="D246" s="112" t="s">
        <v>141</v>
      </c>
      <c r="E246" s="111" t="s">
        <v>167</v>
      </c>
      <c r="F246" s="110" t="s">
        <v>148</v>
      </c>
      <c r="G246" s="109"/>
      <c r="H246" s="447">
        <f>+H247</f>
        <v>150</v>
      </c>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row>
    <row r="247" spans="1:34" s="104" customFormat="1" ht="75.75" customHeight="1">
      <c r="A247" s="136" t="s">
        <v>446</v>
      </c>
      <c r="B247" s="578"/>
      <c r="C247" s="72" t="s">
        <v>165</v>
      </c>
      <c r="D247" s="112" t="s">
        <v>141</v>
      </c>
      <c r="E247" s="111" t="s">
        <v>461</v>
      </c>
      <c r="F247" s="110" t="s">
        <v>164</v>
      </c>
      <c r="G247" s="138"/>
      <c r="H247" s="447">
        <f>H248</f>
        <v>150</v>
      </c>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row>
    <row r="248" spans="1:34" s="104" customFormat="1" ht="57.75" customHeight="1">
      <c r="A248" s="531" t="s">
        <v>462</v>
      </c>
      <c r="B248" s="303" t="s">
        <v>0</v>
      </c>
      <c r="C248" s="303" t="s">
        <v>165</v>
      </c>
      <c r="D248" s="523" t="s">
        <v>141</v>
      </c>
      <c r="E248" s="529" t="s">
        <v>461</v>
      </c>
      <c r="F248" s="530" t="s">
        <v>463</v>
      </c>
      <c r="G248" s="524"/>
      <c r="H248" s="435">
        <f>H249</f>
        <v>150</v>
      </c>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row>
    <row r="249" spans="1:8" s="82" customFormat="1" ht="34.5" customHeight="1">
      <c r="A249" s="549" t="s">
        <v>343</v>
      </c>
      <c r="B249" s="103" t="s">
        <v>0</v>
      </c>
      <c r="C249" s="56" t="s">
        <v>165</v>
      </c>
      <c r="D249" s="64" t="s">
        <v>141</v>
      </c>
      <c r="E249" s="81" t="s">
        <v>461</v>
      </c>
      <c r="F249" s="80" t="s">
        <v>164</v>
      </c>
      <c r="G249" s="63" t="s">
        <v>138</v>
      </c>
      <c r="H249" s="435">
        <v>150</v>
      </c>
    </row>
    <row r="250" spans="1:8" s="82" customFormat="1" ht="3.75" customHeight="1">
      <c r="A250" s="88"/>
      <c r="B250" s="103"/>
      <c r="C250" s="56"/>
      <c r="D250" s="64"/>
      <c r="E250" s="81"/>
      <c r="F250" s="80"/>
      <c r="G250" s="63"/>
      <c r="H250" s="528"/>
    </row>
    <row r="251" spans="1:8" s="82" customFormat="1" ht="3.75" customHeight="1">
      <c r="A251" s="73"/>
      <c r="B251" s="103"/>
      <c r="C251" s="56"/>
      <c r="D251" s="64"/>
      <c r="E251" s="81"/>
      <c r="F251" s="80"/>
      <c r="G251" s="63"/>
      <c r="H251" s="528"/>
    </row>
    <row r="252" spans="1:8" s="82" customFormat="1" ht="18.75" customHeight="1" hidden="1">
      <c r="A252" s="65" t="s">
        <v>147</v>
      </c>
      <c r="B252" s="72" t="s">
        <v>0</v>
      </c>
      <c r="C252" s="102">
        <v>10</v>
      </c>
      <c r="D252" s="101" t="s">
        <v>141</v>
      </c>
      <c r="E252" s="75"/>
      <c r="F252" s="74"/>
      <c r="G252" s="101"/>
      <c r="H252" s="101"/>
    </row>
    <row r="253" spans="1:8" s="82" customFormat="1" ht="54" customHeight="1" hidden="1">
      <c r="A253" s="61" t="s">
        <v>145</v>
      </c>
      <c r="B253" s="99" t="s">
        <v>0</v>
      </c>
      <c r="C253" s="98">
        <v>10</v>
      </c>
      <c r="D253" s="97" t="s">
        <v>141</v>
      </c>
      <c r="E253" s="71" t="s">
        <v>163</v>
      </c>
      <c r="F253" s="70" t="s">
        <v>162</v>
      </c>
      <c r="G253" s="96"/>
      <c r="H253" s="95"/>
    </row>
    <row r="254" spans="1:8" s="82" customFormat="1" ht="68.25" customHeight="1" hidden="1">
      <c r="A254" s="60" t="s">
        <v>143</v>
      </c>
      <c r="B254" s="87" t="s">
        <v>0</v>
      </c>
      <c r="C254" s="86">
        <v>10</v>
      </c>
      <c r="D254" s="85" t="s">
        <v>141</v>
      </c>
      <c r="E254" s="67" t="s">
        <v>159</v>
      </c>
      <c r="F254" s="66" t="s">
        <v>162</v>
      </c>
      <c r="G254" s="93"/>
      <c r="H254" s="92"/>
    </row>
    <row r="255" spans="1:8" s="82" customFormat="1" ht="20.25" customHeight="1" hidden="1">
      <c r="A255" s="90" t="s">
        <v>161</v>
      </c>
      <c r="B255" s="87" t="s">
        <v>0</v>
      </c>
      <c r="C255" s="89">
        <v>10</v>
      </c>
      <c r="D255" s="85" t="s">
        <v>141</v>
      </c>
      <c r="E255" s="67" t="s">
        <v>159</v>
      </c>
      <c r="F255" s="66" t="s">
        <v>158</v>
      </c>
      <c r="G255" s="84"/>
      <c r="H255" s="83"/>
    </row>
    <row r="256" spans="1:8" s="82" customFormat="1" ht="20.25" customHeight="1" hidden="1">
      <c r="A256" s="88" t="s">
        <v>160</v>
      </c>
      <c r="B256" s="87" t="s">
        <v>0</v>
      </c>
      <c r="C256" s="86">
        <v>10</v>
      </c>
      <c r="D256" s="85" t="s">
        <v>141</v>
      </c>
      <c r="E256" s="67" t="s">
        <v>159</v>
      </c>
      <c r="F256" s="66" t="s">
        <v>158</v>
      </c>
      <c r="G256" s="84" t="s">
        <v>157</v>
      </c>
      <c r="H256" s="83"/>
    </row>
    <row r="257" spans="1:34" s="50" customFormat="1" ht="18.75" customHeight="1" hidden="1">
      <c r="A257" s="73" t="s">
        <v>152</v>
      </c>
      <c r="B257" s="56" t="s">
        <v>0</v>
      </c>
      <c r="C257" s="56" t="s">
        <v>156</v>
      </c>
      <c r="D257" s="64" t="s">
        <v>156</v>
      </c>
      <c r="E257" s="81" t="s">
        <v>155</v>
      </c>
      <c r="F257" s="80" t="s">
        <v>154</v>
      </c>
      <c r="G257" s="63" t="s">
        <v>138</v>
      </c>
      <c r="H257" s="63"/>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row>
    <row r="258" spans="1:34" s="50" customFormat="1" ht="37.5" customHeight="1" hidden="1">
      <c r="A258" s="73" t="s">
        <v>152</v>
      </c>
      <c r="B258" s="59" t="s">
        <v>0</v>
      </c>
      <c r="C258" s="69" t="s">
        <v>142</v>
      </c>
      <c r="D258" s="69"/>
      <c r="E258" s="78"/>
      <c r="F258" s="77"/>
      <c r="G258" s="69"/>
      <c r="H258" s="69"/>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row>
    <row r="259" spans="1:34" s="50" customFormat="1" ht="18.75" customHeight="1" hidden="1">
      <c r="A259" s="76" t="s">
        <v>153</v>
      </c>
      <c r="B259" s="59" t="s">
        <v>0</v>
      </c>
      <c r="C259" s="69" t="s">
        <v>142</v>
      </c>
      <c r="D259" s="69" t="s">
        <v>141</v>
      </c>
      <c r="E259" s="75"/>
      <c r="F259" s="74"/>
      <c r="G259" s="69"/>
      <c r="H259" s="69"/>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row>
    <row r="260" spans="1:34" s="50" customFormat="1" ht="18.75" customHeight="1" hidden="1">
      <c r="A260" s="73" t="s">
        <v>152</v>
      </c>
      <c r="B260" s="59" t="s">
        <v>0</v>
      </c>
      <c r="C260" s="72" t="s">
        <v>142</v>
      </c>
      <c r="D260" s="72" t="s">
        <v>141</v>
      </c>
      <c r="E260" s="71" t="s">
        <v>151</v>
      </c>
      <c r="F260" s="70" t="s">
        <v>148</v>
      </c>
      <c r="G260" s="69"/>
      <c r="H260" s="69"/>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row>
    <row r="261" spans="1:34" s="50" customFormat="1" ht="18.75" customHeight="1" hidden="1">
      <c r="A261" s="65" t="s">
        <v>150</v>
      </c>
      <c r="B261" s="59" t="s">
        <v>0</v>
      </c>
      <c r="C261" s="56" t="s">
        <v>142</v>
      </c>
      <c r="D261" s="56" t="s">
        <v>141</v>
      </c>
      <c r="E261" s="67" t="s">
        <v>149</v>
      </c>
      <c r="F261" s="66" t="s">
        <v>148</v>
      </c>
      <c r="G261" s="56"/>
      <c r="H261" s="56"/>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row>
    <row r="262" spans="1:34" s="50" customFormat="1" ht="56.25" customHeight="1" hidden="1">
      <c r="A262" s="65" t="s">
        <v>147</v>
      </c>
      <c r="B262" s="59" t="s">
        <v>0</v>
      </c>
      <c r="C262" s="56" t="s">
        <v>142</v>
      </c>
      <c r="D262" s="64" t="s">
        <v>141</v>
      </c>
      <c r="E262" s="58" t="s">
        <v>140</v>
      </c>
      <c r="F262" s="57" t="s">
        <v>146</v>
      </c>
      <c r="G262" s="63"/>
      <c r="H262" s="63"/>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row>
    <row r="263" spans="1:34" s="50" customFormat="1" ht="56.25" customHeight="1" hidden="1">
      <c r="A263" s="61" t="s">
        <v>145</v>
      </c>
      <c r="B263" s="59" t="s">
        <v>0</v>
      </c>
      <c r="C263" s="56" t="s">
        <v>142</v>
      </c>
      <c r="D263" s="56" t="s">
        <v>141</v>
      </c>
      <c r="E263" s="58" t="s">
        <v>140</v>
      </c>
      <c r="F263" s="57" t="s">
        <v>139</v>
      </c>
      <c r="G263" s="56" t="s">
        <v>144</v>
      </c>
      <c r="H263" s="56"/>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row>
    <row r="264" spans="1:34" s="50" customFormat="1" ht="18.75" customHeight="1" hidden="1">
      <c r="A264" s="60" t="s">
        <v>143</v>
      </c>
      <c r="B264" s="59" t="s">
        <v>0</v>
      </c>
      <c r="C264" s="56" t="s">
        <v>142</v>
      </c>
      <c r="D264" s="56" t="s">
        <v>141</v>
      </c>
      <c r="E264" s="58" t="s">
        <v>140</v>
      </c>
      <c r="F264" s="57" t="s">
        <v>139</v>
      </c>
      <c r="G264" s="56" t="s">
        <v>138</v>
      </c>
      <c r="H264" s="56"/>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row>
    <row r="265" spans="1:34" s="50" customFormat="1" ht="18.75">
      <c r="A265" s="49"/>
      <c r="B265" s="48"/>
      <c r="C265" s="48"/>
      <c r="D265" s="54"/>
      <c r="E265" s="53"/>
      <c r="F265" s="52"/>
      <c r="G265" s="48"/>
      <c r="H265" s="48"/>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row>
    <row r="266" spans="1:34" s="50" customFormat="1" ht="18.75">
      <c r="A266" s="49"/>
      <c r="B266" s="48"/>
      <c r="C266" s="48"/>
      <c r="D266" s="54"/>
      <c r="E266" s="53"/>
      <c r="F266" s="52"/>
      <c r="G266" s="48"/>
      <c r="H266" s="48"/>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row>
    <row r="267" spans="1:34" s="50" customFormat="1" ht="18.75">
      <c r="A267" s="49"/>
      <c r="B267" s="48"/>
      <c r="C267" s="48"/>
      <c r="D267" s="54"/>
      <c r="E267" s="53"/>
      <c r="F267" s="52"/>
      <c r="G267" s="48"/>
      <c r="H267" s="48"/>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row>
    <row r="268" spans="1:34" s="50" customFormat="1" ht="18.75">
      <c r="A268" s="49"/>
      <c r="B268" s="48"/>
      <c r="C268" s="48"/>
      <c r="D268" s="54"/>
      <c r="E268" s="53"/>
      <c r="F268" s="52"/>
      <c r="G268" s="48"/>
      <c r="H268" s="48"/>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row>
    <row r="269" spans="1:34" s="50" customFormat="1" ht="18.75">
      <c r="A269" s="49"/>
      <c r="B269" s="48"/>
      <c r="C269" s="48"/>
      <c r="D269" s="54"/>
      <c r="E269" s="53"/>
      <c r="F269" s="52"/>
      <c r="G269" s="48"/>
      <c r="H269" s="48"/>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row>
    <row r="270" spans="1:34" s="50" customFormat="1" ht="18.75">
      <c r="A270" s="49"/>
      <c r="B270" s="48"/>
      <c r="C270" s="48"/>
      <c r="D270" s="54"/>
      <c r="E270" s="53"/>
      <c r="F270" s="52"/>
      <c r="G270" s="48"/>
      <c r="H270" s="48"/>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row>
    <row r="271" spans="1:34" s="50" customFormat="1" ht="18.75">
      <c r="A271" s="49"/>
      <c r="B271" s="48"/>
      <c r="C271" s="48"/>
      <c r="D271" s="54"/>
      <c r="E271" s="53"/>
      <c r="F271" s="52"/>
      <c r="G271" s="48"/>
      <c r="H271" s="48"/>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row>
    <row r="272" spans="1:34" s="50" customFormat="1" ht="18.75">
      <c r="A272" s="49"/>
      <c r="B272" s="48"/>
      <c r="C272" s="48"/>
      <c r="D272" s="54"/>
      <c r="E272" s="53"/>
      <c r="F272" s="52"/>
      <c r="G272" s="48"/>
      <c r="H272" s="48"/>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row>
    <row r="273" spans="1:34" s="50" customFormat="1" ht="18.75">
      <c r="A273" s="49"/>
      <c r="B273" s="48"/>
      <c r="C273" s="48"/>
      <c r="D273" s="54"/>
      <c r="E273" s="53"/>
      <c r="F273" s="52"/>
      <c r="G273" s="48"/>
      <c r="H273" s="48"/>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row>
    <row r="274" spans="1:34" s="50" customFormat="1" ht="18.75">
      <c r="A274" s="49"/>
      <c r="B274" s="48"/>
      <c r="C274" s="48"/>
      <c r="D274" s="54"/>
      <c r="E274" s="53"/>
      <c r="F274" s="52"/>
      <c r="G274" s="48"/>
      <c r="H274" s="48"/>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row>
    <row r="275" spans="1:34" s="50" customFormat="1" ht="18.75">
      <c r="A275" s="49"/>
      <c r="B275" s="48"/>
      <c r="C275" s="48"/>
      <c r="D275" s="54"/>
      <c r="E275" s="53"/>
      <c r="F275" s="52"/>
      <c r="G275" s="48"/>
      <c r="H275" s="48"/>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row>
    <row r="276" spans="1:34" s="50" customFormat="1" ht="18.75">
      <c r="A276" s="49"/>
      <c r="B276" s="48"/>
      <c r="C276" s="48"/>
      <c r="D276" s="54"/>
      <c r="E276" s="53"/>
      <c r="F276" s="52"/>
      <c r="G276" s="48"/>
      <c r="H276" s="48"/>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row>
    <row r="277" spans="1:34" s="50" customFormat="1" ht="18.75">
      <c r="A277" s="49"/>
      <c r="B277" s="48"/>
      <c r="C277" s="48"/>
      <c r="D277" s="54"/>
      <c r="E277" s="53"/>
      <c r="F277" s="52"/>
      <c r="G277" s="48"/>
      <c r="H277" s="48"/>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row>
    <row r="278" spans="1:34" s="50" customFormat="1" ht="18.75">
      <c r="A278" s="49"/>
      <c r="B278" s="48"/>
      <c r="C278" s="48"/>
      <c r="D278" s="54"/>
      <c r="E278" s="53"/>
      <c r="F278" s="52"/>
      <c r="G278" s="48"/>
      <c r="H278" s="48"/>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row>
    <row r="279" spans="1:34" s="50" customFormat="1" ht="18.75">
      <c r="A279" s="49"/>
      <c r="B279" s="48"/>
      <c r="C279" s="48"/>
      <c r="D279" s="54"/>
      <c r="E279" s="53"/>
      <c r="F279" s="52"/>
      <c r="G279" s="48"/>
      <c r="H279" s="48"/>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row>
    <row r="280" spans="1:34" s="50" customFormat="1" ht="18.75">
      <c r="A280" s="49"/>
      <c r="B280" s="48"/>
      <c r="C280" s="48"/>
      <c r="D280" s="54"/>
      <c r="E280" s="53"/>
      <c r="F280" s="52"/>
      <c r="G280" s="48"/>
      <c r="H280" s="48"/>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row>
    <row r="281" spans="1:34" s="50" customFormat="1" ht="18.75">
      <c r="A281" s="49"/>
      <c r="B281" s="48"/>
      <c r="C281" s="48"/>
      <c r="D281" s="54"/>
      <c r="E281" s="53"/>
      <c r="F281" s="52"/>
      <c r="G281" s="48"/>
      <c r="H281" s="48"/>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row>
    <row r="282" spans="1:34" s="50" customFormat="1" ht="18.75">
      <c r="A282" s="49"/>
      <c r="B282" s="48"/>
      <c r="C282" s="48"/>
      <c r="D282" s="54"/>
      <c r="E282" s="53"/>
      <c r="F282" s="52"/>
      <c r="G282" s="48"/>
      <c r="H282" s="48"/>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row>
    <row r="283" spans="1:34" s="50" customFormat="1" ht="18.75">
      <c r="A283" s="49"/>
      <c r="B283" s="48"/>
      <c r="C283" s="48"/>
      <c r="D283" s="54"/>
      <c r="E283" s="53"/>
      <c r="F283" s="52"/>
      <c r="G283" s="48"/>
      <c r="H283" s="48"/>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row>
  </sheetData>
  <sheetProtection/>
  <mergeCells count="80">
    <mergeCell ref="E16:F16"/>
    <mergeCell ref="E47:F47"/>
    <mergeCell ref="E49:F49"/>
    <mergeCell ref="E48:F48"/>
    <mergeCell ref="E23:F23"/>
    <mergeCell ref="E22:F22"/>
    <mergeCell ref="E21:F21"/>
    <mergeCell ref="E19:F19"/>
    <mergeCell ref="E18:F18"/>
    <mergeCell ref="E17:F17"/>
    <mergeCell ref="E213:F213"/>
    <mergeCell ref="E214:F214"/>
    <mergeCell ref="E236:F236"/>
    <mergeCell ref="E237:F237"/>
    <mergeCell ref="E238:F238"/>
    <mergeCell ref="E159:F159"/>
    <mergeCell ref="E160:F160"/>
    <mergeCell ref="E198:F198"/>
    <mergeCell ref="E204:F204"/>
    <mergeCell ref="E216:F216"/>
    <mergeCell ref="E207:F207"/>
    <mergeCell ref="E215:F215"/>
    <mergeCell ref="A7:H7"/>
    <mergeCell ref="A8:G8"/>
    <mergeCell ref="A9:G9"/>
    <mergeCell ref="E129:F129"/>
    <mergeCell ref="E122:F122"/>
    <mergeCell ref="E195:F195"/>
    <mergeCell ref="A10:H10"/>
    <mergeCell ref="E69:F69"/>
    <mergeCell ref="E124:F124"/>
    <mergeCell ref="A1:H1"/>
    <mergeCell ref="A2:H2"/>
    <mergeCell ref="A3:H3"/>
    <mergeCell ref="A4:H4"/>
    <mergeCell ref="A5:H5"/>
    <mergeCell ref="A6:H6"/>
    <mergeCell ref="E46:F46"/>
    <mergeCell ref="E25:F25"/>
    <mergeCell ref="E24:F24"/>
    <mergeCell ref="E201:F201"/>
    <mergeCell ref="E130:F130"/>
    <mergeCell ref="E63:F63"/>
    <mergeCell ref="E165:F165"/>
    <mergeCell ref="E121:F121"/>
    <mergeCell ref="E120:F120"/>
    <mergeCell ref="E126:F126"/>
    <mergeCell ref="E83:F83"/>
    <mergeCell ref="E101:F101"/>
    <mergeCell ref="E138:F138"/>
    <mergeCell ref="E179:F179"/>
    <mergeCell ref="E217:F217"/>
    <mergeCell ref="E102:F102"/>
    <mergeCell ref="E196:F196"/>
    <mergeCell ref="E193:F193"/>
    <mergeCell ref="E194:F194"/>
    <mergeCell ref="E197:F197"/>
    <mergeCell ref="E128:F128"/>
    <mergeCell ref="E205:F205"/>
    <mergeCell ref="E200:F200"/>
    <mergeCell ref="E208:F208"/>
    <mergeCell ref="E158:F158"/>
    <mergeCell ref="E157:F157"/>
    <mergeCell ref="E161:F161"/>
    <mergeCell ref="E162:F162"/>
    <mergeCell ref="E203:F203"/>
    <mergeCell ref="E199:F199"/>
    <mergeCell ref="E164:F164"/>
    <mergeCell ref="E182:F182"/>
    <mergeCell ref="E183:F183"/>
    <mergeCell ref="E206:F206"/>
    <mergeCell ref="E181:F181"/>
    <mergeCell ref="E202:F202"/>
    <mergeCell ref="E192:F192"/>
    <mergeCell ref="E123:F123"/>
    <mergeCell ref="E125:F125"/>
    <mergeCell ref="E178:F178"/>
    <mergeCell ref="E177:F177"/>
    <mergeCell ref="E127:F127"/>
    <mergeCell ref="E180:F180"/>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IN283"/>
  <sheetViews>
    <sheetView zoomScale="66" zoomScaleNormal="66" zoomScalePageLayoutView="0" workbookViewId="0" topLeftCell="A1">
      <selection activeCell="H201" sqref="H201"/>
    </sheetView>
  </sheetViews>
  <sheetFormatPr defaultColWidth="9.140625" defaultRowHeight="15"/>
  <cols>
    <col min="1" max="1" width="108.00390625" style="49" customWidth="1"/>
    <col min="2" max="2" width="8.7109375" style="48" customWidth="1"/>
    <col min="3" max="3" width="8.7109375" style="44" customWidth="1"/>
    <col min="4" max="4" width="9.140625" style="47" customWidth="1"/>
    <col min="5" max="5" width="14.00390625" style="46" customWidth="1"/>
    <col min="6" max="6" width="8.8515625" style="45" customWidth="1"/>
    <col min="7" max="7" width="10.421875" style="44" customWidth="1"/>
    <col min="8" max="8" width="14.7109375" style="44" customWidth="1"/>
    <col min="9" max="32" width="9.140625" style="43" customWidth="1"/>
  </cols>
  <sheetData>
    <row r="1" spans="1:8" s="1" customFormat="1" ht="15.75" customHeight="1">
      <c r="A1" s="657" t="s">
        <v>570</v>
      </c>
      <c r="B1" s="657"/>
      <c r="C1" s="657"/>
      <c r="D1" s="657"/>
      <c r="E1" s="657"/>
      <c r="F1" s="657"/>
      <c r="G1" s="657"/>
      <c r="H1" s="657"/>
    </row>
    <row r="2" spans="1:8" s="1" customFormat="1" ht="15.75" customHeight="1">
      <c r="A2" s="672" t="s">
        <v>4</v>
      </c>
      <c r="B2" s="672"/>
      <c r="C2" s="672"/>
      <c r="D2" s="672"/>
      <c r="E2" s="672"/>
      <c r="F2" s="672"/>
      <c r="G2" s="672"/>
      <c r="H2" s="672"/>
    </row>
    <row r="3" spans="1:8" s="1" customFormat="1" ht="15.75" customHeight="1">
      <c r="A3" s="672" t="s">
        <v>617</v>
      </c>
      <c r="B3" s="672"/>
      <c r="C3" s="672"/>
      <c r="D3" s="672"/>
      <c r="E3" s="672"/>
      <c r="F3" s="672"/>
      <c r="G3" s="672"/>
      <c r="H3" s="672"/>
    </row>
    <row r="4" spans="1:8" s="2" customFormat="1" ht="16.5" customHeight="1">
      <c r="A4" s="671" t="s">
        <v>618</v>
      </c>
      <c r="B4" s="671"/>
      <c r="C4" s="671"/>
      <c r="D4" s="671"/>
      <c r="E4" s="671"/>
      <c r="F4" s="671"/>
      <c r="G4" s="671"/>
      <c r="H4" s="671"/>
    </row>
    <row r="5" spans="1:8" s="2" customFormat="1" ht="16.5" customHeight="1">
      <c r="A5" s="671" t="s">
        <v>3</v>
      </c>
      <c r="B5" s="671"/>
      <c r="C5" s="671"/>
      <c r="D5" s="671"/>
      <c r="E5" s="671"/>
      <c r="F5" s="671"/>
      <c r="G5" s="671"/>
      <c r="H5" s="671"/>
    </row>
    <row r="6" spans="1:8" s="2" customFormat="1" ht="16.5" customHeight="1">
      <c r="A6" s="671" t="s">
        <v>521</v>
      </c>
      <c r="B6" s="671"/>
      <c r="C6" s="671"/>
      <c r="D6" s="671"/>
      <c r="E6" s="671"/>
      <c r="F6" s="671"/>
      <c r="G6" s="671"/>
      <c r="H6" s="671"/>
    </row>
    <row r="7" spans="1:9" s="2" customFormat="1" ht="16.5" customHeight="1">
      <c r="A7" s="627"/>
      <c r="B7" s="658" t="s">
        <v>692</v>
      </c>
      <c r="C7" s="658"/>
      <c r="D7" s="658"/>
      <c r="E7" s="658"/>
      <c r="F7" s="658"/>
      <c r="G7" s="658"/>
      <c r="H7" s="658"/>
      <c r="I7" s="5"/>
    </row>
    <row r="8" spans="1:8" s="2" customFormat="1" ht="16.5" customHeight="1">
      <c r="A8" s="675"/>
      <c r="B8" s="675"/>
      <c r="C8" s="675"/>
      <c r="D8" s="675"/>
      <c r="E8" s="675"/>
      <c r="F8" s="675"/>
      <c r="G8" s="675"/>
      <c r="H8" s="319"/>
    </row>
    <row r="9" spans="1:8" s="2" customFormat="1" ht="30.75" customHeight="1">
      <c r="A9" s="676" t="s">
        <v>542</v>
      </c>
      <c r="B9" s="676"/>
      <c r="C9" s="676"/>
      <c r="D9" s="676"/>
      <c r="E9" s="676"/>
      <c r="F9" s="676"/>
      <c r="G9" s="676"/>
      <c r="H9" s="676"/>
    </row>
    <row r="10" spans="1:8" s="270" customFormat="1" ht="15.75">
      <c r="A10" s="318"/>
      <c r="B10" s="317"/>
      <c r="C10" s="316"/>
      <c r="D10" s="316"/>
      <c r="E10" s="316"/>
      <c r="F10" s="316"/>
      <c r="G10" s="315"/>
      <c r="H10" s="562" t="s">
        <v>498</v>
      </c>
    </row>
    <row r="11" spans="1:32" s="267" customFormat="1" ht="54" customHeight="1">
      <c r="A11" s="274" t="s">
        <v>1</v>
      </c>
      <c r="B11" s="273" t="s">
        <v>315</v>
      </c>
      <c r="C11" s="273" t="s">
        <v>322</v>
      </c>
      <c r="D11" s="259" t="s">
        <v>321</v>
      </c>
      <c r="E11" s="272" t="s">
        <v>320</v>
      </c>
      <c r="F11" s="77"/>
      <c r="G11" s="258" t="s">
        <v>319</v>
      </c>
      <c r="H11" s="258" t="s">
        <v>502</v>
      </c>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row>
    <row r="12" spans="1:32" s="50" customFormat="1" ht="18.75">
      <c r="A12" s="156" t="s">
        <v>318</v>
      </c>
      <c r="B12" s="72"/>
      <c r="C12" s="69"/>
      <c r="D12" s="154"/>
      <c r="E12" s="259"/>
      <c r="F12" s="258"/>
      <c r="G12" s="153"/>
      <c r="H12" s="288">
        <f>H14+H97+H113+H156+H225+H240+H216+H212</f>
        <v>88457.88799999998</v>
      </c>
      <c r="I12" s="51"/>
      <c r="J12" s="51"/>
      <c r="K12" s="51"/>
      <c r="L12" s="51"/>
      <c r="M12" s="51"/>
      <c r="N12" s="51"/>
      <c r="O12" s="51"/>
      <c r="P12" s="51"/>
      <c r="Q12" s="51"/>
      <c r="R12" s="51"/>
      <c r="S12" s="51"/>
      <c r="T12" s="51"/>
      <c r="U12" s="51"/>
      <c r="V12" s="51"/>
      <c r="W12" s="51"/>
      <c r="X12" s="51"/>
      <c r="Y12" s="51"/>
      <c r="Z12" s="51"/>
      <c r="AA12" s="51"/>
      <c r="AB12" s="51"/>
      <c r="AC12" s="51"/>
      <c r="AD12" s="51"/>
      <c r="AE12" s="51"/>
      <c r="AF12" s="51"/>
    </row>
    <row r="13" spans="1:32" s="50" customFormat="1" ht="18.75">
      <c r="A13" s="422" t="s">
        <v>5</v>
      </c>
      <c r="B13" s="72" t="s">
        <v>0</v>
      </c>
      <c r="C13" s="69"/>
      <c r="D13" s="154"/>
      <c r="E13" s="259"/>
      <c r="F13" s="258"/>
      <c r="G13" s="153"/>
      <c r="H13" s="288">
        <f>H12</f>
        <v>88457.88799999998</v>
      </c>
      <c r="I13" s="51"/>
      <c r="J13" s="51"/>
      <c r="K13" s="51"/>
      <c r="L13" s="51"/>
      <c r="M13" s="51"/>
      <c r="N13" s="51"/>
      <c r="O13" s="51"/>
      <c r="P13" s="51"/>
      <c r="Q13" s="51"/>
      <c r="R13" s="51"/>
      <c r="S13" s="51"/>
      <c r="T13" s="51"/>
      <c r="U13" s="51"/>
      <c r="V13" s="51"/>
      <c r="W13" s="51"/>
      <c r="X13" s="51"/>
      <c r="Y13" s="51"/>
      <c r="Z13" s="51"/>
      <c r="AA13" s="51"/>
      <c r="AB13" s="51"/>
      <c r="AC13" s="51"/>
      <c r="AD13" s="51"/>
      <c r="AE13" s="51"/>
      <c r="AF13" s="51"/>
    </row>
    <row r="14" spans="1:32" s="50" customFormat="1" ht="18.75">
      <c r="A14" s="156" t="s">
        <v>317</v>
      </c>
      <c r="B14" s="72" t="s">
        <v>0</v>
      </c>
      <c r="C14" s="69" t="s">
        <v>141</v>
      </c>
      <c r="D14" s="154"/>
      <c r="E14" s="259"/>
      <c r="F14" s="258"/>
      <c r="G14" s="153"/>
      <c r="H14" s="288">
        <f>H15+H20+H55+H50+H45</f>
        <v>11211.226999999999</v>
      </c>
      <c r="I14" s="51"/>
      <c r="J14" s="51"/>
      <c r="K14" s="51"/>
      <c r="L14" s="51"/>
      <c r="M14" s="51"/>
      <c r="N14" s="51"/>
      <c r="O14" s="51"/>
      <c r="P14" s="51"/>
      <c r="Q14" s="51"/>
      <c r="R14" s="51"/>
      <c r="S14" s="51"/>
      <c r="T14" s="51"/>
      <c r="U14" s="51"/>
      <c r="V14" s="51"/>
      <c r="W14" s="51"/>
      <c r="X14" s="51"/>
      <c r="Y14" s="51"/>
      <c r="Z14" s="51"/>
      <c r="AA14" s="51"/>
      <c r="AB14" s="51"/>
      <c r="AC14" s="51"/>
      <c r="AD14" s="51"/>
      <c r="AE14" s="51"/>
      <c r="AF14" s="51"/>
    </row>
    <row r="15" spans="1:32" s="50" customFormat="1" ht="37.5">
      <c r="A15" s="65" t="s">
        <v>316</v>
      </c>
      <c r="B15" s="72" t="s">
        <v>0</v>
      </c>
      <c r="C15" s="69" t="s">
        <v>141</v>
      </c>
      <c r="D15" s="154" t="s">
        <v>192</v>
      </c>
      <c r="E15" s="259"/>
      <c r="F15" s="258"/>
      <c r="G15" s="153"/>
      <c r="H15" s="288">
        <f>+H16</f>
        <v>849.42</v>
      </c>
      <c r="I15" s="51"/>
      <c r="J15" s="51"/>
      <c r="K15" s="51"/>
      <c r="L15" s="51"/>
      <c r="M15" s="51"/>
      <c r="N15" s="51"/>
      <c r="O15" s="51"/>
      <c r="P15" s="51"/>
      <c r="Q15" s="51"/>
      <c r="R15" s="51"/>
      <c r="S15" s="51"/>
      <c r="T15" s="51"/>
      <c r="U15" s="51"/>
      <c r="V15" s="51"/>
      <c r="W15" s="51"/>
      <c r="X15" s="51"/>
      <c r="Y15" s="51"/>
      <c r="Z15" s="51"/>
      <c r="AA15" s="51"/>
      <c r="AB15" s="51"/>
      <c r="AC15" s="51"/>
      <c r="AD15" s="51"/>
      <c r="AE15" s="51"/>
      <c r="AF15" s="51"/>
    </row>
    <row r="16" spans="1:32" s="192" customFormat="1" ht="18.75">
      <c r="A16" s="182" t="s">
        <v>314</v>
      </c>
      <c r="B16" s="99" t="s">
        <v>0</v>
      </c>
      <c r="C16" s="99" t="s">
        <v>141</v>
      </c>
      <c r="D16" s="148" t="s">
        <v>192</v>
      </c>
      <c r="E16" s="180" t="s">
        <v>313</v>
      </c>
      <c r="F16" s="140" t="s">
        <v>148</v>
      </c>
      <c r="G16" s="179"/>
      <c r="H16" s="313">
        <f>+H17</f>
        <v>849.42</v>
      </c>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row>
    <row r="17" spans="1:32" s="104" customFormat="1" ht="19.5">
      <c r="A17" s="149" t="s">
        <v>312</v>
      </c>
      <c r="B17" s="87" t="s">
        <v>0</v>
      </c>
      <c r="C17" s="87" t="s">
        <v>141</v>
      </c>
      <c r="D17" s="146" t="s">
        <v>192</v>
      </c>
      <c r="E17" s="264" t="s">
        <v>311</v>
      </c>
      <c r="F17" s="80" t="s">
        <v>148</v>
      </c>
      <c r="G17" s="174"/>
      <c r="H17" s="312">
        <f>+H18</f>
        <v>849.42</v>
      </c>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s="104" customFormat="1" ht="19.5">
      <c r="A18" s="149" t="s">
        <v>296</v>
      </c>
      <c r="B18" s="87" t="s">
        <v>0</v>
      </c>
      <c r="C18" s="87" t="s">
        <v>141</v>
      </c>
      <c r="D18" s="146" t="s">
        <v>192</v>
      </c>
      <c r="E18" s="264" t="s">
        <v>311</v>
      </c>
      <c r="F18" s="80" t="s">
        <v>306</v>
      </c>
      <c r="G18" s="174"/>
      <c r="H18" s="312">
        <f>+H19</f>
        <v>849.42</v>
      </c>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s="104" customFormat="1" ht="66.75" customHeight="1">
      <c r="A19" s="108" t="s">
        <v>176</v>
      </c>
      <c r="B19" s="56" t="s">
        <v>0</v>
      </c>
      <c r="C19" s="56" t="s">
        <v>141</v>
      </c>
      <c r="D19" s="64" t="s">
        <v>192</v>
      </c>
      <c r="E19" s="264" t="s">
        <v>311</v>
      </c>
      <c r="F19" s="80" t="s">
        <v>306</v>
      </c>
      <c r="G19" s="143" t="s">
        <v>144</v>
      </c>
      <c r="H19" s="311">
        <v>849.42</v>
      </c>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s="104" customFormat="1" ht="56.25">
      <c r="A20" s="65" t="s">
        <v>310</v>
      </c>
      <c r="B20" s="72" t="s">
        <v>0</v>
      </c>
      <c r="C20" s="69" t="s">
        <v>141</v>
      </c>
      <c r="D20" s="69" t="s">
        <v>204</v>
      </c>
      <c r="E20" s="154"/>
      <c r="F20" s="153"/>
      <c r="G20" s="69"/>
      <c r="H20" s="288">
        <f>+H21</f>
        <v>2830.2509999999997</v>
      </c>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row>
    <row r="21" spans="1:32" s="104" customFormat="1" ht="19.5">
      <c r="A21" s="182" t="s">
        <v>309</v>
      </c>
      <c r="B21" s="99" t="s">
        <v>0</v>
      </c>
      <c r="C21" s="99" t="s">
        <v>141</v>
      </c>
      <c r="D21" s="148" t="s">
        <v>204</v>
      </c>
      <c r="E21" s="139" t="s">
        <v>308</v>
      </c>
      <c r="F21" s="110" t="s">
        <v>148</v>
      </c>
      <c r="G21" s="266"/>
      <c r="H21" s="313">
        <f>+H22</f>
        <v>2830.2509999999997</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s="104" customFormat="1" ht="19.5">
      <c r="A22" s="149" t="s">
        <v>307</v>
      </c>
      <c r="B22" s="87" t="s">
        <v>0</v>
      </c>
      <c r="C22" s="87" t="s">
        <v>141</v>
      </c>
      <c r="D22" s="146" t="s">
        <v>204</v>
      </c>
      <c r="E22" s="264" t="s">
        <v>268</v>
      </c>
      <c r="F22" s="80" t="s">
        <v>148</v>
      </c>
      <c r="G22" s="143"/>
      <c r="H22" s="312">
        <f>+H23</f>
        <v>2830.2509999999997</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8" s="105" customFormat="1" ht="19.5">
      <c r="A23" s="149" t="s">
        <v>296</v>
      </c>
      <c r="B23" s="87" t="s">
        <v>0</v>
      </c>
      <c r="C23" s="87" t="s">
        <v>141</v>
      </c>
      <c r="D23" s="146" t="s">
        <v>204</v>
      </c>
      <c r="E23" s="264" t="s">
        <v>268</v>
      </c>
      <c r="F23" s="80" t="s">
        <v>306</v>
      </c>
      <c r="G23" s="143"/>
      <c r="H23" s="312">
        <f>H24+H25</f>
        <v>2830.2509999999997</v>
      </c>
    </row>
    <row r="24" spans="1:8" s="105" customFormat="1" ht="55.5" customHeight="1">
      <c r="A24" s="108" t="s">
        <v>176</v>
      </c>
      <c r="B24" s="56" t="s">
        <v>0</v>
      </c>
      <c r="C24" s="56" t="s">
        <v>141</v>
      </c>
      <c r="D24" s="64" t="s">
        <v>204</v>
      </c>
      <c r="E24" s="264" t="s">
        <v>268</v>
      </c>
      <c r="F24" s="80" t="s">
        <v>306</v>
      </c>
      <c r="G24" s="143" t="s">
        <v>144</v>
      </c>
      <c r="H24" s="311">
        <v>2686.051</v>
      </c>
    </row>
    <row r="25" spans="1:8" s="105" customFormat="1" ht="24.75" customHeight="1">
      <c r="A25" s="88" t="s">
        <v>152</v>
      </c>
      <c r="B25" s="56" t="s">
        <v>0</v>
      </c>
      <c r="C25" s="56" t="s">
        <v>141</v>
      </c>
      <c r="D25" s="64" t="s">
        <v>204</v>
      </c>
      <c r="E25" s="264" t="s">
        <v>268</v>
      </c>
      <c r="F25" s="80" t="s">
        <v>306</v>
      </c>
      <c r="G25" s="143" t="s">
        <v>138</v>
      </c>
      <c r="H25" s="311">
        <v>144.2</v>
      </c>
    </row>
    <row r="26" spans="1:8" s="105" customFormat="1" ht="37.5" hidden="1">
      <c r="A26" s="115" t="s">
        <v>304</v>
      </c>
      <c r="B26" s="72" t="s">
        <v>0</v>
      </c>
      <c r="C26" s="72" t="s">
        <v>141</v>
      </c>
      <c r="D26" s="112" t="s">
        <v>292</v>
      </c>
      <c r="E26" s="112"/>
      <c r="F26" s="265"/>
      <c r="G26" s="138"/>
      <c r="H26" s="432"/>
    </row>
    <row r="27" spans="1:32" s="104" customFormat="1" ht="18" customHeight="1" hidden="1">
      <c r="A27" s="182" t="s">
        <v>303</v>
      </c>
      <c r="B27" s="99" t="s">
        <v>0</v>
      </c>
      <c r="C27" s="127" t="s">
        <v>141</v>
      </c>
      <c r="D27" s="181" t="s">
        <v>292</v>
      </c>
      <c r="E27" s="139" t="s">
        <v>302</v>
      </c>
      <c r="F27" s="110" t="s">
        <v>162</v>
      </c>
      <c r="G27" s="179"/>
      <c r="H27" s="433"/>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s="104" customFormat="1" ht="0.75" customHeight="1" hidden="1">
      <c r="A28" s="149" t="s">
        <v>301</v>
      </c>
      <c r="B28" s="87" t="s">
        <v>0</v>
      </c>
      <c r="C28" s="172" t="s">
        <v>141</v>
      </c>
      <c r="D28" s="171" t="s">
        <v>292</v>
      </c>
      <c r="E28" s="264" t="s">
        <v>300</v>
      </c>
      <c r="F28" s="80" t="s">
        <v>162</v>
      </c>
      <c r="G28" s="174"/>
      <c r="H28" s="434"/>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8" s="105" customFormat="1" ht="19.5" hidden="1">
      <c r="A29" s="149" t="s">
        <v>296</v>
      </c>
      <c r="B29" s="87" t="s">
        <v>0</v>
      </c>
      <c r="C29" s="172" t="s">
        <v>141</v>
      </c>
      <c r="D29" s="171" t="s">
        <v>292</v>
      </c>
      <c r="E29" s="264" t="s">
        <v>300</v>
      </c>
      <c r="F29" s="80" t="s">
        <v>295</v>
      </c>
      <c r="G29" s="174"/>
      <c r="H29" s="434"/>
    </row>
    <row r="30" spans="1:8" s="105" customFormat="1" ht="43.5" customHeight="1" hidden="1">
      <c r="A30" s="108" t="s">
        <v>176</v>
      </c>
      <c r="B30" s="56" t="s">
        <v>0</v>
      </c>
      <c r="C30" s="56" t="s">
        <v>141</v>
      </c>
      <c r="D30" s="64" t="s">
        <v>292</v>
      </c>
      <c r="E30" s="264" t="s">
        <v>300</v>
      </c>
      <c r="F30" s="80" t="s">
        <v>295</v>
      </c>
      <c r="G30" s="174" t="s">
        <v>144</v>
      </c>
      <c r="H30" s="434"/>
    </row>
    <row r="31" spans="1:8" s="105" customFormat="1" ht="19.5" hidden="1">
      <c r="A31" s="88" t="s">
        <v>152</v>
      </c>
      <c r="B31" s="56" t="s">
        <v>0</v>
      </c>
      <c r="C31" s="56" t="s">
        <v>141</v>
      </c>
      <c r="D31" s="64" t="s">
        <v>292</v>
      </c>
      <c r="E31" s="264" t="s">
        <v>300</v>
      </c>
      <c r="F31" s="80" t="s">
        <v>295</v>
      </c>
      <c r="G31" s="174" t="s">
        <v>138</v>
      </c>
      <c r="H31" s="434"/>
    </row>
    <row r="32" spans="1:8" s="105" customFormat="1" ht="19.5" hidden="1">
      <c r="A32" s="88" t="s">
        <v>179</v>
      </c>
      <c r="B32" s="56" t="s">
        <v>0</v>
      </c>
      <c r="C32" s="56" t="s">
        <v>141</v>
      </c>
      <c r="D32" s="64" t="s">
        <v>292</v>
      </c>
      <c r="E32" s="264" t="s">
        <v>300</v>
      </c>
      <c r="F32" s="80" t="s">
        <v>295</v>
      </c>
      <c r="G32" s="174" t="s">
        <v>178</v>
      </c>
      <c r="H32" s="434"/>
    </row>
    <row r="33" spans="1:32" s="104" customFormat="1" ht="19.5" hidden="1">
      <c r="A33" s="149" t="s">
        <v>299</v>
      </c>
      <c r="B33" s="87" t="s">
        <v>0</v>
      </c>
      <c r="C33" s="172" t="s">
        <v>141</v>
      </c>
      <c r="D33" s="171" t="s">
        <v>292</v>
      </c>
      <c r="E33" s="264" t="s">
        <v>298</v>
      </c>
      <c r="F33" s="80" t="s">
        <v>162</v>
      </c>
      <c r="G33" s="174"/>
      <c r="H33" s="434"/>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8" s="105" customFormat="1" ht="19.5" hidden="1">
      <c r="A34" s="149" t="s">
        <v>296</v>
      </c>
      <c r="B34" s="87" t="s">
        <v>0</v>
      </c>
      <c r="C34" s="172" t="s">
        <v>141</v>
      </c>
      <c r="D34" s="171" t="s">
        <v>292</v>
      </c>
      <c r="E34" s="264" t="s">
        <v>298</v>
      </c>
      <c r="F34" s="80" t="s">
        <v>295</v>
      </c>
      <c r="G34" s="174"/>
      <c r="H34" s="434"/>
    </row>
    <row r="35" spans="1:8" s="105" customFormat="1" ht="43.5" customHeight="1" hidden="1">
      <c r="A35" s="108" t="s">
        <v>176</v>
      </c>
      <c r="B35" s="56" t="s">
        <v>0</v>
      </c>
      <c r="C35" s="56" t="s">
        <v>141</v>
      </c>
      <c r="D35" s="64" t="s">
        <v>292</v>
      </c>
      <c r="E35" s="264" t="s">
        <v>298</v>
      </c>
      <c r="F35" s="80" t="s">
        <v>295</v>
      </c>
      <c r="G35" s="174" t="s">
        <v>144</v>
      </c>
      <c r="H35" s="434"/>
    </row>
    <row r="36" spans="1:8" s="105" customFormat="1" ht="19.5" hidden="1">
      <c r="A36" s="88" t="s">
        <v>152</v>
      </c>
      <c r="B36" s="56" t="s">
        <v>0</v>
      </c>
      <c r="C36" s="56" t="s">
        <v>141</v>
      </c>
      <c r="D36" s="64" t="s">
        <v>292</v>
      </c>
      <c r="E36" s="264" t="s">
        <v>298</v>
      </c>
      <c r="F36" s="80" t="s">
        <v>295</v>
      </c>
      <c r="G36" s="174" t="s">
        <v>138</v>
      </c>
      <c r="H36" s="434"/>
    </row>
    <row r="37" spans="1:8" s="105" customFormat="1" ht="24.75" customHeight="1" hidden="1">
      <c r="A37" s="88" t="s">
        <v>179</v>
      </c>
      <c r="B37" s="56" t="s">
        <v>0</v>
      </c>
      <c r="C37" s="56" t="s">
        <v>141</v>
      </c>
      <c r="D37" s="64" t="s">
        <v>292</v>
      </c>
      <c r="E37" s="264" t="s">
        <v>298</v>
      </c>
      <c r="F37" s="80" t="s">
        <v>295</v>
      </c>
      <c r="G37" s="174" t="s">
        <v>178</v>
      </c>
      <c r="H37" s="434"/>
    </row>
    <row r="38" spans="1:32" s="104" customFormat="1" ht="19.5" hidden="1">
      <c r="A38" s="149" t="s">
        <v>297</v>
      </c>
      <c r="B38" s="87" t="s">
        <v>0</v>
      </c>
      <c r="C38" s="172" t="s">
        <v>141</v>
      </c>
      <c r="D38" s="171" t="s">
        <v>292</v>
      </c>
      <c r="E38" s="264" t="s">
        <v>291</v>
      </c>
      <c r="F38" s="80" t="s">
        <v>162</v>
      </c>
      <c r="G38" s="174"/>
      <c r="H38" s="434"/>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8" s="105" customFormat="1" ht="19.5" hidden="1">
      <c r="A39" s="149" t="s">
        <v>296</v>
      </c>
      <c r="B39" s="87" t="s">
        <v>0</v>
      </c>
      <c r="C39" s="172" t="s">
        <v>141</v>
      </c>
      <c r="D39" s="171" t="s">
        <v>292</v>
      </c>
      <c r="E39" s="264" t="s">
        <v>291</v>
      </c>
      <c r="F39" s="80" t="s">
        <v>295</v>
      </c>
      <c r="G39" s="174"/>
      <c r="H39" s="434"/>
    </row>
    <row r="40" spans="1:8" s="105" customFormat="1" ht="43.5" customHeight="1" hidden="1">
      <c r="A40" s="108" t="s">
        <v>176</v>
      </c>
      <c r="B40" s="56" t="s">
        <v>0</v>
      </c>
      <c r="C40" s="56" t="s">
        <v>141</v>
      </c>
      <c r="D40" s="64" t="s">
        <v>292</v>
      </c>
      <c r="E40" s="264" t="s">
        <v>291</v>
      </c>
      <c r="F40" s="80" t="s">
        <v>295</v>
      </c>
      <c r="G40" s="174" t="s">
        <v>144</v>
      </c>
      <c r="H40" s="434"/>
    </row>
    <row r="41" spans="1:8" s="105" customFormat="1" ht="19.5" hidden="1">
      <c r="A41" s="88" t="s">
        <v>152</v>
      </c>
      <c r="B41" s="56" t="s">
        <v>0</v>
      </c>
      <c r="C41" s="56" t="s">
        <v>141</v>
      </c>
      <c r="D41" s="64" t="s">
        <v>292</v>
      </c>
      <c r="E41" s="264" t="s">
        <v>291</v>
      </c>
      <c r="F41" s="80" t="s">
        <v>295</v>
      </c>
      <c r="G41" s="174" t="s">
        <v>138</v>
      </c>
      <c r="H41" s="434"/>
    </row>
    <row r="42" spans="1:8" s="105" customFormat="1" ht="19.5" hidden="1">
      <c r="A42" s="88" t="s">
        <v>179</v>
      </c>
      <c r="B42" s="56" t="s">
        <v>0</v>
      </c>
      <c r="C42" s="56" t="s">
        <v>141</v>
      </c>
      <c r="D42" s="64" t="s">
        <v>292</v>
      </c>
      <c r="E42" s="264" t="s">
        <v>291</v>
      </c>
      <c r="F42" s="80" t="s">
        <v>295</v>
      </c>
      <c r="G42" s="174" t="s">
        <v>178</v>
      </c>
      <c r="H42" s="434"/>
    </row>
    <row r="43" spans="1:8" s="105" customFormat="1" ht="37.5" hidden="1">
      <c r="A43" s="175" t="s">
        <v>294</v>
      </c>
      <c r="B43" s="172" t="s">
        <v>0</v>
      </c>
      <c r="C43" s="172" t="s">
        <v>141</v>
      </c>
      <c r="D43" s="171" t="s">
        <v>292</v>
      </c>
      <c r="E43" s="170" t="s">
        <v>291</v>
      </c>
      <c r="F43" s="169" t="s">
        <v>290</v>
      </c>
      <c r="G43" s="174"/>
      <c r="H43" s="434"/>
    </row>
    <row r="44" spans="1:8" s="51" customFormat="1" ht="18.75" hidden="1">
      <c r="A44" s="108" t="s">
        <v>293</v>
      </c>
      <c r="B44" s="56" t="s">
        <v>0</v>
      </c>
      <c r="C44" s="56" t="s">
        <v>141</v>
      </c>
      <c r="D44" s="56" t="s">
        <v>292</v>
      </c>
      <c r="E44" s="170" t="s">
        <v>291</v>
      </c>
      <c r="F44" s="169" t="s">
        <v>290</v>
      </c>
      <c r="G44" s="56" t="s">
        <v>289</v>
      </c>
      <c r="H44" s="289"/>
    </row>
    <row r="45" spans="1:8" s="51" customFormat="1" ht="20.25" customHeight="1">
      <c r="A45" s="263" t="s">
        <v>288</v>
      </c>
      <c r="B45" s="72" t="s">
        <v>0</v>
      </c>
      <c r="C45" s="153" t="s">
        <v>141</v>
      </c>
      <c r="D45" s="69" t="s">
        <v>156</v>
      </c>
      <c r="E45" s="651"/>
      <c r="F45" s="652"/>
      <c r="G45" s="119"/>
      <c r="H45" s="197">
        <f>H46</f>
        <v>243.8</v>
      </c>
    </row>
    <row r="46" spans="1:8" s="51" customFormat="1" ht="19.5" customHeight="1">
      <c r="A46" s="262" t="s">
        <v>262</v>
      </c>
      <c r="B46" s="99" t="s">
        <v>0</v>
      </c>
      <c r="C46" s="246" t="s">
        <v>141</v>
      </c>
      <c r="D46" s="128" t="s">
        <v>156</v>
      </c>
      <c r="E46" s="659" t="s">
        <v>646</v>
      </c>
      <c r="F46" s="652"/>
      <c r="G46" s="96"/>
      <c r="H46" s="288">
        <f>H47</f>
        <v>243.8</v>
      </c>
    </row>
    <row r="47" spans="1:32" s="104" customFormat="1" ht="20.25" customHeight="1">
      <c r="A47" s="149" t="s">
        <v>287</v>
      </c>
      <c r="B47" s="87" t="s">
        <v>0</v>
      </c>
      <c r="C47" s="172" t="s">
        <v>141</v>
      </c>
      <c r="D47" s="171" t="s">
        <v>156</v>
      </c>
      <c r="E47" s="641" t="s">
        <v>658</v>
      </c>
      <c r="F47" s="642"/>
      <c r="G47" s="174"/>
      <c r="H47" s="434">
        <f>H48</f>
        <v>243.8</v>
      </c>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1:32" s="104" customFormat="1" ht="21.75" customHeight="1">
      <c r="A48" s="149" t="s">
        <v>286</v>
      </c>
      <c r="B48" s="87" t="s">
        <v>0</v>
      </c>
      <c r="C48" s="172" t="s">
        <v>141</v>
      </c>
      <c r="D48" s="171" t="s">
        <v>156</v>
      </c>
      <c r="E48" s="641" t="s">
        <v>647</v>
      </c>
      <c r="F48" s="642"/>
      <c r="G48" s="174"/>
      <c r="H48" s="434">
        <f>H49</f>
        <v>243.8</v>
      </c>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row>
    <row r="49" spans="1:8" s="51" customFormat="1" ht="19.5" customHeight="1">
      <c r="A49" s="426" t="s">
        <v>179</v>
      </c>
      <c r="B49" s="56" t="s">
        <v>0</v>
      </c>
      <c r="C49" s="56" t="s">
        <v>141</v>
      </c>
      <c r="D49" s="56" t="s">
        <v>156</v>
      </c>
      <c r="E49" s="641" t="s">
        <v>647</v>
      </c>
      <c r="F49" s="642"/>
      <c r="G49" s="56" t="s">
        <v>178</v>
      </c>
      <c r="H49" s="289">
        <v>243.8</v>
      </c>
    </row>
    <row r="50" spans="1:8" s="82" customFormat="1" ht="20.25" customHeight="1">
      <c r="A50" s="427" t="s">
        <v>285</v>
      </c>
      <c r="B50" s="310" t="s">
        <v>0</v>
      </c>
      <c r="C50" s="310" t="s">
        <v>141</v>
      </c>
      <c r="D50" s="423" t="s">
        <v>165</v>
      </c>
      <c r="E50" s="424"/>
      <c r="F50" s="425"/>
      <c r="G50" s="303"/>
      <c r="H50" s="436">
        <f>H51</f>
        <v>50</v>
      </c>
    </row>
    <row r="51" spans="1:8" s="82" customFormat="1" ht="20.25" customHeight="1">
      <c r="A51" s="426" t="s">
        <v>284</v>
      </c>
      <c r="B51" s="310" t="s">
        <v>0</v>
      </c>
      <c r="C51" s="310" t="s">
        <v>141</v>
      </c>
      <c r="D51" s="423" t="s">
        <v>165</v>
      </c>
      <c r="E51" s="424" t="s">
        <v>396</v>
      </c>
      <c r="F51" s="425" t="s">
        <v>148</v>
      </c>
      <c r="G51" s="303"/>
      <c r="H51" s="437">
        <f>H52</f>
        <v>50</v>
      </c>
    </row>
    <row r="52" spans="1:8" s="82" customFormat="1" ht="20.25" customHeight="1">
      <c r="A52" s="426" t="s">
        <v>285</v>
      </c>
      <c r="B52" s="303" t="s">
        <v>0</v>
      </c>
      <c r="C52" s="303" t="s">
        <v>141</v>
      </c>
      <c r="D52" s="484" t="s">
        <v>165</v>
      </c>
      <c r="E52" s="305" t="s">
        <v>397</v>
      </c>
      <c r="F52" s="304" t="s">
        <v>148</v>
      </c>
      <c r="G52" s="303"/>
      <c r="H52" s="437">
        <f>H54</f>
        <v>50</v>
      </c>
    </row>
    <row r="53" spans="1:8" s="82" customFormat="1" ht="20.25" customHeight="1">
      <c r="A53" s="426" t="s">
        <v>283</v>
      </c>
      <c r="B53" s="303" t="s">
        <v>0</v>
      </c>
      <c r="C53" s="303" t="s">
        <v>141</v>
      </c>
      <c r="D53" s="484" t="s">
        <v>165</v>
      </c>
      <c r="E53" s="305" t="s">
        <v>397</v>
      </c>
      <c r="F53" s="304" t="s">
        <v>398</v>
      </c>
      <c r="G53" s="303"/>
      <c r="H53" s="437">
        <f>H54</f>
        <v>50</v>
      </c>
    </row>
    <row r="54" spans="1:8" s="82" customFormat="1" ht="20.25" customHeight="1">
      <c r="A54" s="426" t="s">
        <v>179</v>
      </c>
      <c r="B54" s="303" t="s">
        <v>0</v>
      </c>
      <c r="C54" s="303" t="s">
        <v>141</v>
      </c>
      <c r="D54" s="484" t="s">
        <v>165</v>
      </c>
      <c r="E54" s="305" t="s">
        <v>397</v>
      </c>
      <c r="F54" s="304" t="s">
        <v>398</v>
      </c>
      <c r="G54" s="303" t="s">
        <v>178</v>
      </c>
      <c r="H54" s="437">
        <v>50</v>
      </c>
    </row>
    <row r="55" spans="1:8" s="82" customFormat="1" ht="18.75">
      <c r="A55" s="65" t="s">
        <v>282</v>
      </c>
      <c r="B55" s="72" t="s">
        <v>0</v>
      </c>
      <c r="C55" s="69" t="s">
        <v>141</v>
      </c>
      <c r="D55" s="154" t="s">
        <v>259</v>
      </c>
      <c r="E55" s="78"/>
      <c r="F55" s="77"/>
      <c r="G55" s="153"/>
      <c r="H55" s="288">
        <f>H60+H65+H84+H92</f>
        <v>7237.755999999999</v>
      </c>
    </row>
    <row r="56" spans="1:8" s="183" customFormat="1" ht="18.75" customHeight="1" hidden="1">
      <c r="A56" s="115"/>
      <c r="B56" s="99"/>
      <c r="C56" s="72"/>
      <c r="D56" s="112"/>
      <c r="E56" s="141"/>
      <c r="F56" s="70"/>
      <c r="G56" s="138"/>
      <c r="H56" s="432"/>
    </row>
    <row r="57" spans="1:8" s="183" customFormat="1" ht="18.75" customHeight="1" hidden="1">
      <c r="A57" s="108"/>
      <c r="B57" s="87"/>
      <c r="C57" s="56"/>
      <c r="D57" s="64"/>
      <c r="E57" s="189"/>
      <c r="F57" s="134"/>
      <c r="G57" s="253"/>
      <c r="H57" s="438"/>
    </row>
    <row r="58" spans="1:8" s="82" customFormat="1" ht="18.75" customHeight="1" hidden="1">
      <c r="A58" s="256"/>
      <c r="B58" s="87"/>
      <c r="C58" s="255"/>
      <c r="D58" s="254"/>
      <c r="E58" s="185"/>
      <c r="F58" s="184"/>
      <c r="G58" s="253"/>
      <c r="H58" s="438"/>
    </row>
    <row r="59" spans="1:8" s="82" customFormat="1" ht="18.75" customHeight="1" hidden="1">
      <c r="A59" s="186"/>
      <c r="B59" s="56"/>
      <c r="C59" s="250"/>
      <c r="D59" s="250"/>
      <c r="E59" s="189"/>
      <c r="F59" s="251"/>
      <c r="G59" s="250"/>
      <c r="H59" s="439"/>
    </row>
    <row r="60" spans="1:8" s="183" customFormat="1" ht="65.25" customHeight="1">
      <c r="A60" s="115" t="s">
        <v>599</v>
      </c>
      <c r="B60" s="99" t="s">
        <v>0</v>
      </c>
      <c r="C60" s="72" t="s">
        <v>141</v>
      </c>
      <c r="D60" s="112" t="s">
        <v>259</v>
      </c>
      <c r="E60" s="141" t="s">
        <v>281</v>
      </c>
      <c r="F60" s="70" t="s">
        <v>148</v>
      </c>
      <c r="G60" s="138"/>
      <c r="H60" s="288">
        <f>H61</f>
        <v>70</v>
      </c>
    </row>
    <row r="61" spans="1:8" s="183" customFormat="1" ht="56.25">
      <c r="A61" s="248" t="s">
        <v>280</v>
      </c>
      <c r="B61" s="87" t="s">
        <v>0</v>
      </c>
      <c r="C61" s="56" t="s">
        <v>141</v>
      </c>
      <c r="D61" s="64" t="s">
        <v>259</v>
      </c>
      <c r="E61" s="185" t="s">
        <v>450</v>
      </c>
      <c r="F61" s="164" t="s">
        <v>148</v>
      </c>
      <c r="G61" s="63"/>
      <c r="H61" s="288">
        <f>H62</f>
        <v>70</v>
      </c>
    </row>
    <row r="62" spans="1:243" s="105" customFormat="1" ht="22.5" customHeight="1">
      <c r="A62" s="149" t="s">
        <v>279</v>
      </c>
      <c r="B62" s="87" t="s">
        <v>0</v>
      </c>
      <c r="C62" s="87" t="s">
        <v>141</v>
      </c>
      <c r="D62" s="146" t="s">
        <v>259</v>
      </c>
      <c r="E62" s="117" t="s">
        <v>450</v>
      </c>
      <c r="F62" s="116" t="s">
        <v>278</v>
      </c>
      <c r="G62" s="177"/>
      <c r="H62" s="440">
        <f>+H63+H64</f>
        <v>70</v>
      </c>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row>
    <row r="63" spans="1:243" s="105" customFormat="1" ht="56.25" hidden="1">
      <c r="A63" s="302" t="s">
        <v>176</v>
      </c>
      <c r="B63" s="301" t="s">
        <v>0</v>
      </c>
      <c r="C63" s="300" t="s">
        <v>141</v>
      </c>
      <c r="D63" s="299" t="s">
        <v>259</v>
      </c>
      <c r="E63" s="641" t="s">
        <v>451</v>
      </c>
      <c r="F63" s="642"/>
      <c r="G63" s="298" t="s">
        <v>144</v>
      </c>
      <c r="H63" s="441">
        <v>0</v>
      </c>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row>
    <row r="64" spans="1:243" s="105" customFormat="1" ht="29.25" customHeight="1">
      <c r="A64" s="549" t="s">
        <v>343</v>
      </c>
      <c r="B64" s="56" t="s">
        <v>0</v>
      </c>
      <c r="C64" s="56" t="s">
        <v>141</v>
      </c>
      <c r="D64" s="56" t="s">
        <v>259</v>
      </c>
      <c r="E64" s="117" t="s">
        <v>450</v>
      </c>
      <c r="F64" s="116" t="s">
        <v>278</v>
      </c>
      <c r="G64" s="56" t="s">
        <v>138</v>
      </c>
      <c r="H64" s="553">
        <v>70</v>
      </c>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row>
    <row r="65" spans="1:8" s="183" customFormat="1" ht="38.25" customHeight="1">
      <c r="A65" s="247" t="s">
        <v>277</v>
      </c>
      <c r="B65" s="99" t="s">
        <v>0</v>
      </c>
      <c r="C65" s="246" t="s">
        <v>141</v>
      </c>
      <c r="D65" s="245">
        <v>13</v>
      </c>
      <c r="E65" s="244" t="s">
        <v>276</v>
      </c>
      <c r="F65" s="243" t="s">
        <v>148</v>
      </c>
      <c r="G65" s="297"/>
      <c r="H65" s="442">
        <f>+H66+H83+H82</f>
        <v>2188.018</v>
      </c>
    </row>
    <row r="66" spans="1:8" s="82" customFormat="1" ht="18.75">
      <c r="A66" s="108" t="s">
        <v>275</v>
      </c>
      <c r="B66" s="87" t="s">
        <v>0</v>
      </c>
      <c r="C66" s="241" t="s">
        <v>141</v>
      </c>
      <c r="D66" s="86">
        <v>13</v>
      </c>
      <c r="E66" s="240" t="s">
        <v>273</v>
      </c>
      <c r="F66" s="164" t="s">
        <v>148</v>
      </c>
      <c r="G66" s="84"/>
      <c r="H66" s="197">
        <f>H67</f>
        <v>550</v>
      </c>
    </row>
    <row r="67" spans="1:8" s="82" customFormat="1" ht="18.75">
      <c r="A67" s="88" t="s">
        <v>274</v>
      </c>
      <c r="B67" s="87" t="s">
        <v>0</v>
      </c>
      <c r="C67" s="85" t="s">
        <v>141</v>
      </c>
      <c r="D67" s="86">
        <v>13</v>
      </c>
      <c r="E67" s="240" t="s">
        <v>273</v>
      </c>
      <c r="F67" s="164" t="s">
        <v>272</v>
      </c>
      <c r="G67" s="84"/>
      <c r="H67" s="197">
        <f>H68</f>
        <v>550</v>
      </c>
    </row>
    <row r="68" spans="1:8" s="82" customFormat="1" ht="24" customHeight="1">
      <c r="A68" s="549" t="s">
        <v>343</v>
      </c>
      <c r="B68" s="56" t="s">
        <v>0</v>
      </c>
      <c r="C68" s="238" t="s">
        <v>141</v>
      </c>
      <c r="D68" s="237">
        <v>13</v>
      </c>
      <c r="E68" s="236" t="s">
        <v>273</v>
      </c>
      <c r="F68" s="66" t="s">
        <v>272</v>
      </c>
      <c r="G68" s="235" t="s">
        <v>138</v>
      </c>
      <c r="H68" s="289">
        <v>550</v>
      </c>
    </row>
    <row r="69" spans="1:8" s="82" customFormat="1" ht="18.75" customHeight="1" hidden="1">
      <c r="A69" s="228" t="s">
        <v>262</v>
      </c>
      <c r="B69" s="296" t="s">
        <v>0</v>
      </c>
      <c r="C69" s="234" t="s">
        <v>141</v>
      </c>
      <c r="D69" s="233">
        <v>13</v>
      </c>
      <c r="E69" s="664" t="s">
        <v>263</v>
      </c>
      <c r="F69" s="665"/>
      <c r="G69" s="232" t="s">
        <v>178</v>
      </c>
      <c r="H69" s="288"/>
    </row>
    <row r="70" spans="1:8" s="82" customFormat="1" ht="18.75" customHeight="1" hidden="1">
      <c r="A70" s="90" t="s">
        <v>260</v>
      </c>
      <c r="B70" s="99" t="s">
        <v>0</v>
      </c>
      <c r="C70" s="218" t="s">
        <v>141</v>
      </c>
      <c r="D70" s="218" t="s">
        <v>259</v>
      </c>
      <c r="E70" s="71" t="s">
        <v>261</v>
      </c>
      <c r="F70" s="70" t="s">
        <v>148</v>
      </c>
      <c r="G70" s="217"/>
      <c r="H70" s="197"/>
    </row>
    <row r="71" spans="1:248" s="230" customFormat="1" ht="19.5" customHeight="1" hidden="1">
      <c r="A71" s="88" t="s">
        <v>271</v>
      </c>
      <c r="B71" s="87" t="s">
        <v>0</v>
      </c>
      <c r="C71" s="119" t="s">
        <v>141</v>
      </c>
      <c r="D71" s="119" t="s">
        <v>259</v>
      </c>
      <c r="E71" s="58" t="s">
        <v>256</v>
      </c>
      <c r="F71" s="164" t="s">
        <v>148</v>
      </c>
      <c r="G71" s="216"/>
      <c r="H71" s="289"/>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c r="FI71" s="231"/>
      <c r="FJ71" s="231"/>
      <c r="FK71" s="231"/>
      <c r="FL71" s="231"/>
      <c r="FM71" s="231"/>
      <c r="FN71" s="231"/>
      <c r="FO71" s="231"/>
      <c r="FP71" s="231"/>
      <c r="FQ71" s="231"/>
      <c r="FR71" s="231"/>
      <c r="FS71" s="231"/>
      <c r="FT71" s="231"/>
      <c r="FU71" s="231"/>
      <c r="FV71" s="231"/>
      <c r="FW71" s="231"/>
      <c r="FX71" s="231"/>
      <c r="FY71" s="231"/>
      <c r="FZ71" s="231"/>
      <c r="GA71" s="231"/>
      <c r="GB71" s="231"/>
      <c r="GC71" s="231"/>
      <c r="GD71" s="231"/>
      <c r="GE71" s="231"/>
      <c r="GF71" s="231"/>
      <c r="GG71" s="231"/>
      <c r="GH71" s="231"/>
      <c r="GI71" s="231"/>
      <c r="GJ71" s="231"/>
      <c r="GK71" s="231"/>
      <c r="GL71" s="231"/>
      <c r="GM71" s="231"/>
      <c r="GN71" s="231"/>
      <c r="GO71" s="231"/>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row>
    <row r="72" spans="1:248" s="230" customFormat="1" ht="56.25" customHeight="1" hidden="1">
      <c r="A72" s="108" t="s">
        <v>176</v>
      </c>
      <c r="B72" s="295" t="s">
        <v>0</v>
      </c>
      <c r="C72" s="59" t="s">
        <v>141</v>
      </c>
      <c r="D72" s="59">
        <v>13</v>
      </c>
      <c r="E72" s="226" t="s">
        <v>256</v>
      </c>
      <c r="F72" s="225" t="s">
        <v>255</v>
      </c>
      <c r="G72" s="59"/>
      <c r="H72" s="289"/>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row>
    <row r="73" spans="1:248" s="230" customFormat="1" ht="19.5" customHeight="1" hidden="1">
      <c r="A73" s="73" t="s">
        <v>152</v>
      </c>
      <c r="B73" s="59" t="s">
        <v>0</v>
      </c>
      <c r="C73" s="59" t="s">
        <v>141</v>
      </c>
      <c r="D73" s="59">
        <v>13</v>
      </c>
      <c r="E73" s="226" t="s">
        <v>256</v>
      </c>
      <c r="F73" s="225" t="s">
        <v>255</v>
      </c>
      <c r="G73" s="59" t="s">
        <v>138</v>
      </c>
      <c r="H73" s="289"/>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c r="FI73" s="231"/>
      <c r="FJ73" s="231"/>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c r="GK73" s="231"/>
      <c r="GL73" s="231"/>
      <c r="GM73" s="231"/>
      <c r="GN73" s="231"/>
      <c r="GO73" s="231"/>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row>
    <row r="74" spans="1:248" s="230" customFormat="1" ht="19.5" customHeight="1" hidden="1">
      <c r="A74" s="88" t="s">
        <v>179</v>
      </c>
      <c r="B74" s="59" t="s">
        <v>0</v>
      </c>
      <c r="C74" s="59" t="s">
        <v>141</v>
      </c>
      <c r="D74" s="227" t="s">
        <v>259</v>
      </c>
      <c r="E74" s="226" t="s">
        <v>268</v>
      </c>
      <c r="F74" s="225" t="s">
        <v>148</v>
      </c>
      <c r="G74" s="224"/>
      <c r="H74" s="289"/>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row>
    <row r="75" spans="1:8" s="82" customFormat="1" ht="18.75" customHeight="1" hidden="1">
      <c r="A75" s="159" t="s">
        <v>270</v>
      </c>
      <c r="B75" s="59" t="s">
        <v>0</v>
      </c>
      <c r="C75" s="59" t="s">
        <v>141</v>
      </c>
      <c r="D75" s="227" t="s">
        <v>259</v>
      </c>
      <c r="E75" s="226" t="s">
        <v>268</v>
      </c>
      <c r="F75" s="225" t="s">
        <v>267</v>
      </c>
      <c r="G75" s="224"/>
      <c r="H75" s="443"/>
    </row>
    <row r="76" spans="1:8" s="82" customFormat="1" ht="18.75" customHeight="1" hidden="1">
      <c r="A76" s="159" t="s">
        <v>269</v>
      </c>
      <c r="B76" s="59" t="s">
        <v>0</v>
      </c>
      <c r="C76" s="59" t="s">
        <v>141</v>
      </c>
      <c r="D76" s="227" t="s">
        <v>259</v>
      </c>
      <c r="E76" s="226" t="s">
        <v>268</v>
      </c>
      <c r="F76" s="225" t="s">
        <v>267</v>
      </c>
      <c r="G76" s="224" t="s">
        <v>144</v>
      </c>
      <c r="H76" s="444"/>
    </row>
    <row r="77" spans="1:8" s="183" customFormat="1" ht="18.75" customHeight="1" hidden="1">
      <c r="A77" s="228" t="s">
        <v>262</v>
      </c>
      <c r="B77" s="294" t="s">
        <v>0</v>
      </c>
      <c r="C77" s="59" t="s">
        <v>141</v>
      </c>
      <c r="D77" s="227" t="s">
        <v>259</v>
      </c>
      <c r="E77" s="226" t="s">
        <v>268</v>
      </c>
      <c r="F77" s="225" t="s">
        <v>267</v>
      </c>
      <c r="G77" s="224" t="s">
        <v>138</v>
      </c>
      <c r="H77" s="288"/>
    </row>
    <row r="78" spans="1:8" s="82" customFormat="1" ht="18.75" hidden="1">
      <c r="A78" s="90" t="s">
        <v>260</v>
      </c>
      <c r="B78" s="87" t="s">
        <v>0</v>
      </c>
      <c r="C78" s="119" t="s">
        <v>192</v>
      </c>
      <c r="D78" s="119" t="s">
        <v>169</v>
      </c>
      <c r="E78" s="58" t="s">
        <v>265</v>
      </c>
      <c r="F78" s="164" t="s">
        <v>162</v>
      </c>
      <c r="G78" s="119"/>
      <c r="H78" s="197"/>
    </row>
    <row r="79" spans="1:8" s="82" customFormat="1" ht="37.5" hidden="1">
      <c r="A79" s="90" t="s">
        <v>266</v>
      </c>
      <c r="B79" s="87" t="s">
        <v>0</v>
      </c>
      <c r="C79" s="223" t="s">
        <v>192</v>
      </c>
      <c r="D79" s="223" t="s">
        <v>169</v>
      </c>
      <c r="E79" s="58" t="s">
        <v>265</v>
      </c>
      <c r="F79" s="164" t="s">
        <v>264</v>
      </c>
      <c r="G79" s="223"/>
      <c r="H79" s="445"/>
    </row>
    <row r="80" spans="1:8" s="82" customFormat="1" ht="39.75" customHeight="1" hidden="1">
      <c r="A80" s="108" t="s">
        <v>176</v>
      </c>
      <c r="B80" s="56" t="s">
        <v>0</v>
      </c>
      <c r="C80" s="56" t="s">
        <v>192</v>
      </c>
      <c r="D80" s="56" t="s">
        <v>169</v>
      </c>
      <c r="E80" s="58" t="s">
        <v>265</v>
      </c>
      <c r="F80" s="164" t="s">
        <v>264</v>
      </c>
      <c r="G80" s="56" t="s">
        <v>144</v>
      </c>
      <c r="H80" s="289"/>
    </row>
    <row r="81" spans="1:8" s="82" customFormat="1" ht="23.25" customHeight="1" hidden="1">
      <c r="A81" s="88" t="s">
        <v>152</v>
      </c>
      <c r="B81" s="56" t="s">
        <v>0</v>
      </c>
      <c r="C81" s="56" t="s">
        <v>192</v>
      </c>
      <c r="D81" s="56" t="s">
        <v>169</v>
      </c>
      <c r="E81" s="58" t="s">
        <v>265</v>
      </c>
      <c r="F81" s="164" t="s">
        <v>264</v>
      </c>
      <c r="G81" s="56" t="s">
        <v>138</v>
      </c>
      <c r="H81" s="289"/>
    </row>
    <row r="82" spans="1:8" s="82" customFormat="1" ht="23.25" customHeight="1">
      <c r="A82" s="88" t="s">
        <v>160</v>
      </c>
      <c r="B82" s="56" t="s">
        <v>0</v>
      </c>
      <c r="C82" s="238" t="s">
        <v>141</v>
      </c>
      <c r="D82" s="237">
        <v>13</v>
      </c>
      <c r="E82" s="236" t="s">
        <v>273</v>
      </c>
      <c r="F82" s="66" t="s">
        <v>272</v>
      </c>
      <c r="G82" s="235" t="s">
        <v>157</v>
      </c>
      <c r="H82" s="289">
        <v>0</v>
      </c>
    </row>
    <row r="83" spans="1:8" s="82" customFormat="1" ht="23.25" customHeight="1">
      <c r="A83" s="88" t="s">
        <v>179</v>
      </c>
      <c r="B83" s="56" t="s">
        <v>0</v>
      </c>
      <c r="C83" s="221" t="s">
        <v>141</v>
      </c>
      <c r="D83" s="220">
        <v>13</v>
      </c>
      <c r="E83" s="653" t="s">
        <v>263</v>
      </c>
      <c r="F83" s="654"/>
      <c r="G83" s="83" t="s">
        <v>178</v>
      </c>
      <c r="H83" s="289">
        <v>1638.018</v>
      </c>
    </row>
    <row r="84" spans="1:8" s="82" customFormat="1" ht="23.25" customHeight="1">
      <c r="A84" s="113" t="s">
        <v>262</v>
      </c>
      <c r="B84" s="99" t="s">
        <v>0</v>
      </c>
      <c r="C84" s="218" t="s">
        <v>141</v>
      </c>
      <c r="D84" s="218" t="s">
        <v>259</v>
      </c>
      <c r="E84" s="71" t="s">
        <v>261</v>
      </c>
      <c r="F84" s="70" t="s">
        <v>148</v>
      </c>
      <c r="G84" s="213"/>
      <c r="H84" s="442">
        <f>+H85</f>
        <v>4859.2699999999995</v>
      </c>
    </row>
    <row r="85" spans="1:8" s="82" customFormat="1" ht="23.25" customHeight="1">
      <c r="A85" s="108" t="s">
        <v>260</v>
      </c>
      <c r="B85" s="87" t="s">
        <v>0</v>
      </c>
      <c r="C85" s="119" t="s">
        <v>141</v>
      </c>
      <c r="D85" s="119" t="s">
        <v>259</v>
      </c>
      <c r="E85" s="58" t="s">
        <v>256</v>
      </c>
      <c r="F85" s="164" t="s">
        <v>148</v>
      </c>
      <c r="G85" s="119"/>
      <c r="H85" s="446">
        <f>+H86+H90</f>
        <v>4859.2699999999995</v>
      </c>
    </row>
    <row r="86" spans="1:8" s="82" customFormat="1" ht="27.75" customHeight="1">
      <c r="A86" s="108" t="s">
        <v>271</v>
      </c>
      <c r="B86" s="87" t="s">
        <v>0</v>
      </c>
      <c r="C86" s="56" t="s">
        <v>141</v>
      </c>
      <c r="D86" s="56">
        <v>13</v>
      </c>
      <c r="E86" s="189" t="s">
        <v>256</v>
      </c>
      <c r="F86" s="134" t="s">
        <v>258</v>
      </c>
      <c r="G86" s="119"/>
      <c r="H86" s="446">
        <f>+H87+H88+H89</f>
        <v>4789.2699999999995</v>
      </c>
    </row>
    <row r="87" spans="1:8" s="82" customFormat="1" ht="58.5" customHeight="1">
      <c r="A87" s="108" t="s">
        <v>176</v>
      </c>
      <c r="B87" s="87" t="s">
        <v>0</v>
      </c>
      <c r="C87" s="56" t="s">
        <v>141</v>
      </c>
      <c r="D87" s="56">
        <v>13</v>
      </c>
      <c r="E87" s="189" t="s">
        <v>256</v>
      </c>
      <c r="F87" s="134" t="s">
        <v>258</v>
      </c>
      <c r="G87" s="56" t="s">
        <v>144</v>
      </c>
      <c r="H87" s="289">
        <v>1980.434</v>
      </c>
    </row>
    <row r="88" spans="1:8" s="82" customFormat="1" ht="23.25" customHeight="1">
      <c r="A88" s="549" t="s">
        <v>343</v>
      </c>
      <c r="B88" s="87" t="s">
        <v>0</v>
      </c>
      <c r="C88" s="56" t="s">
        <v>141</v>
      </c>
      <c r="D88" s="56">
        <v>13</v>
      </c>
      <c r="E88" s="189" t="s">
        <v>256</v>
      </c>
      <c r="F88" s="134" t="s">
        <v>258</v>
      </c>
      <c r="G88" s="56" t="s">
        <v>138</v>
      </c>
      <c r="H88" s="289">
        <v>2802.836</v>
      </c>
    </row>
    <row r="89" spans="1:8" s="82" customFormat="1" ht="23.25" customHeight="1">
      <c r="A89" s="73" t="s">
        <v>179</v>
      </c>
      <c r="B89" s="56" t="s">
        <v>0</v>
      </c>
      <c r="C89" s="56" t="s">
        <v>141</v>
      </c>
      <c r="D89" s="56">
        <v>13</v>
      </c>
      <c r="E89" s="189" t="s">
        <v>256</v>
      </c>
      <c r="F89" s="134" t="s">
        <v>258</v>
      </c>
      <c r="G89" s="56" t="s">
        <v>178</v>
      </c>
      <c r="H89" s="289">
        <v>6</v>
      </c>
    </row>
    <row r="90" spans="1:8" s="82" customFormat="1" ht="23.25" customHeight="1">
      <c r="A90" s="136" t="s">
        <v>257</v>
      </c>
      <c r="B90" s="99" t="s">
        <v>0</v>
      </c>
      <c r="C90" s="72" t="s">
        <v>141</v>
      </c>
      <c r="D90" s="72">
        <v>13</v>
      </c>
      <c r="E90" s="211" t="s">
        <v>256</v>
      </c>
      <c r="F90" s="210" t="s">
        <v>255</v>
      </c>
      <c r="G90" s="72"/>
      <c r="H90" s="447">
        <f>H91</f>
        <v>70</v>
      </c>
    </row>
    <row r="91" spans="1:8" s="82" customFormat="1" ht="23.25" customHeight="1">
      <c r="A91" s="549" t="s">
        <v>343</v>
      </c>
      <c r="B91" s="56" t="s">
        <v>0</v>
      </c>
      <c r="C91" s="56" t="s">
        <v>141</v>
      </c>
      <c r="D91" s="56">
        <v>13</v>
      </c>
      <c r="E91" s="189" t="s">
        <v>256</v>
      </c>
      <c r="F91" s="134" t="s">
        <v>255</v>
      </c>
      <c r="G91" s="56" t="s">
        <v>138</v>
      </c>
      <c r="H91" s="289">
        <v>70</v>
      </c>
    </row>
    <row r="92" spans="1:8" s="82" customFormat="1" ht="23.25" customHeight="1">
      <c r="A92" s="541" t="s">
        <v>307</v>
      </c>
      <c r="B92" s="72" t="s">
        <v>0</v>
      </c>
      <c r="C92" s="310" t="s">
        <v>141</v>
      </c>
      <c r="D92" s="423" t="s">
        <v>259</v>
      </c>
      <c r="E92" s="536" t="s">
        <v>268</v>
      </c>
      <c r="F92" s="537" t="s">
        <v>148</v>
      </c>
      <c r="G92" s="72"/>
      <c r="H92" s="447">
        <f>H94+H96</f>
        <v>120.468</v>
      </c>
    </row>
    <row r="93" spans="1:8" s="82" customFormat="1" ht="56.25" customHeight="1">
      <c r="A93" s="468" t="s">
        <v>543</v>
      </c>
      <c r="B93" s="72" t="s">
        <v>0</v>
      </c>
      <c r="C93" s="310" t="s">
        <v>141</v>
      </c>
      <c r="D93" s="606" t="s">
        <v>259</v>
      </c>
      <c r="E93" s="677" t="s">
        <v>555</v>
      </c>
      <c r="F93" s="678"/>
      <c r="G93" s="72"/>
      <c r="H93" s="447" t="str">
        <f>H94</f>
        <v>12,000</v>
      </c>
    </row>
    <row r="94" spans="1:8" s="82" customFormat="1" ht="23.25" customHeight="1">
      <c r="A94" s="489" t="s">
        <v>293</v>
      </c>
      <c r="B94" s="72" t="s">
        <v>0</v>
      </c>
      <c r="C94" s="310" t="s">
        <v>141</v>
      </c>
      <c r="D94" s="606" t="s">
        <v>259</v>
      </c>
      <c r="E94" s="677" t="s">
        <v>555</v>
      </c>
      <c r="F94" s="678"/>
      <c r="G94" s="72" t="s">
        <v>289</v>
      </c>
      <c r="H94" s="91" t="s">
        <v>625</v>
      </c>
    </row>
    <row r="95" spans="1:8" s="82" customFormat="1" ht="36.75" customHeight="1">
      <c r="A95" s="468" t="s">
        <v>483</v>
      </c>
      <c r="B95" s="56" t="s">
        <v>0</v>
      </c>
      <c r="C95" s="543" t="s">
        <v>141</v>
      </c>
      <c r="D95" s="544" t="s">
        <v>259</v>
      </c>
      <c r="E95" s="542" t="s">
        <v>268</v>
      </c>
      <c r="F95" s="462" t="s">
        <v>482</v>
      </c>
      <c r="G95" s="543"/>
      <c r="H95" s="55" t="s">
        <v>515</v>
      </c>
    </row>
    <row r="96" spans="1:8" s="82" customFormat="1" ht="23.25" customHeight="1">
      <c r="A96" s="489" t="s">
        <v>293</v>
      </c>
      <c r="B96" s="56" t="s">
        <v>0</v>
      </c>
      <c r="C96" s="543" t="s">
        <v>141</v>
      </c>
      <c r="D96" s="544" t="s">
        <v>259</v>
      </c>
      <c r="E96" s="542" t="s">
        <v>268</v>
      </c>
      <c r="F96" s="462" t="s">
        <v>482</v>
      </c>
      <c r="G96" s="543" t="s">
        <v>289</v>
      </c>
      <c r="H96" s="55" t="s">
        <v>641</v>
      </c>
    </row>
    <row r="97" spans="1:8" s="212" customFormat="1" ht="36.75" customHeight="1">
      <c r="A97" s="156" t="s">
        <v>254</v>
      </c>
      <c r="B97" s="284" t="s">
        <v>0</v>
      </c>
      <c r="C97" s="207" t="s">
        <v>169</v>
      </c>
      <c r="D97" s="207"/>
      <c r="E97" s="209"/>
      <c r="F97" s="208"/>
      <c r="G97" s="207"/>
      <c r="H97" s="448">
        <f>H99+H108+H104</f>
        <v>260</v>
      </c>
    </row>
    <row r="98" spans="1:8" s="212" customFormat="1" ht="28.5" customHeight="1">
      <c r="A98" s="622" t="s">
        <v>591</v>
      </c>
      <c r="B98" s="291" t="s">
        <v>0</v>
      </c>
      <c r="C98" s="207" t="s">
        <v>169</v>
      </c>
      <c r="D98" s="207" t="s">
        <v>224</v>
      </c>
      <c r="E98" s="209"/>
      <c r="F98" s="208"/>
      <c r="G98" s="207"/>
      <c r="H98" s="448">
        <f>H99</f>
        <v>150</v>
      </c>
    </row>
    <row r="99" spans="1:8" s="212" customFormat="1" ht="82.5" customHeight="1">
      <c r="A99" s="115" t="s">
        <v>600</v>
      </c>
      <c r="B99" s="99" t="s">
        <v>0</v>
      </c>
      <c r="C99" s="56" t="s">
        <v>169</v>
      </c>
      <c r="D99" s="56" t="s">
        <v>224</v>
      </c>
      <c r="E99" s="58" t="s">
        <v>253</v>
      </c>
      <c r="F99" s="164" t="s">
        <v>148</v>
      </c>
      <c r="G99" s="207"/>
      <c r="H99" s="288">
        <f>H102</f>
        <v>150</v>
      </c>
    </row>
    <row r="100" spans="1:8" s="212" customFormat="1" ht="57.75" customHeight="1">
      <c r="A100" s="198" t="s">
        <v>251</v>
      </c>
      <c r="B100" s="187" t="s">
        <v>0</v>
      </c>
      <c r="C100" s="494" t="s">
        <v>169</v>
      </c>
      <c r="D100" s="72" t="s">
        <v>224</v>
      </c>
      <c r="E100" s="547" t="s">
        <v>452</v>
      </c>
      <c r="F100" s="548" t="s">
        <v>148</v>
      </c>
      <c r="G100" s="72"/>
      <c r="H100" s="288">
        <f>H101</f>
        <v>150</v>
      </c>
    </row>
    <row r="101" spans="1:8" s="212" customFormat="1" ht="39.75" customHeight="1">
      <c r="A101" s="160" t="s">
        <v>250</v>
      </c>
      <c r="B101" s="158" t="s">
        <v>0</v>
      </c>
      <c r="C101" s="206" t="s">
        <v>169</v>
      </c>
      <c r="D101" s="56" t="s">
        <v>224</v>
      </c>
      <c r="E101" s="655" t="s">
        <v>453</v>
      </c>
      <c r="F101" s="656"/>
      <c r="G101" s="56"/>
      <c r="H101" s="197">
        <f>H102</f>
        <v>150</v>
      </c>
    </row>
    <row r="102" spans="1:8" s="212" customFormat="1" ht="29.25" customHeight="1">
      <c r="A102" s="549" t="s">
        <v>343</v>
      </c>
      <c r="B102" s="158" t="s">
        <v>0</v>
      </c>
      <c r="C102" s="206" t="s">
        <v>169</v>
      </c>
      <c r="D102" s="56" t="s">
        <v>224</v>
      </c>
      <c r="E102" s="645" t="s">
        <v>453</v>
      </c>
      <c r="F102" s="646"/>
      <c r="G102" s="56" t="s">
        <v>138</v>
      </c>
      <c r="H102" s="197">
        <v>150</v>
      </c>
    </row>
    <row r="103" spans="1:8" s="212" customFormat="1" ht="37.5">
      <c r="A103" s="527" t="s">
        <v>604</v>
      </c>
      <c r="B103" s="87" t="s">
        <v>0</v>
      </c>
      <c r="C103" s="72" t="s">
        <v>169</v>
      </c>
      <c r="D103" s="72" t="s">
        <v>170</v>
      </c>
      <c r="E103" s="71"/>
      <c r="F103" s="70"/>
      <c r="G103" s="72"/>
      <c r="H103" s="288">
        <f>H104</f>
        <v>110</v>
      </c>
    </row>
    <row r="104" spans="1:8" s="214" customFormat="1" ht="78.75" customHeight="1">
      <c r="A104" s="115" t="s">
        <v>600</v>
      </c>
      <c r="B104" s="99" t="s">
        <v>0</v>
      </c>
      <c r="C104" s="56" t="s">
        <v>169</v>
      </c>
      <c r="D104" s="56" t="s">
        <v>170</v>
      </c>
      <c r="E104" s="645" t="s">
        <v>663</v>
      </c>
      <c r="F104" s="646"/>
      <c r="G104" s="56"/>
      <c r="H104" s="447">
        <f>H105</f>
        <v>110</v>
      </c>
    </row>
    <row r="105" spans="1:8" s="212" customFormat="1" ht="26.25" customHeight="1">
      <c r="A105" s="560" t="s">
        <v>342</v>
      </c>
      <c r="B105" s="99" t="s">
        <v>0</v>
      </c>
      <c r="C105" s="56" t="s">
        <v>169</v>
      </c>
      <c r="D105" s="56" t="s">
        <v>170</v>
      </c>
      <c r="E105" s="645" t="s">
        <v>662</v>
      </c>
      <c r="F105" s="646"/>
      <c r="G105" s="72"/>
      <c r="H105" s="447">
        <f>+H107</f>
        <v>110</v>
      </c>
    </row>
    <row r="106" spans="1:8" s="82" customFormat="1" ht="37.5">
      <c r="A106" s="561" t="s">
        <v>422</v>
      </c>
      <c r="B106" s="143" t="s">
        <v>0</v>
      </c>
      <c r="C106" s="206" t="s">
        <v>169</v>
      </c>
      <c r="D106" s="206" t="s">
        <v>170</v>
      </c>
      <c r="E106" s="645" t="s">
        <v>661</v>
      </c>
      <c r="F106" s="646"/>
      <c r="G106" s="56"/>
      <c r="H106" s="197">
        <f>H107</f>
        <v>110</v>
      </c>
    </row>
    <row r="107" spans="1:8" s="82" customFormat="1" ht="37.5">
      <c r="A107" s="549" t="s">
        <v>343</v>
      </c>
      <c r="B107" s="56" t="s">
        <v>0</v>
      </c>
      <c r="C107" s="206" t="s">
        <v>169</v>
      </c>
      <c r="D107" s="206" t="s">
        <v>170</v>
      </c>
      <c r="E107" s="645" t="s">
        <v>661</v>
      </c>
      <c r="F107" s="646"/>
      <c r="G107" s="56" t="s">
        <v>138</v>
      </c>
      <c r="H107" s="289">
        <v>110</v>
      </c>
    </row>
    <row r="108" spans="1:8" s="183" customFormat="1" ht="0.75" customHeight="1">
      <c r="A108" s="65" t="s">
        <v>249</v>
      </c>
      <c r="B108" s="72" t="s">
        <v>0</v>
      </c>
      <c r="C108" s="69" t="s">
        <v>169</v>
      </c>
      <c r="D108" s="69">
        <v>14</v>
      </c>
      <c r="E108" s="204"/>
      <c r="F108" s="203"/>
      <c r="G108" s="101"/>
      <c r="H108" s="288">
        <f>+H109</f>
        <v>0</v>
      </c>
    </row>
    <row r="109" spans="1:8" s="183" customFormat="1" ht="59.25" customHeight="1" hidden="1">
      <c r="A109" s="61" t="s">
        <v>427</v>
      </c>
      <c r="B109" s="99" t="s">
        <v>0</v>
      </c>
      <c r="C109" s="69" t="s">
        <v>169</v>
      </c>
      <c r="D109" s="69">
        <v>14</v>
      </c>
      <c r="E109" s="71" t="s">
        <v>248</v>
      </c>
      <c r="F109" s="70" t="s">
        <v>148</v>
      </c>
      <c r="G109" s="101"/>
      <c r="H109" s="288">
        <f>H112</f>
        <v>0</v>
      </c>
    </row>
    <row r="110" spans="1:8" s="82" customFormat="1" ht="42.75" customHeight="1" hidden="1">
      <c r="A110" s="202" t="s">
        <v>247</v>
      </c>
      <c r="B110" s="87" t="s">
        <v>0</v>
      </c>
      <c r="C110" s="119" t="s">
        <v>169</v>
      </c>
      <c r="D110" s="119" t="s">
        <v>246</v>
      </c>
      <c r="E110" s="58" t="s">
        <v>466</v>
      </c>
      <c r="F110" s="164" t="s">
        <v>148</v>
      </c>
      <c r="G110" s="157"/>
      <c r="H110" s="197">
        <v>0</v>
      </c>
    </row>
    <row r="111" spans="1:8" s="82" customFormat="1" ht="39" customHeight="1" hidden="1">
      <c r="A111" s="108" t="s">
        <v>245</v>
      </c>
      <c r="B111" s="87" t="s">
        <v>0</v>
      </c>
      <c r="C111" s="56" t="s">
        <v>169</v>
      </c>
      <c r="D111" s="56">
        <v>14</v>
      </c>
      <c r="E111" s="58" t="s">
        <v>466</v>
      </c>
      <c r="F111" s="164" t="s">
        <v>244</v>
      </c>
      <c r="G111" s="56"/>
      <c r="H111" s="197">
        <v>0</v>
      </c>
    </row>
    <row r="112" spans="1:8" s="82" customFormat="1" ht="18.75" hidden="1">
      <c r="A112" s="88" t="s">
        <v>152</v>
      </c>
      <c r="B112" s="56" t="s">
        <v>0</v>
      </c>
      <c r="C112" s="56" t="s">
        <v>169</v>
      </c>
      <c r="D112" s="56">
        <v>14</v>
      </c>
      <c r="E112" s="67" t="s">
        <v>466</v>
      </c>
      <c r="F112" s="66" t="s">
        <v>244</v>
      </c>
      <c r="G112" s="56" t="s">
        <v>138</v>
      </c>
      <c r="H112" s="289">
        <v>0</v>
      </c>
    </row>
    <row r="113" spans="1:8" s="82" customFormat="1" ht="18.75">
      <c r="A113" s="65" t="s">
        <v>243</v>
      </c>
      <c r="B113" s="284" t="s">
        <v>0</v>
      </c>
      <c r="C113" s="69" t="s">
        <v>204</v>
      </c>
      <c r="D113" s="75"/>
      <c r="E113" s="75"/>
      <c r="F113" s="74"/>
      <c r="G113" s="153"/>
      <c r="H113" s="288">
        <f>H114+H131+H153</f>
        <v>61030.657</v>
      </c>
    </row>
    <row r="114" spans="1:8" s="82" customFormat="1" ht="18.75">
      <c r="A114" s="198" t="s">
        <v>242</v>
      </c>
      <c r="B114" s="291" t="s">
        <v>0</v>
      </c>
      <c r="C114" s="69" t="s">
        <v>204</v>
      </c>
      <c r="D114" s="154" t="s">
        <v>224</v>
      </c>
      <c r="E114" s="154"/>
      <c r="F114" s="153"/>
      <c r="G114" s="153"/>
      <c r="H114" s="288">
        <f>H115</f>
        <v>60291.808</v>
      </c>
    </row>
    <row r="115" spans="1:8" s="82" customFormat="1" ht="60.75" customHeight="1">
      <c r="A115" s="61" t="s">
        <v>592</v>
      </c>
      <c r="B115" s="291" t="s">
        <v>0</v>
      </c>
      <c r="C115" s="69" t="s">
        <v>204</v>
      </c>
      <c r="D115" s="154" t="s">
        <v>224</v>
      </c>
      <c r="E115" s="154" t="s">
        <v>383</v>
      </c>
      <c r="F115" s="153" t="s">
        <v>148</v>
      </c>
      <c r="G115" s="153"/>
      <c r="H115" s="288">
        <f>H116+H120+H128</f>
        <v>60291.808</v>
      </c>
    </row>
    <row r="116" spans="1:8" s="82" customFormat="1" ht="1.5" customHeight="1">
      <c r="A116" s="292" t="s">
        <v>241</v>
      </c>
      <c r="B116" s="290" t="s">
        <v>0</v>
      </c>
      <c r="C116" s="119" t="s">
        <v>204</v>
      </c>
      <c r="D116" s="205" t="s">
        <v>224</v>
      </c>
      <c r="E116" s="205" t="s">
        <v>503</v>
      </c>
      <c r="F116" s="163" t="s">
        <v>148</v>
      </c>
      <c r="G116" s="163"/>
      <c r="H116" s="197">
        <v>0</v>
      </c>
    </row>
    <row r="117" spans="1:8" s="82" customFormat="1" ht="39.75" customHeight="1" hidden="1">
      <c r="A117" s="167" t="s">
        <v>240</v>
      </c>
      <c r="B117" s="290" t="s">
        <v>0</v>
      </c>
      <c r="C117" s="119" t="s">
        <v>204</v>
      </c>
      <c r="D117" s="205" t="s">
        <v>224</v>
      </c>
      <c r="E117" s="205" t="s">
        <v>503</v>
      </c>
      <c r="F117" s="163" t="s">
        <v>236</v>
      </c>
      <c r="G117" s="163"/>
      <c r="H117" s="197">
        <f>H119</f>
        <v>0</v>
      </c>
    </row>
    <row r="118" spans="1:8" s="82" customFormat="1" ht="23.25" customHeight="1" hidden="1">
      <c r="A118" s="88" t="s">
        <v>239</v>
      </c>
      <c r="B118" s="290" t="s">
        <v>0</v>
      </c>
      <c r="C118" s="119" t="s">
        <v>204</v>
      </c>
      <c r="D118" s="205" t="s">
        <v>224</v>
      </c>
      <c r="E118" s="205" t="s">
        <v>503</v>
      </c>
      <c r="F118" s="163" t="s">
        <v>236</v>
      </c>
      <c r="G118" s="163" t="s">
        <v>196</v>
      </c>
      <c r="H118" s="197">
        <v>0</v>
      </c>
    </row>
    <row r="119" spans="1:8" s="82" customFormat="1" ht="41.25" customHeight="1" hidden="1">
      <c r="A119" s="200" t="s">
        <v>238</v>
      </c>
      <c r="B119" s="290" t="s">
        <v>0</v>
      </c>
      <c r="C119" s="119" t="s">
        <v>204</v>
      </c>
      <c r="D119" s="205" t="s">
        <v>224</v>
      </c>
      <c r="E119" s="205" t="s">
        <v>503</v>
      </c>
      <c r="F119" s="163" t="s">
        <v>236</v>
      </c>
      <c r="G119" s="163" t="s">
        <v>196</v>
      </c>
      <c r="H119" s="197">
        <v>0</v>
      </c>
    </row>
    <row r="120" spans="1:8" s="82" customFormat="1" ht="43.5" customHeight="1">
      <c r="A120" s="292" t="s">
        <v>234</v>
      </c>
      <c r="B120" s="290" t="s">
        <v>0</v>
      </c>
      <c r="C120" s="119" t="s">
        <v>204</v>
      </c>
      <c r="D120" s="205" t="s">
        <v>224</v>
      </c>
      <c r="E120" s="645" t="s">
        <v>556</v>
      </c>
      <c r="F120" s="646"/>
      <c r="G120" s="163"/>
      <c r="H120" s="194">
        <f>H124+H121+H127</f>
        <v>58788.208</v>
      </c>
    </row>
    <row r="121" spans="1:8" s="82" customFormat="1" ht="43.5" customHeight="1">
      <c r="A121" s="160" t="s">
        <v>233</v>
      </c>
      <c r="B121" s="290" t="s">
        <v>0</v>
      </c>
      <c r="C121" s="119" t="s">
        <v>204</v>
      </c>
      <c r="D121" s="205" t="s">
        <v>224</v>
      </c>
      <c r="E121" s="645" t="s">
        <v>541</v>
      </c>
      <c r="F121" s="646"/>
      <c r="G121" s="163"/>
      <c r="H121" s="194">
        <f>H122+H123</f>
        <v>651.393</v>
      </c>
    </row>
    <row r="122" spans="1:8" s="82" customFormat="1" ht="43.5" customHeight="1">
      <c r="A122" s="549" t="s">
        <v>343</v>
      </c>
      <c r="B122" s="290" t="s">
        <v>0</v>
      </c>
      <c r="C122" s="119" t="s">
        <v>204</v>
      </c>
      <c r="D122" s="205" t="s">
        <v>224</v>
      </c>
      <c r="E122" s="645" t="s">
        <v>541</v>
      </c>
      <c r="F122" s="646"/>
      <c r="G122" s="163" t="s">
        <v>138</v>
      </c>
      <c r="H122" s="194">
        <v>650</v>
      </c>
    </row>
    <row r="123" spans="1:8" s="82" customFormat="1" ht="43.5" customHeight="1">
      <c r="A123" s="73" t="s">
        <v>179</v>
      </c>
      <c r="B123" s="290" t="s">
        <v>0</v>
      </c>
      <c r="C123" s="119" t="s">
        <v>204</v>
      </c>
      <c r="D123" s="205" t="s">
        <v>224</v>
      </c>
      <c r="E123" s="645" t="s">
        <v>541</v>
      </c>
      <c r="F123" s="646"/>
      <c r="G123" s="163" t="s">
        <v>178</v>
      </c>
      <c r="H123" s="194">
        <v>1.393</v>
      </c>
    </row>
    <row r="124" spans="1:8" s="82" customFormat="1" ht="37.5">
      <c r="A124" s="160" t="s">
        <v>233</v>
      </c>
      <c r="B124" s="290" t="s">
        <v>0</v>
      </c>
      <c r="C124" s="119" t="s">
        <v>204</v>
      </c>
      <c r="D124" s="205" t="s">
        <v>224</v>
      </c>
      <c r="E124" s="645" t="s">
        <v>526</v>
      </c>
      <c r="F124" s="646"/>
      <c r="G124" s="163"/>
      <c r="H124" s="197">
        <f>H125</f>
        <v>729.591</v>
      </c>
    </row>
    <row r="125" spans="1:8" s="82" customFormat="1" ht="27" customHeight="1">
      <c r="A125" s="549" t="s">
        <v>343</v>
      </c>
      <c r="B125" s="290" t="s">
        <v>0</v>
      </c>
      <c r="C125" s="119" t="s">
        <v>204</v>
      </c>
      <c r="D125" s="205" t="s">
        <v>224</v>
      </c>
      <c r="E125" s="645" t="s">
        <v>526</v>
      </c>
      <c r="F125" s="646"/>
      <c r="G125" s="163" t="s">
        <v>138</v>
      </c>
      <c r="H125" s="194">
        <v>729.591</v>
      </c>
    </row>
    <row r="126" spans="1:8" s="82" customFormat="1" ht="39.75" customHeight="1">
      <c r="A126" s="160" t="s">
        <v>607</v>
      </c>
      <c r="B126" s="290" t="s">
        <v>0</v>
      </c>
      <c r="C126" s="119" t="s">
        <v>204</v>
      </c>
      <c r="D126" s="205" t="s">
        <v>224</v>
      </c>
      <c r="E126" s="645" t="s">
        <v>608</v>
      </c>
      <c r="F126" s="646"/>
      <c r="G126" s="163"/>
      <c r="H126" s="194">
        <f>H127</f>
        <v>57407.224</v>
      </c>
    </row>
    <row r="127" spans="1:8" s="82" customFormat="1" ht="27" customHeight="1">
      <c r="A127" s="88" t="s">
        <v>152</v>
      </c>
      <c r="B127" s="290" t="s">
        <v>0</v>
      </c>
      <c r="C127" s="119" t="s">
        <v>204</v>
      </c>
      <c r="D127" s="205" t="s">
        <v>224</v>
      </c>
      <c r="E127" s="645" t="s">
        <v>608</v>
      </c>
      <c r="F127" s="646"/>
      <c r="G127" s="163" t="s">
        <v>138</v>
      </c>
      <c r="H127" s="194">
        <v>57407.224</v>
      </c>
    </row>
    <row r="128" spans="1:8" s="82" customFormat="1" ht="39" customHeight="1">
      <c r="A128" s="166" t="s">
        <v>227</v>
      </c>
      <c r="B128" s="290" t="s">
        <v>0</v>
      </c>
      <c r="C128" s="119" t="s">
        <v>204</v>
      </c>
      <c r="D128" s="205" t="s">
        <v>224</v>
      </c>
      <c r="E128" s="645" t="s">
        <v>557</v>
      </c>
      <c r="F128" s="646"/>
      <c r="G128" s="163"/>
      <c r="H128" s="197">
        <f>H129</f>
        <v>1503.6</v>
      </c>
    </row>
    <row r="129" spans="1:8" s="82" customFormat="1" ht="22.5" customHeight="1">
      <c r="A129" s="191" t="s">
        <v>225</v>
      </c>
      <c r="B129" s="290" t="s">
        <v>0</v>
      </c>
      <c r="C129" s="119" t="s">
        <v>204</v>
      </c>
      <c r="D129" s="205" t="s">
        <v>224</v>
      </c>
      <c r="E129" s="645" t="s">
        <v>384</v>
      </c>
      <c r="F129" s="646"/>
      <c r="G129" s="163"/>
      <c r="H129" s="197">
        <f>H130</f>
        <v>1503.6</v>
      </c>
    </row>
    <row r="130" spans="1:8" s="82" customFormat="1" ht="18.75" customHeight="1">
      <c r="A130" s="549" t="s">
        <v>343</v>
      </c>
      <c r="B130" s="290" t="s">
        <v>0</v>
      </c>
      <c r="C130" s="119" t="s">
        <v>204</v>
      </c>
      <c r="D130" s="205" t="s">
        <v>224</v>
      </c>
      <c r="E130" s="645" t="s">
        <v>384</v>
      </c>
      <c r="F130" s="646"/>
      <c r="G130" s="163" t="s">
        <v>138</v>
      </c>
      <c r="H130" s="197">
        <v>1503.6</v>
      </c>
    </row>
    <row r="131" spans="1:8" s="82" customFormat="1" ht="18.75">
      <c r="A131" s="115" t="s">
        <v>223</v>
      </c>
      <c r="B131" s="72" t="s">
        <v>0</v>
      </c>
      <c r="C131" s="72" t="s">
        <v>204</v>
      </c>
      <c r="D131" s="112">
        <v>12</v>
      </c>
      <c r="E131" s="58"/>
      <c r="F131" s="164"/>
      <c r="G131" s="138"/>
      <c r="H131" s="447">
        <f>H132+H145</f>
        <v>728.8489999999999</v>
      </c>
    </row>
    <row r="132" spans="1:8" s="82" customFormat="1" ht="75.75" customHeight="1">
      <c r="A132" s="115" t="s">
        <v>593</v>
      </c>
      <c r="B132" s="72" t="s">
        <v>0</v>
      </c>
      <c r="C132" s="72" t="s">
        <v>204</v>
      </c>
      <c r="D132" s="112" t="s">
        <v>203</v>
      </c>
      <c r="E132" s="211" t="s">
        <v>222</v>
      </c>
      <c r="F132" s="210" t="s">
        <v>148</v>
      </c>
      <c r="G132" s="138"/>
      <c r="H132" s="447">
        <f>H134</f>
        <v>248.849</v>
      </c>
    </row>
    <row r="133" spans="1:8" s="82" customFormat="1" ht="39.75" customHeight="1">
      <c r="A133" s="293" t="s">
        <v>469</v>
      </c>
      <c r="B133" s="72" t="s">
        <v>0</v>
      </c>
      <c r="C133" s="310" t="s">
        <v>204</v>
      </c>
      <c r="D133" s="423" t="s">
        <v>203</v>
      </c>
      <c r="E133" s="536" t="s">
        <v>455</v>
      </c>
      <c r="F133" s="537" t="s">
        <v>148</v>
      </c>
      <c r="G133" s="138"/>
      <c r="H133" s="447">
        <f>H134</f>
        <v>248.849</v>
      </c>
    </row>
    <row r="134" spans="1:8" s="82" customFormat="1" ht="18.75">
      <c r="A134" s="188" t="s">
        <v>221</v>
      </c>
      <c r="B134" s="56" t="s">
        <v>0</v>
      </c>
      <c r="C134" s="56" t="s">
        <v>204</v>
      </c>
      <c r="D134" s="64" t="s">
        <v>203</v>
      </c>
      <c r="E134" s="185" t="s">
        <v>455</v>
      </c>
      <c r="F134" s="184" t="s">
        <v>220</v>
      </c>
      <c r="G134" s="138"/>
      <c r="H134" s="289">
        <f>H135</f>
        <v>248.849</v>
      </c>
    </row>
    <row r="135" spans="1:8" s="82" customFormat="1" ht="24" customHeight="1">
      <c r="A135" s="549" t="s">
        <v>343</v>
      </c>
      <c r="B135" s="56" t="s">
        <v>0</v>
      </c>
      <c r="C135" s="56" t="s">
        <v>204</v>
      </c>
      <c r="D135" s="64" t="s">
        <v>203</v>
      </c>
      <c r="E135" s="185" t="s">
        <v>455</v>
      </c>
      <c r="F135" s="184" t="s">
        <v>220</v>
      </c>
      <c r="G135" s="63" t="s">
        <v>138</v>
      </c>
      <c r="H135" s="435">
        <v>248.849</v>
      </c>
    </row>
    <row r="136" spans="1:32" s="104" customFormat="1" ht="19.5" hidden="1">
      <c r="A136" s="182" t="s">
        <v>219</v>
      </c>
      <c r="B136" s="99" t="s">
        <v>0</v>
      </c>
      <c r="C136" s="127" t="s">
        <v>204</v>
      </c>
      <c r="D136" s="181" t="s">
        <v>203</v>
      </c>
      <c r="E136" s="180" t="s">
        <v>218</v>
      </c>
      <c r="F136" s="140" t="s">
        <v>162</v>
      </c>
      <c r="G136" s="179"/>
      <c r="H136" s="433"/>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242" s="105" customFormat="1" ht="56.25" hidden="1">
      <c r="A137" s="175" t="s">
        <v>217</v>
      </c>
      <c r="B137" s="87" t="s">
        <v>0</v>
      </c>
      <c r="C137" s="172" t="s">
        <v>204</v>
      </c>
      <c r="D137" s="171" t="s">
        <v>203</v>
      </c>
      <c r="E137" s="170" t="s">
        <v>215</v>
      </c>
      <c r="F137" s="169" t="s">
        <v>162</v>
      </c>
      <c r="G137" s="177"/>
      <c r="H137" s="449"/>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c r="CE137" s="183"/>
      <c r="CF137" s="183"/>
      <c r="CG137" s="183"/>
      <c r="CH137" s="183"/>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3"/>
      <c r="DF137" s="183"/>
      <c r="DG137" s="183"/>
      <c r="DH137" s="183"/>
      <c r="DI137" s="183"/>
      <c r="DJ137" s="183"/>
      <c r="DK137" s="183"/>
      <c r="DL137" s="183"/>
      <c r="DM137" s="183"/>
      <c r="DN137" s="183"/>
      <c r="DO137" s="183"/>
      <c r="DP137" s="183"/>
      <c r="DQ137" s="183"/>
      <c r="DR137" s="183"/>
      <c r="DS137" s="183"/>
      <c r="DT137" s="183"/>
      <c r="DU137" s="183"/>
      <c r="DV137" s="183"/>
      <c r="DW137" s="183"/>
      <c r="DX137" s="183"/>
      <c r="DY137" s="183"/>
      <c r="DZ137" s="183"/>
      <c r="EA137" s="183"/>
      <c r="EB137" s="183"/>
      <c r="EC137" s="183"/>
      <c r="ED137" s="183"/>
      <c r="EE137" s="183"/>
      <c r="EF137" s="183"/>
      <c r="EG137" s="183"/>
      <c r="EH137" s="183"/>
      <c r="EI137" s="183"/>
      <c r="EJ137" s="183"/>
      <c r="EK137" s="183"/>
      <c r="EL137" s="183"/>
      <c r="EM137" s="183"/>
      <c r="EN137" s="183"/>
      <c r="EO137" s="183"/>
      <c r="EP137" s="183"/>
      <c r="EQ137" s="183"/>
      <c r="ER137" s="183"/>
      <c r="ES137" s="183"/>
      <c r="ET137" s="183"/>
      <c r="EU137" s="183"/>
      <c r="EV137" s="183"/>
      <c r="EW137" s="183"/>
      <c r="EX137" s="183"/>
      <c r="EY137" s="183"/>
      <c r="EZ137" s="183"/>
      <c r="FA137" s="183"/>
      <c r="FB137" s="183"/>
      <c r="FC137" s="183"/>
      <c r="FD137" s="183"/>
      <c r="FE137" s="183"/>
      <c r="FF137" s="183"/>
      <c r="FG137" s="183"/>
      <c r="FH137" s="183"/>
      <c r="FI137" s="183"/>
      <c r="FJ137" s="183"/>
      <c r="FK137" s="183"/>
      <c r="FL137" s="183"/>
      <c r="FM137" s="183"/>
      <c r="FN137" s="183"/>
      <c r="FO137" s="183"/>
      <c r="FP137" s="183"/>
      <c r="FQ137" s="183"/>
      <c r="FR137" s="183"/>
      <c r="FS137" s="183"/>
      <c r="FT137" s="183"/>
      <c r="FU137" s="183"/>
      <c r="FV137" s="183"/>
      <c r="FW137" s="183"/>
      <c r="FX137" s="183"/>
      <c r="FY137" s="183"/>
      <c r="FZ137" s="183"/>
      <c r="GA137" s="183"/>
      <c r="GB137" s="183"/>
      <c r="GC137" s="183"/>
      <c r="GD137" s="183"/>
      <c r="GE137" s="183"/>
      <c r="GF137" s="183"/>
      <c r="GG137" s="183"/>
      <c r="GH137" s="183"/>
      <c r="GI137" s="183"/>
      <c r="GJ137" s="183"/>
      <c r="GK137" s="183"/>
      <c r="GL137" s="183"/>
      <c r="GM137" s="183"/>
      <c r="GN137" s="183"/>
      <c r="GO137" s="183"/>
      <c r="GP137" s="183"/>
      <c r="GQ137" s="183"/>
      <c r="GR137" s="183"/>
      <c r="GS137" s="183"/>
      <c r="GT137" s="183"/>
      <c r="GU137" s="183"/>
      <c r="GV137" s="183"/>
      <c r="GW137" s="183"/>
      <c r="GX137" s="183"/>
      <c r="GY137" s="183"/>
      <c r="GZ137" s="183"/>
      <c r="HA137" s="183"/>
      <c r="HB137" s="183"/>
      <c r="HC137" s="183"/>
      <c r="HD137" s="183"/>
      <c r="HE137" s="183"/>
      <c r="HF137" s="183"/>
      <c r="HG137" s="183"/>
      <c r="HH137" s="183"/>
      <c r="HI137" s="183"/>
      <c r="HJ137" s="183"/>
      <c r="HK137" s="183"/>
      <c r="HL137" s="183"/>
      <c r="HM137" s="183"/>
      <c r="HN137" s="183"/>
      <c r="HO137" s="183"/>
      <c r="HP137" s="183"/>
      <c r="HQ137" s="183"/>
      <c r="HR137" s="183"/>
      <c r="HS137" s="183"/>
      <c r="HT137" s="183"/>
      <c r="HU137" s="183"/>
      <c r="HV137" s="183"/>
      <c r="HW137" s="183"/>
      <c r="HX137" s="183"/>
      <c r="HY137" s="183"/>
      <c r="HZ137" s="183"/>
      <c r="IA137" s="183"/>
      <c r="IB137" s="183"/>
      <c r="IC137" s="183"/>
      <c r="ID137" s="183"/>
      <c r="IE137" s="183"/>
      <c r="IF137" s="183"/>
      <c r="IG137" s="183"/>
      <c r="IH137" s="183"/>
    </row>
    <row r="138" spans="1:242" s="105" customFormat="1" ht="37.5" hidden="1">
      <c r="A138" s="175" t="s">
        <v>216</v>
      </c>
      <c r="B138" s="87" t="s">
        <v>0</v>
      </c>
      <c r="C138" s="172" t="s">
        <v>204</v>
      </c>
      <c r="D138" s="171" t="s">
        <v>203</v>
      </c>
      <c r="E138" s="170" t="s">
        <v>215</v>
      </c>
      <c r="F138" s="169" t="s">
        <v>214</v>
      </c>
      <c r="G138" s="177"/>
      <c r="H138" s="449"/>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c r="CE138" s="183"/>
      <c r="CF138" s="183"/>
      <c r="CG138" s="183"/>
      <c r="CH138" s="183"/>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3"/>
      <c r="DF138" s="183"/>
      <c r="DG138" s="183"/>
      <c r="DH138" s="183"/>
      <c r="DI138" s="183"/>
      <c r="DJ138" s="183"/>
      <c r="DK138" s="183"/>
      <c r="DL138" s="183"/>
      <c r="DM138" s="183"/>
      <c r="DN138" s="183"/>
      <c r="DO138" s="183"/>
      <c r="DP138" s="183"/>
      <c r="DQ138" s="183"/>
      <c r="DR138" s="183"/>
      <c r="DS138" s="183"/>
      <c r="DT138" s="183"/>
      <c r="DU138" s="183"/>
      <c r="DV138" s="183"/>
      <c r="DW138" s="183"/>
      <c r="DX138" s="183"/>
      <c r="DY138" s="183"/>
      <c r="DZ138" s="183"/>
      <c r="EA138" s="183"/>
      <c r="EB138" s="183"/>
      <c r="EC138" s="183"/>
      <c r="ED138" s="183"/>
      <c r="EE138" s="183"/>
      <c r="EF138" s="183"/>
      <c r="EG138" s="183"/>
      <c r="EH138" s="183"/>
      <c r="EI138" s="183"/>
      <c r="EJ138" s="183"/>
      <c r="EK138" s="183"/>
      <c r="EL138" s="183"/>
      <c r="EM138" s="183"/>
      <c r="EN138" s="183"/>
      <c r="EO138" s="183"/>
      <c r="EP138" s="183"/>
      <c r="EQ138" s="183"/>
      <c r="ER138" s="183"/>
      <c r="ES138" s="183"/>
      <c r="ET138" s="183"/>
      <c r="EU138" s="183"/>
      <c r="EV138" s="183"/>
      <c r="EW138" s="183"/>
      <c r="EX138" s="183"/>
      <c r="EY138" s="183"/>
      <c r="EZ138" s="183"/>
      <c r="FA138" s="183"/>
      <c r="FB138" s="183"/>
      <c r="FC138" s="183"/>
      <c r="FD138" s="183"/>
      <c r="FE138" s="183"/>
      <c r="FF138" s="183"/>
      <c r="FG138" s="183"/>
      <c r="FH138" s="183"/>
      <c r="FI138" s="183"/>
      <c r="FJ138" s="183"/>
      <c r="FK138" s="183"/>
      <c r="FL138" s="183"/>
      <c r="FM138" s="183"/>
      <c r="FN138" s="183"/>
      <c r="FO138" s="183"/>
      <c r="FP138" s="183"/>
      <c r="FQ138" s="183"/>
      <c r="FR138" s="183"/>
      <c r="FS138" s="183"/>
      <c r="FT138" s="183"/>
      <c r="FU138" s="183"/>
      <c r="FV138" s="183"/>
      <c r="FW138" s="183"/>
      <c r="FX138" s="183"/>
      <c r="FY138" s="183"/>
      <c r="FZ138" s="183"/>
      <c r="GA138" s="183"/>
      <c r="GB138" s="183"/>
      <c r="GC138" s="183"/>
      <c r="GD138" s="183"/>
      <c r="GE138" s="183"/>
      <c r="GF138" s="183"/>
      <c r="GG138" s="183"/>
      <c r="GH138" s="183"/>
      <c r="GI138" s="183"/>
      <c r="GJ138" s="183"/>
      <c r="GK138" s="183"/>
      <c r="GL138" s="183"/>
      <c r="GM138" s="183"/>
      <c r="GN138" s="183"/>
      <c r="GO138" s="183"/>
      <c r="GP138" s="183"/>
      <c r="GQ138" s="183"/>
      <c r="GR138" s="183"/>
      <c r="GS138" s="183"/>
      <c r="GT138" s="183"/>
      <c r="GU138" s="183"/>
      <c r="GV138" s="183"/>
      <c r="GW138" s="183"/>
      <c r="GX138" s="183"/>
      <c r="GY138" s="183"/>
      <c r="GZ138" s="183"/>
      <c r="HA138" s="183"/>
      <c r="HB138" s="183"/>
      <c r="HC138" s="183"/>
      <c r="HD138" s="183"/>
      <c r="HE138" s="183"/>
      <c r="HF138" s="183"/>
      <c r="HG138" s="183"/>
      <c r="HH138" s="183"/>
      <c r="HI138" s="183"/>
      <c r="HJ138" s="183"/>
      <c r="HK138" s="183"/>
      <c r="HL138" s="183"/>
      <c r="HM138" s="183"/>
      <c r="HN138" s="183"/>
      <c r="HO138" s="183"/>
      <c r="HP138" s="183"/>
      <c r="HQ138" s="183"/>
      <c r="HR138" s="183"/>
      <c r="HS138" s="183"/>
      <c r="HT138" s="183"/>
      <c r="HU138" s="183"/>
      <c r="HV138" s="183"/>
      <c r="HW138" s="183"/>
      <c r="HX138" s="183"/>
      <c r="HY138" s="183"/>
      <c r="HZ138" s="183"/>
      <c r="IA138" s="183"/>
      <c r="IB138" s="183"/>
      <c r="IC138" s="183"/>
      <c r="ID138" s="183"/>
      <c r="IE138" s="183"/>
      <c r="IF138" s="183"/>
      <c r="IG138" s="183"/>
      <c r="IH138" s="183"/>
    </row>
    <row r="139" spans="1:242" s="105" customFormat="1" ht="19.5" hidden="1">
      <c r="A139" s="88" t="s">
        <v>152</v>
      </c>
      <c r="B139" s="56" t="s">
        <v>0</v>
      </c>
      <c r="C139" s="172" t="s">
        <v>204</v>
      </c>
      <c r="D139" s="171" t="s">
        <v>203</v>
      </c>
      <c r="E139" s="170" t="s">
        <v>215</v>
      </c>
      <c r="F139" s="169" t="s">
        <v>214</v>
      </c>
      <c r="G139" s="165" t="s">
        <v>138</v>
      </c>
      <c r="H139" s="450"/>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c r="CG139" s="183"/>
      <c r="CH139" s="183"/>
      <c r="CI139" s="183"/>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3"/>
      <c r="DF139" s="183"/>
      <c r="DG139" s="183"/>
      <c r="DH139" s="183"/>
      <c r="DI139" s="183"/>
      <c r="DJ139" s="183"/>
      <c r="DK139" s="183"/>
      <c r="DL139" s="183"/>
      <c r="DM139" s="183"/>
      <c r="DN139" s="183"/>
      <c r="DO139" s="183"/>
      <c r="DP139" s="183"/>
      <c r="DQ139" s="183"/>
      <c r="DR139" s="183"/>
      <c r="DS139" s="183"/>
      <c r="DT139" s="183"/>
      <c r="DU139" s="183"/>
      <c r="DV139" s="183"/>
      <c r="DW139" s="183"/>
      <c r="DX139" s="183"/>
      <c r="DY139" s="183"/>
      <c r="DZ139" s="183"/>
      <c r="EA139" s="183"/>
      <c r="EB139" s="183"/>
      <c r="EC139" s="183"/>
      <c r="ED139" s="183"/>
      <c r="EE139" s="183"/>
      <c r="EF139" s="183"/>
      <c r="EG139" s="183"/>
      <c r="EH139" s="183"/>
      <c r="EI139" s="183"/>
      <c r="EJ139" s="183"/>
      <c r="EK139" s="183"/>
      <c r="EL139" s="183"/>
      <c r="EM139" s="183"/>
      <c r="EN139" s="183"/>
      <c r="EO139" s="183"/>
      <c r="EP139" s="183"/>
      <c r="EQ139" s="183"/>
      <c r="ER139" s="183"/>
      <c r="ES139" s="183"/>
      <c r="ET139" s="183"/>
      <c r="EU139" s="183"/>
      <c r="EV139" s="183"/>
      <c r="EW139" s="183"/>
      <c r="EX139" s="183"/>
      <c r="EY139" s="183"/>
      <c r="EZ139" s="183"/>
      <c r="FA139" s="183"/>
      <c r="FB139" s="183"/>
      <c r="FC139" s="183"/>
      <c r="FD139" s="183"/>
      <c r="FE139" s="183"/>
      <c r="FF139" s="183"/>
      <c r="FG139" s="183"/>
      <c r="FH139" s="183"/>
      <c r="FI139" s="183"/>
      <c r="FJ139" s="183"/>
      <c r="FK139" s="183"/>
      <c r="FL139" s="183"/>
      <c r="FM139" s="183"/>
      <c r="FN139" s="183"/>
      <c r="FO139" s="183"/>
      <c r="FP139" s="183"/>
      <c r="FQ139" s="183"/>
      <c r="FR139" s="183"/>
      <c r="FS139" s="183"/>
      <c r="FT139" s="183"/>
      <c r="FU139" s="183"/>
      <c r="FV139" s="183"/>
      <c r="FW139" s="183"/>
      <c r="FX139" s="183"/>
      <c r="FY139" s="183"/>
      <c r="FZ139" s="183"/>
      <c r="GA139" s="183"/>
      <c r="GB139" s="183"/>
      <c r="GC139" s="183"/>
      <c r="GD139" s="183"/>
      <c r="GE139" s="183"/>
      <c r="GF139" s="183"/>
      <c r="GG139" s="183"/>
      <c r="GH139" s="183"/>
      <c r="GI139" s="183"/>
      <c r="GJ139" s="183"/>
      <c r="GK139" s="183"/>
      <c r="GL139" s="183"/>
      <c r="GM139" s="183"/>
      <c r="GN139" s="183"/>
      <c r="GO139" s="183"/>
      <c r="GP139" s="183"/>
      <c r="GQ139" s="183"/>
      <c r="GR139" s="183"/>
      <c r="GS139" s="183"/>
      <c r="GT139" s="183"/>
      <c r="GU139" s="183"/>
      <c r="GV139" s="183"/>
      <c r="GW139" s="183"/>
      <c r="GX139" s="183"/>
      <c r="GY139" s="183"/>
      <c r="GZ139" s="183"/>
      <c r="HA139" s="183"/>
      <c r="HB139" s="183"/>
      <c r="HC139" s="183"/>
      <c r="HD139" s="183"/>
      <c r="HE139" s="183"/>
      <c r="HF139" s="183"/>
      <c r="HG139" s="183"/>
      <c r="HH139" s="183"/>
      <c r="HI139" s="183"/>
      <c r="HJ139" s="183"/>
      <c r="HK139" s="183"/>
      <c r="HL139" s="183"/>
      <c r="HM139" s="183"/>
      <c r="HN139" s="183"/>
      <c r="HO139" s="183"/>
      <c r="HP139" s="183"/>
      <c r="HQ139" s="183"/>
      <c r="HR139" s="183"/>
      <c r="HS139" s="183"/>
      <c r="HT139" s="183"/>
      <c r="HU139" s="183"/>
      <c r="HV139" s="183"/>
      <c r="HW139" s="183"/>
      <c r="HX139" s="183"/>
      <c r="HY139" s="183"/>
      <c r="HZ139" s="183"/>
      <c r="IA139" s="183"/>
      <c r="IB139" s="183"/>
      <c r="IC139" s="183"/>
      <c r="ID139" s="183"/>
      <c r="IE139" s="183"/>
      <c r="IF139" s="183"/>
      <c r="IG139" s="183"/>
      <c r="IH139" s="183"/>
    </row>
    <row r="140" spans="1:242" s="105" customFormat="1" ht="37.5" hidden="1">
      <c r="A140" s="175" t="s">
        <v>213</v>
      </c>
      <c r="B140" s="87" t="s">
        <v>0</v>
      </c>
      <c r="C140" s="172" t="s">
        <v>204</v>
      </c>
      <c r="D140" s="171" t="s">
        <v>203</v>
      </c>
      <c r="E140" s="170" t="s">
        <v>209</v>
      </c>
      <c r="F140" s="169" t="s">
        <v>162</v>
      </c>
      <c r="G140" s="177"/>
      <c r="H140" s="449"/>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c r="CG140" s="183"/>
      <c r="CH140" s="183"/>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3"/>
      <c r="DF140" s="183"/>
      <c r="DG140" s="183"/>
      <c r="DH140" s="183"/>
      <c r="DI140" s="183"/>
      <c r="DJ140" s="183"/>
      <c r="DK140" s="183"/>
      <c r="DL140" s="183"/>
      <c r="DM140" s="183"/>
      <c r="DN140" s="183"/>
      <c r="DO140" s="183"/>
      <c r="DP140" s="183"/>
      <c r="DQ140" s="183"/>
      <c r="DR140" s="183"/>
      <c r="DS140" s="183"/>
      <c r="DT140" s="183"/>
      <c r="DU140" s="183"/>
      <c r="DV140" s="183"/>
      <c r="DW140" s="183"/>
      <c r="DX140" s="183"/>
      <c r="DY140" s="183"/>
      <c r="DZ140" s="183"/>
      <c r="EA140" s="183"/>
      <c r="EB140" s="183"/>
      <c r="EC140" s="183"/>
      <c r="ED140" s="183"/>
      <c r="EE140" s="183"/>
      <c r="EF140" s="183"/>
      <c r="EG140" s="183"/>
      <c r="EH140" s="183"/>
      <c r="EI140" s="183"/>
      <c r="EJ140" s="183"/>
      <c r="EK140" s="183"/>
      <c r="EL140" s="183"/>
      <c r="EM140" s="183"/>
      <c r="EN140" s="183"/>
      <c r="EO140" s="183"/>
      <c r="EP140" s="183"/>
      <c r="EQ140" s="183"/>
      <c r="ER140" s="183"/>
      <c r="ES140" s="183"/>
      <c r="ET140" s="183"/>
      <c r="EU140" s="183"/>
      <c r="EV140" s="183"/>
      <c r="EW140" s="183"/>
      <c r="EX140" s="183"/>
      <c r="EY140" s="183"/>
      <c r="EZ140" s="183"/>
      <c r="FA140" s="183"/>
      <c r="FB140" s="183"/>
      <c r="FC140" s="183"/>
      <c r="FD140" s="183"/>
      <c r="FE140" s="183"/>
      <c r="FF140" s="183"/>
      <c r="FG140" s="183"/>
      <c r="FH140" s="183"/>
      <c r="FI140" s="183"/>
      <c r="FJ140" s="183"/>
      <c r="FK140" s="183"/>
      <c r="FL140" s="183"/>
      <c r="FM140" s="183"/>
      <c r="FN140" s="183"/>
      <c r="FO140" s="183"/>
      <c r="FP140" s="183"/>
      <c r="FQ140" s="183"/>
      <c r="FR140" s="183"/>
      <c r="FS140" s="183"/>
      <c r="FT140" s="183"/>
      <c r="FU140" s="183"/>
      <c r="FV140" s="183"/>
      <c r="FW140" s="183"/>
      <c r="FX140" s="183"/>
      <c r="FY140" s="183"/>
      <c r="FZ140" s="183"/>
      <c r="GA140" s="183"/>
      <c r="GB140" s="183"/>
      <c r="GC140" s="183"/>
      <c r="GD140" s="183"/>
      <c r="GE140" s="183"/>
      <c r="GF140" s="183"/>
      <c r="GG140" s="183"/>
      <c r="GH140" s="183"/>
      <c r="GI140" s="183"/>
      <c r="GJ140" s="183"/>
      <c r="GK140" s="183"/>
      <c r="GL140" s="183"/>
      <c r="GM140" s="183"/>
      <c r="GN140" s="183"/>
      <c r="GO140" s="183"/>
      <c r="GP140" s="183"/>
      <c r="GQ140" s="183"/>
      <c r="GR140" s="183"/>
      <c r="GS140" s="183"/>
      <c r="GT140" s="183"/>
      <c r="GU140" s="183"/>
      <c r="GV140" s="183"/>
      <c r="GW140" s="183"/>
      <c r="GX140" s="183"/>
      <c r="GY140" s="183"/>
      <c r="GZ140" s="183"/>
      <c r="HA140" s="183"/>
      <c r="HB140" s="183"/>
      <c r="HC140" s="183"/>
      <c r="HD140" s="183"/>
      <c r="HE140" s="183"/>
      <c r="HF140" s="183"/>
      <c r="HG140" s="183"/>
      <c r="HH140" s="183"/>
      <c r="HI140" s="183"/>
      <c r="HJ140" s="183"/>
      <c r="HK140" s="183"/>
      <c r="HL140" s="183"/>
      <c r="HM140" s="183"/>
      <c r="HN140" s="183"/>
      <c r="HO140" s="183"/>
      <c r="HP140" s="183"/>
      <c r="HQ140" s="183"/>
      <c r="HR140" s="183"/>
      <c r="HS140" s="183"/>
      <c r="HT140" s="183"/>
      <c r="HU140" s="183"/>
      <c r="HV140" s="183"/>
      <c r="HW140" s="183"/>
      <c r="HX140" s="183"/>
      <c r="HY140" s="183"/>
      <c r="HZ140" s="183"/>
      <c r="IA140" s="183"/>
      <c r="IB140" s="183"/>
      <c r="IC140" s="183"/>
      <c r="ID140" s="183"/>
      <c r="IE140" s="183"/>
      <c r="IF140" s="183"/>
      <c r="IG140" s="183"/>
      <c r="IH140" s="183"/>
    </row>
    <row r="141" spans="1:242" s="195" customFormat="1" ht="37.5" hidden="1">
      <c r="A141" s="175" t="s">
        <v>212</v>
      </c>
      <c r="B141" s="87" t="s">
        <v>0</v>
      </c>
      <c r="C141" s="172" t="s">
        <v>204</v>
      </c>
      <c r="D141" s="171" t="s">
        <v>203</v>
      </c>
      <c r="E141" s="170" t="s">
        <v>209</v>
      </c>
      <c r="F141" s="169" t="s">
        <v>211</v>
      </c>
      <c r="G141" s="177"/>
      <c r="H141" s="449"/>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c r="EI141" s="196"/>
      <c r="EJ141" s="196"/>
      <c r="EK141" s="196"/>
      <c r="EL141" s="196"/>
      <c r="EM141" s="196"/>
      <c r="EN141" s="196"/>
      <c r="EO141" s="196"/>
      <c r="EP141" s="196"/>
      <c r="EQ141" s="196"/>
      <c r="ER141" s="196"/>
      <c r="ES141" s="196"/>
      <c r="ET141" s="196"/>
      <c r="EU141" s="196"/>
      <c r="EV141" s="196"/>
      <c r="EW141" s="196"/>
      <c r="EX141" s="196"/>
      <c r="EY141" s="196"/>
      <c r="EZ141" s="196"/>
      <c r="FA141" s="196"/>
      <c r="FB141" s="196"/>
      <c r="FC141" s="196"/>
      <c r="FD141" s="196"/>
      <c r="FE141" s="196"/>
      <c r="FF141" s="196"/>
      <c r="FG141" s="196"/>
      <c r="FH141" s="196"/>
      <c r="FI141" s="196"/>
      <c r="FJ141" s="196"/>
      <c r="FK141" s="196"/>
      <c r="FL141" s="196"/>
      <c r="FM141" s="196"/>
      <c r="FN141" s="196"/>
      <c r="FO141" s="196"/>
      <c r="FP141" s="196"/>
      <c r="FQ141" s="196"/>
      <c r="FR141" s="196"/>
      <c r="FS141" s="196"/>
      <c r="FT141" s="196"/>
      <c r="FU141" s="196"/>
      <c r="FV141" s="196"/>
      <c r="FW141" s="196"/>
      <c r="FX141" s="196"/>
      <c r="FY141" s="196"/>
      <c r="FZ141" s="196"/>
      <c r="GA141" s="196"/>
      <c r="GB141" s="196"/>
      <c r="GC141" s="196"/>
      <c r="GD141" s="196"/>
      <c r="GE141" s="196"/>
      <c r="GF141" s="196"/>
      <c r="GG141" s="196"/>
      <c r="GH141" s="196"/>
      <c r="GI141" s="196"/>
      <c r="GJ141" s="196"/>
      <c r="GK141" s="196"/>
      <c r="GL141" s="196"/>
      <c r="GM141" s="196"/>
      <c r="GN141" s="196"/>
      <c r="GO141" s="196"/>
      <c r="GP141" s="196"/>
      <c r="GQ141" s="196"/>
      <c r="GR141" s="196"/>
      <c r="GS141" s="196"/>
      <c r="GT141" s="196"/>
      <c r="GU141" s="196"/>
      <c r="GV141" s="196"/>
      <c r="GW141" s="196"/>
      <c r="GX141" s="196"/>
      <c r="GY141" s="196"/>
      <c r="GZ141" s="196"/>
      <c r="HA141" s="196"/>
      <c r="HB141" s="196"/>
      <c r="HC141" s="196"/>
      <c r="HD141" s="196"/>
      <c r="HE141" s="196"/>
      <c r="HF141" s="196"/>
      <c r="HG141" s="196"/>
      <c r="HH141" s="196"/>
      <c r="HI141" s="196"/>
      <c r="HJ141" s="196"/>
      <c r="HK141" s="196"/>
      <c r="HL141" s="196"/>
      <c r="HM141" s="196"/>
      <c r="HN141" s="196"/>
      <c r="HO141" s="196"/>
      <c r="HP141" s="196"/>
      <c r="HQ141" s="196"/>
      <c r="HR141" s="196"/>
      <c r="HS141" s="196"/>
      <c r="HT141" s="196"/>
      <c r="HU141" s="196"/>
      <c r="HV141" s="196"/>
      <c r="HW141" s="196"/>
      <c r="HX141" s="196"/>
      <c r="HY141" s="196"/>
      <c r="HZ141" s="196"/>
      <c r="IA141" s="196"/>
      <c r="IB141" s="196"/>
      <c r="IC141" s="196"/>
      <c r="ID141" s="196"/>
      <c r="IE141" s="196"/>
      <c r="IF141" s="196"/>
      <c r="IG141" s="196"/>
      <c r="IH141" s="196"/>
    </row>
    <row r="142" spans="1:243" s="193" customFormat="1" ht="18.75" hidden="1">
      <c r="A142" s="88" t="s">
        <v>152</v>
      </c>
      <c r="B142" s="56" t="s">
        <v>0</v>
      </c>
      <c r="C142" s="172" t="s">
        <v>204</v>
      </c>
      <c r="D142" s="171" t="s">
        <v>203</v>
      </c>
      <c r="E142" s="170" t="s">
        <v>209</v>
      </c>
      <c r="F142" s="169" t="s">
        <v>211</v>
      </c>
      <c r="G142" s="165" t="s">
        <v>138</v>
      </c>
      <c r="H142" s="450"/>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c r="CG142" s="183"/>
      <c r="CH142" s="183"/>
      <c r="CI142" s="183"/>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3"/>
      <c r="DF142" s="183"/>
      <c r="DG142" s="183"/>
      <c r="DH142" s="183"/>
      <c r="DI142" s="183"/>
      <c r="DJ142" s="183"/>
      <c r="DK142" s="183"/>
      <c r="DL142" s="183"/>
      <c r="DM142" s="183"/>
      <c r="DN142" s="183"/>
      <c r="DO142" s="183"/>
      <c r="DP142" s="183"/>
      <c r="DQ142" s="183"/>
      <c r="DR142" s="183"/>
      <c r="DS142" s="183"/>
      <c r="DT142" s="183"/>
      <c r="DU142" s="183"/>
      <c r="DV142" s="183"/>
      <c r="DW142" s="183"/>
      <c r="DX142" s="183"/>
      <c r="DY142" s="183"/>
      <c r="DZ142" s="183"/>
      <c r="EA142" s="183"/>
      <c r="EB142" s="183"/>
      <c r="EC142" s="183"/>
      <c r="ED142" s="183"/>
      <c r="EE142" s="183"/>
      <c r="EF142" s="183"/>
      <c r="EG142" s="183"/>
      <c r="EH142" s="183"/>
      <c r="EI142" s="183"/>
      <c r="EJ142" s="183"/>
      <c r="EK142" s="183"/>
      <c r="EL142" s="183"/>
      <c r="EM142" s="183"/>
      <c r="EN142" s="183"/>
      <c r="EO142" s="183"/>
      <c r="EP142" s="183"/>
      <c r="EQ142" s="183"/>
      <c r="ER142" s="183"/>
      <c r="ES142" s="183"/>
      <c r="ET142" s="183"/>
      <c r="EU142" s="183"/>
      <c r="EV142" s="183"/>
      <c r="EW142" s="183"/>
      <c r="EX142" s="183"/>
      <c r="EY142" s="183"/>
      <c r="EZ142" s="183"/>
      <c r="FA142" s="183"/>
      <c r="FB142" s="183"/>
      <c r="FC142" s="183"/>
      <c r="FD142" s="183"/>
      <c r="FE142" s="183"/>
      <c r="FF142" s="183"/>
      <c r="FG142" s="183"/>
      <c r="FH142" s="183"/>
      <c r="FI142" s="183"/>
      <c r="FJ142" s="183"/>
      <c r="FK142" s="183"/>
      <c r="FL142" s="183"/>
      <c r="FM142" s="183"/>
      <c r="FN142" s="183"/>
      <c r="FO142" s="183"/>
      <c r="FP142" s="183"/>
      <c r="FQ142" s="183"/>
      <c r="FR142" s="183"/>
      <c r="FS142" s="183"/>
      <c r="FT142" s="183"/>
      <c r="FU142" s="183"/>
      <c r="FV142" s="183"/>
      <c r="FW142" s="183"/>
      <c r="FX142" s="183"/>
      <c r="FY142" s="183"/>
      <c r="FZ142" s="183"/>
      <c r="GA142" s="183"/>
      <c r="GB142" s="183"/>
      <c r="GC142" s="183"/>
      <c r="GD142" s="183"/>
      <c r="GE142" s="183"/>
      <c r="GF142" s="183"/>
      <c r="GG142" s="183"/>
      <c r="GH142" s="183"/>
      <c r="GI142" s="183"/>
      <c r="GJ142" s="183"/>
      <c r="GK142" s="183"/>
      <c r="GL142" s="183"/>
      <c r="GM142" s="183"/>
      <c r="GN142" s="183"/>
      <c r="GO142" s="183"/>
      <c r="GP142" s="183"/>
      <c r="GQ142" s="183"/>
      <c r="GR142" s="183"/>
      <c r="GS142" s="183"/>
      <c r="GT142" s="183"/>
      <c r="GU142" s="183"/>
      <c r="GV142" s="183"/>
      <c r="GW142" s="183"/>
      <c r="GX142" s="183"/>
      <c r="GY142" s="183"/>
      <c r="GZ142" s="183"/>
      <c r="HA142" s="183"/>
      <c r="HB142" s="183"/>
      <c r="HC142" s="183"/>
      <c r="HD142" s="183"/>
      <c r="HE142" s="183"/>
      <c r="HF142" s="183"/>
      <c r="HG142" s="183"/>
      <c r="HH142" s="183"/>
      <c r="HI142" s="183"/>
      <c r="HJ142" s="183"/>
      <c r="HK142" s="183"/>
      <c r="HL142" s="183"/>
      <c r="HM142" s="183"/>
      <c r="HN142" s="183"/>
      <c r="HO142" s="183"/>
      <c r="HP142" s="183"/>
      <c r="HQ142" s="183"/>
      <c r="HR142" s="183"/>
      <c r="HS142" s="183"/>
      <c r="HT142" s="183"/>
      <c r="HU142" s="183"/>
      <c r="HV142" s="183"/>
      <c r="HW142" s="183"/>
      <c r="HX142" s="183"/>
      <c r="HY142" s="183"/>
      <c r="HZ142" s="183"/>
      <c r="IA142" s="183"/>
      <c r="IB142" s="183"/>
      <c r="IC142" s="183"/>
      <c r="ID142" s="183"/>
      <c r="IE142" s="183"/>
      <c r="IF142" s="183"/>
      <c r="IG142" s="183"/>
      <c r="IH142" s="183"/>
      <c r="II142" s="183"/>
    </row>
    <row r="143" spans="1:32" s="192" customFormat="1" ht="37.5" hidden="1">
      <c r="A143" s="175" t="s">
        <v>210</v>
      </c>
      <c r="B143" s="87" t="s">
        <v>0</v>
      </c>
      <c r="C143" s="172" t="s">
        <v>204</v>
      </c>
      <c r="D143" s="171" t="s">
        <v>203</v>
      </c>
      <c r="E143" s="170" t="s">
        <v>209</v>
      </c>
      <c r="F143" s="169" t="s">
        <v>208</v>
      </c>
      <c r="G143" s="174"/>
      <c r="H143" s="434"/>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row>
    <row r="144" spans="1:32" s="50" customFormat="1" ht="18.75" hidden="1">
      <c r="A144" s="88" t="s">
        <v>152</v>
      </c>
      <c r="B144" s="56" t="s">
        <v>0</v>
      </c>
      <c r="C144" s="172" t="s">
        <v>204</v>
      </c>
      <c r="D144" s="171" t="s">
        <v>203</v>
      </c>
      <c r="E144" s="170" t="s">
        <v>209</v>
      </c>
      <c r="F144" s="169" t="s">
        <v>208</v>
      </c>
      <c r="G144" s="165" t="s">
        <v>138</v>
      </c>
      <c r="H144" s="450"/>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row>
    <row r="145" spans="1:32" s="50" customFormat="1" ht="66" customHeight="1">
      <c r="A145" s="115" t="s">
        <v>585</v>
      </c>
      <c r="B145" s="291" t="s">
        <v>0</v>
      </c>
      <c r="C145" s="69" t="s">
        <v>204</v>
      </c>
      <c r="D145" s="69" t="s">
        <v>203</v>
      </c>
      <c r="E145" s="71" t="s">
        <v>456</v>
      </c>
      <c r="F145" s="70" t="s">
        <v>148</v>
      </c>
      <c r="G145" s="153" t="s">
        <v>138</v>
      </c>
      <c r="H145" s="288">
        <f>H146</f>
        <v>480</v>
      </c>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row>
    <row r="146" spans="1:32" s="50" customFormat="1" ht="47.25" customHeight="1">
      <c r="A146" s="302" t="s">
        <v>399</v>
      </c>
      <c r="B146" s="290" t="s">
        <v>0</v>
      </c>
      <c r="C146" s="119" t="s">
        <v>204</v>
      </c>
      <c r="D146" s="119" t="s">
        <v>203</v>
      </c>
      <c r="E146" s="58" t="s">
        <v>456</v>
      </c>
      <c r="F146" s="164" t="s">
        <v>148</v>
      </c>
      <c r="G146" s="153"/>
      <c r="H146" s="194">
        <f>H148+H150+H152</f>
        <v>480</v>
      </c>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row>
    <row r="147" spans="1:32" s="50" customFormat="1" ht="42" customHeight="1">
      <c r="A147" s="108" t="s">
        <v>341</v>
      </c>
      <c r="B147" s="290" t="s">
        <v>0</v>
      </c>
      <c r="C147" s="119" t="s">
        <v>204</v>
      </c>
      <c r="D147" s="119" t="s">
        <v>203</v>
      </c>
      <c r="E147" s="58" t="s">
        <v>456</v>
      </c>
      <c r="F147" s="164" t="s">
        <v>206</v>
      </c>
      <c r="G147" s="163"/>
      <c r="H147" s="451">
        <f>H148</f>
        <v>50</v>
      </c>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1:32" s="50" customFormat="1" ht="29.25" customHeight="1">
      <c r="A148" s="549" t="s">
        <v>343</v>
      </c>
      <c r="B148" s="290" t="s">
        <v>0</v>
      </c>
      <c r="C148" s="119" t="s">
        <v>204</v>
      </c>
      <c r="D148" s="119" t="s">
        <v>203</v>
      </c>
      <c r="E148" s="58" t="s">
        <v>456</v>
      </c>
      <c r="F148" s="164" t="s">
        <v>206</v>
      </c>
      <c r="G148" s="163" t="s">
        <v>138</v>
      </c>
      <c r="H148" s="451">
        <v>50</v>
      </c>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row>
    <row r="149" spans="1:32" s="50" customFormat="1" ht="18.75" customHeight="1">
      <c r="A149" s="428" t="s">
        <v>400</v>
      </c>
      <c r="B149" s="303" t="s">
        <v>0</v>
      </c>
      <c r="C149" s="303" t="s">
        <v>204</v>
      </c>
      <c r="D149" s="525" t="s">
        <v>203</v>
      </c>
      <c r="E149" s="647" t="s">
        <v>457</v>
      </c>
      <c r="F149" s="648"/>
      <c r="G149" s="485"/>
      <c r="H149" s="451">
        <f>H150</f>
        <v>230</v>
      </c>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1:32" s="50" customFormat="1" ht="21" customHeight="1">
      <c r="A150" s="549" t="s">
        <v>343</v>
      </c>
      <c r="B150" s="303" t="s">
        <v>0</v>
      </c>
      <c r="C150" s="303" t="s">
        <v>204</v>
      </c>
      <c r="D150" s="525" t="s">
        <v>203</v>
      </c>
      <c r="E150" s="647" t="s">
        <v>457</v>
      </c>
      <c r="F150" s="648"/>
      <c r="G150" s="485" t="s">
        <v>138</v>
      </c>
      <c r="H150" s="451">
        <v>230</v>
      </c>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row>
    <row r="151" spans="1:32" s="50" customFormat="1" ht="40.5" customHeight="1">
      <c r="A151" s="88" t="s">
        <v>205</v>
      </c>
      <c r="B151" s="290" t="s">
        <v>0</v>
      </c>
      <c r="C151" s="119" t="s">
        <v>204</v>
      </c>
      <c r="D151" s="119" t="s">
        <v>203</v>
      </c>
      <c r="E151" s="58" t="s">
        <v>456</v>
      </c>
      <c r="F151" s="164" t="s">
        <v>202</v>
      </c>
      <c r="G151" s="163"/>
      <c r="H151" s="451">
        <f>H152</f>
        <v>200</v>
      </c>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52" spans="1:32" s="50" customFormat="1" ht="24" customHeight="1">
      <c r="A152" s="549" t="s">
        <v>343</v>
      </c>
      <c r="B152" s="290" t="s">
        <v>0</v>
      </c>
      <c r="C152" s="119" t="s">
        <v>204</v>
      </c>
      <c r="D152" s="119" t="s">
        <v>203</v>
      </c>
      <c r="E152" s="58" t="s">
        <v>456</v>
      </c>
      <c r="F152" s="164" t="s">
        <v>202</v>
      </c>
      <c r="G152" s="163" t="s">
        <v>138</v>
      </c>
      <c r="H152" s="451">
        <v>200</v>
      </c>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row>
    <row r="153" spans="1:32" s="50" customFormat="1" ht="60" customHeight="1">
      <c r="A153" s="113" t="s">
        <v>595</v>
      </c>
      <c r="B153" s="56" t="s">
        <v>0</v>
      </c>
      <c r="C153" s="56" t="s">
        <v>204</v>
      </c>
      <c r="D153" s="64" t="s">
        <v>203</v>
      </c>
      <c r="E153" s="111">
        <v>21001</v>
      </c>
      <c r="F153" s="110" t="s">
        <v>148</v>
      </c>
      <c r="G153" s="63"/>
      <c r="H153" s="598">
        <v>10</v>
      </c>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row>
    <row r="154" spans="1:32" s="50" customFormat="1" ht="60" customHeight="1">
      <c r="A154" s="88" t="s">
        <v>516</v>
      </c>
      <c r="B154" s="56" t="s">
        <v>0</v>
      </c>
      <c r="C154" s="56" t="s">
        <v>204</v>
      </c>
      <c r="D154" s="64" t="s">
        <v>203</v>
      </c>
      <c r="E154" s="666" t="s">
        <v>518</v>
      </c>
      <c r="F154" s="667"/>
      <c r="G154" s="63"/>
      <c r="H154" s="528">
        <v>10</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1:32" s="50" customFormat="1" ht="24" customHeight="1">
      <c r="A155" s="88" t="s">
        <v>160</v>
      </c>
      <c r="B155" s="56" t="s">
        <v>0</v>
      </c>
      <c r="C155" s="56" t="s">
        <v>204</v>
      </c>
      <c r="D155" s="64" t="s">
        <v>203</v>
      </c>
      <c r="E155" s="666" t="s">
        <v>519</v>
      </c>
      <c r="F155" s="667"/>
      <c r="G155" s="63" t="s">
        <v>157</v>
      </c>
      <c r="H155" s="435">
        <v>10</v>
      </c>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row>
    <row r="156" spans="1:8" s="183" customFormat="1" ht="18.75">
      <c r="A156" s="156" t="s">
        <v>201</v>
      </c>
      <c r="B156" s="284" t="s">
        <v>0</v>
      </c>
      <c r="C156" s="69" t="s">
        <v>183</v>
      </c>
      <c r="D156" s="69"/>
      <c r="E156" s="78"/>
      <c r="F156" s="77"/>
      <c r="G156" s="69"/>
      <c r="H156" s="288">
        <f>H157+H162+H179</f>
        <v>14831.994999999999</v>
      </c>
    </row>
    <row r="157" spans="1:8" s="183" customFormat="1" ht="18.75">
      <c r="A157" s="156" t="s">
        <v>200</v>
      </c>
      <c r="B157" s="291" t="s">
        <v>0</v>
      </c>
      <c r="C157" s="69" t="s">
        <v>183</v>
      </c>
      <c r="D157" s="69" t="s">
        <v>141</v>
      </c>
      <c r="E157" s="75"/>
      <c r="F157" s="74"/>
      <c r="G157" s="69"/>
      <c r="H157" s="288">
        <f>H158</f>
        <v>45</v>
      </c>
    </row>
    <row r="158" spans="1:8" s="183" customFormat="1" ht="81" customHeight="1">
      <c r="A158" s="155" t="s">
        <v>494</v>
      </c>
      <c r="B158" s="291" t="s">
        <v>0</v>
      </c>
      <c r="C158" s="69" t="s">
        <v>183</v>
      </c>
      <c r="D158" s="69" t="s">
        <v>141</v>
      </c>
      <c r="E158" s="130" t="s">
        <v>174</v>
      </c>
      <c r="F158" s="129" t="s">
        <v>148</v>
      </c>
      <c r="G158" s="69"/>
      <c r="H158" s="288">
        <f>H159</f>
        <v>45</v>
      </c>
    </row>
    <row r="159" spans="1:8" s="183" customFormat="1" ht="78" customHeight="1">
      <c r="A159" s="137" t="s">
        <v>495</v>
      </c>
      <c r="B159" s="290" t="s">
        <v>0</v>
      </c>
      <c r="C159" s="119" t="s">
        <v>183</v>
      </c>
      <c r="D159" s="119" t="s">
        <v>141</v>
      </c>
      <c r="E159" s="130" t="s">
        <v>184</v>
      </c>
      <c r="F159" s="129" t="s">
        <v>148</v>
      </c>
      <c r="G159" s="119"/>
      <c r="H159" s="197">
        <f>H161</f>
        <v>45</v>
      </c>
    </row>
    <row r="160" spans="1:8" s="183" customFormat="1" ht="25.5" customHeight="1">
      <c r="A160" s="426" t="s">
        <v>199</v>
      </c>
      <c r="B160" s="430" t="s">
        <v>0</v>
      </c>
      <c r="C160" s="431" t="s">
        <v>183</v>
      </c>
      <c r="D160" s="431" t="s">
        <v>141</v>
      </c>
      <c r="E160" s="145" t="s">
        <v>198</v>
      </c>
      <c r="F160" s="144" t="s">
        <v>148</v>
      </c>
      <c r="G160" s="119"/>
      <c r="H160" s="197">
        <v>45</v>
      </c>
    </row>
    <row r="161" spans="1:8" s="183" customFormat="1" ht="18.75">
      <c r="A161" s="161" t="s">
        <v>340</v>
      </c>
      <c r="B161" s="290" t="s">
        <v>0</v>
      </c>
      <c r="C161" s="119" t="s">
        <v>183</v>
      </c>
      <c r="D161" s="119" t="s">
        <v>141</v>
      </c>
      <c r="E161" s="145" t="s">
        <v>198</v>
      </c>
      <c r="F161" s="144" t="s">
        <v>197</v>
      </c>
      <c r="G161" s="69"/>
      <c r="H161" s="197">
        <v>45</v>
      </c>
    </row>
    <row r="162" spans="1:8" s="82" customFormat="1" ht="18" customHeight="1">
      <c r="A162" s="156" t="s">
        <v>195</v>
      </c>
      <c r="B162" s="72" t="s">
        <v>0</v>
      </c>
      <c r="C162" s="69" t="s">
        <v>183</v>
      </c>
      <c r="D162" s="69" t="s">
        <v>192</v>
      </c>
      <c r="E162" s="75"/>
      <c r="F162" s="74"/>
      <c r="G162" s="69"/>
      <c r="H162" s="288">
        <f>H163+H171+H174</f>
        <v>50</v>
      </c>
    </row>
    <row r="163" spans="1:8" s="82" customFormat="1" ht="82.5" customHeight="1" hidden="1">
      <c r="A163" s="159" t="s">
        <v>465</v>
      </c>
      <c r="B163" s="187" t="s">
        <v>0</v>
      </c>
      <c r="C163" s="101" t="s">
        <v>183</v>
      </c>
      <c r="D163" s="101" t="s">
        <v>192</v>
      </c>
      <c r="E163" s="130" t="s">
        <v>412</v>
      </c>
      <c r="F163" s="129" t="s">
        <v>148</v>
      </c>
      <c r="G163" s="72"/>
      <c r="H163" s="447">
        <f>H166</f>
        <v>0</v>
      </c>
    </row>
    <row r="164" spans="1:8" s="82" customFormat="1" ht="39.75" customHeight="1" hidden="1">
      <c r="A164" s="459" t="s">
        <v>401</v>
      </c>
      <c r="B164" s="301" t="s">
        <v>0</v>
      </c>
      <c r="C164" s="429" t="s">
        <v>183</v>
      </c>
      <c r="D164" s="453" t="s">
        <v>192</v>
      </c>
      <c r="E164" s="454" t="s">
        <v>385</v>
      </c>
      <c r="F164" s="455" t="s">
        <v>148</v>
      </c>
      <c r="G164" s="456"/>
      <c r="H164" s="289">
        <f>H166</f>
        <v>0</v>
      </c>
    </row>
    <row r="165" spans="1:8" s="82" customFormat="1" ht="37.5" hidden="1">
      <c r="A165" s="457" t="s">
        <v>402</v>
      </c>
      <c r="B165" s="301" t="s">
        <v>0</v>
      </c>
      <c r="C165" s="429" t="s">
        <v>183</v>
      </c>
      <c r="D165" s="453" t="s">
        <v>192</v>
      </c>
      <c r="E165" s="454" t="s">
        <v>385</v>
      </c>
      <c r="F165" s="455" t="s">
        <v>190</v>
      </c>
      <c r="G165" s="456"/>
      <c r="H165" s="289">
        <v>0</v>
      </c>
    </row>
    <row r="166" spans="1:8" s="82" customFormat="1" ht="18.75" hidden="1">
      <c r="A166" s="458" t="s">
        <v>403</v>
      </c>
      <c r="B166" s="301" t="s">
        <v>0</v>
      </c>
      <c r="C166" s="429" t="s">
        <v>183</v>
      </c>
      <c r="D166" s="453" t="s">
        <v>192</v>
      </c>
      <c r="E166" s="454" t="s">
        <v>385</v>
      </c>
      <c r="F166" s="455" t="s">
        <v>190</v>
      </c>
      <c r="G166" s="456" t="s">
        <v>196</v>
      </c>
      <c r="H166" s="289">
        <v>0</v>
      </c>
    </row>
    <row r="167" spans="1:8" s="82" customFormat="1" ht="79.5" customHeight="1">
      <c r="A167" s="623" t="s">
        <v>601</v>
      </c>
      <c r="B167" s="187" t="s">
        <v>0</v>
      </c>
      <c r="C167" s="101" t="s">
        <v>183</v>
      </c>
      <c r="D167" s="101" t="s">
        <v>169</v>
      </c>
      <c r="E167" s="130" t="s">
        <v>413</v>
      </c>
      <c r="F167" s="129" t="s">
        <v>148</v>
      </c>
      <c r="G167" s="72"/>
      <c r="H167" s="288">
        <f>H168</f>
        <v>88</v>
      </c>
    </row>
    <row r="168" spans="1:8" s="82" customFormat="1" ht="43.5" customHeight="1">
      <c r="A168" s="460" t="s">
        <v>405</v>
      </c>
      <c r="B168" s="158" t="s">
        <v>0</v>
      </c>
      <c r="C168" s="157" t="s">
        <v>183</v>
      </c>
      <c r="D168" s="157" t="s">
        <v>169</v>
      </c>
      <c r="E168" s="145" t="s">
        <v>387</v>
      </c>
      <c r="F168" s="144" t="s">
        <v>148</v>
      </c>
      <c r="G168" s="56"/>
      <c r="H168" s="289">
        <f>H169</f>
        <v>88</v>
      </c>
    </row>
    <row r="169" spans="1:8" s="82" customFormat="1" ht="20.25" customHeight="1">
      <c r="A169" s="461" t="s">
        <v>406</v>
      </c>
      <c r="B169" s="158" t="s">
        <v>0</v>
      </c>
      <c r="C169" s="157" t="s">
        <v>183</v>
      </c>
      <c r="D169" s="157" t="s">
        <v>169</v>
      </c>
      <c r="E169" s="145" t="s">
        <v>387</v>
      </c>
      <c r="F169" s="144" t="s">
        <v>388</v>
      </c>
      <c r="G169" s="56"/>
      <c r="H169" s="289">
        <f>H170</f>
        <v>88</v>
      </c>
    </row>
    <row r="170" spans="1:8" s="82" customFormat="1" ht="21" customHeight="1">
      <c r="A170" s="549" t="s">
        <v>343</v>
      </c>
      <c r="B170" s="158" t="s">
        <v>0</v>
      </c>
      <c r="C170" s="157" t="s">
        <v>183</v>
      </c>
      <c r="D170" s="157" t="s">
        <v>169</v>
      </c>
      <c r="E170" s="145" t="s">
        <v>387</v>
      </c>
      <c r="F170" s="144" t="s">
        <v>388</v>
      </c>
      <c r="G170" s="56" t="s">
        <v>138</v>
      </c>
      <c r="H170" s="289">
        <v>88</v>
      </c>
    </row>
    <row r="171" spans="1:8" s="82" customFormat="1" ht="84" customHeight="1">
      <c r="A171" s="155" t="s">
        <v>596</v>
      </c>
      <c r="B171" s="187" t="s">
        <v>0</v>
      </c>
      <c r="C171" s="101" t="s">
        <v>183</v>
      </c>
      <c r="D171" s="101" t="s">
        <v>192</v>
      </c>
      <c r="E171" s="130" t="s">
        <v>174</v>
      </c>
      <c r="F171" s="129" t="s">
        <v>148</v>
      </c>
      <c r="G171" s="56"/>
      <c r="H171" s="447">
        <f>H175</f>
        <v>50</v>
      </c>
    </row>
    <row r="172" spans="1:8" s="82" customFormat="1" ht="42.75" customHeight="1">
      <c r="A172" s="625" t="s">
        <v>627</v>
      </c>
      <c r="B172" s="158" t="s">
        <v>0</v>
      </c>
      <c r="C172" s="157" t="s">
        <v>183</v>
      </c>
      <c r="D172" s="157" t="s">
        <v>192</v>
      </c>
      <c r="E172" s="641" t="s">
        <v>628</v>
      </c>
      <c r="F172" s="642"/>
      <c r="G172" s="56"/>
      <c r="H172" s="289" t="str">
        <f>H173</f>
        <v>0</v>
      </c>
    </row>
    <row r="173" spans="1:8" s="82" customFormat="1" ht="42.75" customHeight="1">
      <c r="A173" s="461" t="s">
        <v>402</v>
      </c>
      <c r="B173" s="158" t="s">
        <v>0</v>
      </c>
      <c r="C173" s="157" t="s">
        <v>183</v>
      </c>
      <c r="D173" s="157" t="s">
        <v>192</v>
      </c>
      <c r="E173" s="641" t="s">
        <v>629</v>
      </c>
      <c r="F173" s="642"/>
      <c r="G173" s="56"/>
      <c r="H173" s="289" t="str">
        <f>H174</f>
        <v>0</v>
      </c>
    </row>
    <row r="174" spans="1:8" s="82" customFormat="1" ht="35.25" customHeight="1">
      <c r="A174" s="549" t="s">
        <v>343</v>
      </c>
      <c r="B174" s="158" t="s">
        <v>0</v>
      </c>
      <c r="C174" s="157" t="s">
        <v>183</v>
      </c>
      <c r="D174" s="157" t="s">
        <v>192</v>
      </c>
      <c r="E174" s="641" t="s">
        <v>629</v>
      </c>
      <c r="F174" s="642"/>
      <c r="G174" s="56" t="s">
        <v>138</v>
      </c>
      <c r="H174" s="55" t="s">
        <v>305</v>
      </c>
    </row>
    <row r="175" spans="1:8" s="82" customFormat="1" ht="83.25" customHeight="1">
      <c r="A175" s="137" t="s">
        <v>597</v>
      </c>
      <c r="B175" s="158" t="s">
        <v>0</v>
      </c>
      <c r="C175" s="157" t="s">
        <v>183</v>
      </c>
      <c r="D175" s="157" t="s">
        <v>192</v>
      </c>
      <c r="E175" s="145" t="s">
        <v>184</v>
      </c>
      <c r="F175" s="144" t="s">
        <v>148</v>
      </c>
      <c r="G175" s="56"/>
      <c r="H175" s="289">
        <f>H176</f>
        <v>50</v>
      </c>
    </row>
    <row r="176" spans="1:8" s="82" customFormat="1" ht="40.5" customHeight="1">
      <c r="A176" s="88" t="s">
        <v>420</v>
      </c>
      <c r="B176" s="158" t="s">
        <v>0</v>
      </c>
      <c r="C176" s="157" t="s">
        <v>183</v>
      </c>
      <c r="D176" s="157" t="s">
        <v>192</v>
      </c>
      <c r="E176" s="145" t="s">
        <v>419</v>
      </c>
      <c r="F176" s="144" t="s">
        <v>148</v>
      </c>
      <c r="G176" s="56"/>
      <c r="H176" s="289">
        <f>H177</f>
        <v>50</v>
      </c>
    </row>
    <row r="177" spans="1:8" s="82" customFormat="1" ht="21" customHeight="1">
      <c r="A177" s="88" t="s">
        <v>404</v>
      </c>
      <c r="B177" s="158" t="s">
        <v>0</v>
      </c>
      <c r="C177" s="157" t="s">
        <v>183</v>
      </c>
      <c r="D177" s="157" t="s">
        <v>192</v>
      </c>
      <c r="E177" s="145" t="s">
        <v>419</v>
      </c>
      <c r="F177" s="66" t="s">
        <v>194</v>
      </c>
      <c r="G177" s="56"/>
      <c r="H177" s="289">
        <f>H178</f>
        <v>50</v>
      </c>
    </row>
    <row r="178" spans="1:8" s="82" customFormat="1" ht="21" customHeight="1">
      <c r="A178" s="549" t="s">
        <v>343</v>
      </c>
      <c r="B178" s="158" t="s">
        <v>0</v>
      </c>
      <c r="C178" s="157" t="s">
        <v>183</v>
      </c>
      <c r="D178" s="157" t="s">
        <v>192</v>
      </c>
      <c r="E178" s="145" t="s">
        <v>419</v>
      </c>
      <c r="F178" s="66" t="s">
        <v>194</v>
      </c>
      <c r="G178" s="56" t="s">
        <v>138</v>
      </c>
      <c r="H178" s="289">
        <v>50</v>
      </c>
    </row>
    <row r="179" spans="1:8" s="82" customFormat="1" ht="18.75">
      <c r="A179" s="287" t="s">
        <v>189</v>
      </c>
      <c r="B179" s="72" t="s">
        <v>0</v>
      </c>
      <c r="C179" s="69" t="s">
        <v>183</v>
      </c>
      <c r="D179" s="69" t="s">
        <v>169</v>
      </c>
      <c r="E179" s="78"/>
      <c r="F179" s="77"/>
      <c r="G179" s="69"/>
      <c r="H179" s="288">
        <f>+H180+H201+H167</f>
        <v>14736.994999999999</v>
      </c>
    </row>
    <row r="180" spans="1:32" s="285" customFormat="1" ht="82.5" customHeight="1">
      <c r="A180" s="155" t="s">
        <v>586</v>
      </c>
      <c r="B180" s="99" t="s">
        <v>0</v>
      </c>
      <c r="C180" s="69" t="s">
        <v>183</v>
      </c>
      <c r="D180" s="154" t="s">
        <v>169</v>
      </c>
      <c r="E180" s="643" t="s">
        <v>669</v>
      </c>
      <c r="F180" s="644"/>
      <c r="G180" s="153"/>
      <c r="H180" s="288">
        <f>H181</f>
        <v>6703.182</v>
      </c>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row>
    <row r="181" spans="1:32" s="104" customFormat="1" ht="93" customHeight="1">
      <c r="A181" s="137" t="s">
        <v>597</v>
      </c>
      <c r="B181" s="87" t="s">
        <v>0</v>
      </c>
      <c r="C181" s="87" t="s">
        <v>183</v>
      </c>
      <c r="D181" s="146" t="s">
        <v>169</v>
      </c>
      <c r="E181" s="641" t="s">
        <v>668</v>
      </c>
      <c r="F181" s="642"/>
      <c r="G181" s="143"/>
      <c r="H181" s="312">
        <f>H182+H185+H188+H191+H193+H198</f>
        <v>6703.182</v>
      </c>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8" s="105" customFormat="1" ht="19.5">
      <c r="A182" s="150" t="s">
        <v>188</v>
      </c>
      <c r="B182" s="87" t="s">
        <v>0</v>
      </c>
      <c r="C182" s="87" t="s">
        <v>183</v>
      </c>
      <c r="D182" s="146" t="s">
        <v>169</v>
      </c>
      <c r="E182" s="641" t="s">
        <v>667</v>
      </c>
      <c r="F182" s="642"/>
      <c r="G182" s="143"/>
      <c r="H182" s="312">
        <f>H183</f>
        <v>4368.735</v>
      </c>
    </row>
    <row r="183" spans="1:8" s="105" customFormat="1" ht="37.5">
      <c r="A183" s="549" t="s">
        <v>343</v>
      </c>
      <c r="B183" s="87" t="s">
        <v>0</v>
      </c>
      <c r="C183" s="87" t="s">
        <v>183</v>
      </c>
      <c r="D183" s="146" t="s">
        <v>169</v>
      </c>
      <c r="E183" s="641" t="s">
        <v>667</v>
      </c>
      <c r="F183" s="642"/>
      <c r="G183" s="143" t="s">
        <v>138</v>
      </c>
      <c r="H183" s="311">
        <v>4368.735</v>
      </c>
    </row>
    <row r="184" spans="1:8" s="105" customFormat="1" ht="19.5">
      <c r="A184" s="427" t="s">
        <v>409</v>
      </c>
      <c r="B184" s="471" t="s">
        <v>0</v>
      </c>
      <c r="C184" s="471" t="s">
        <v>183</v>
      </c>
      <c r="D184" s="472" t="s">
        <v>169</v>
      </c>
      <c r="E184" s="669" t="s">
        <v>532</v>
      </c>
      <c r="F184" s="670"/>
      <c r="G184" s="266"/>
      <c r="H184" s="469">
        <f>H186</f>
        <v>199.447</v>
      </c>
    </row>
    <row r="185" spans="1:32" s="104" customFormat="1" ht="19.5">
      <c r="A185" s="465" t="s">
        <v>188</v>
      </c>
      <c r="B185" s="87" t="s">
        <v>0</v>
      </c>
      <c r="C185" s="87" t="s">
        <v>183</v>
      </c>
      <c r="D185" s="146" t="s">
        <v>169</v>
      </c>
      <c r="E185" s="641" t="s">
        <v>666</v>
      </c>
      <c r="F185" s="642"/>
      <c r="G185" s="143"/>
      <c r="H185" s="312">
        <f>H186</f>
        <v>199.447</v>
      </c>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8" s="105" customFormat="1" ht="24.75" customHeight="1">
      <c r="A186" s="466" t="s">
        <v>343</v>
      </c>
      <c r="B186" s="87" t="s">
        <v>0</v>
      </c>
      <c r="C186" s="87" t="s">
        <v>183</v>
      </c>
      <c r="D186" s="146" t="s">
        <v>169</v>
      </c>
      <c r="E186" s="641" t="s">
        <v>666</v>
      </c>
      <c r="F186" s="642"/>
      <c r="G186" s="143" t="s">
        <v>138</v>
      </c>
      <c r="H186" s="311">
        <v>199.447</v>
      </c>
    </row>
    <row r="187" spans="1:8" s="105" customFormat="1" ht="19.5">
      <c r="A187" s="427" t="s">
        <v>410</v>
      </c>
      <c r="B187" s="471" t="s">
        <v>0</v>
      </c>
      <c r="C187" s="471" t="s">
        <v>183</v>
      </c>
      <c r="D187" s="472" t="s">
        <v>169</v>
      </c>
      <c r="E187" s="669" t="s">
        <v>534</v>
      </c>
      <c r="F187" s="670"/>
      <c r="G187" s="266"/>
      <c r="H187" s="469">
        <f>H189</f>
        <v>145</v>
      </c>
    </row>
    <row r="188" spans="1:8" s="105" customFormat="1" ht="19.5">
      <c r="A188" s="467" t="s">
        <v>186</v>
      </c>
      <c r="B188" s="87" t="s">
        <v>0</v>
      </c>
      <c r="C188" s="87" t="s">
        <v>183</v>
      </c>
      <c r="D188" s="146" t="s">
        <v>169</v>
      </c>
      <c r="E188" s="641" t="s">
        <v>665</v>
      </c>
      <c r="F188" s="642"/>
      <c r="G188" s="143"/>
      <c r="H188" s="312">
        <f>H189</f>
        <v>145</v>
      </c>
    </row>
    <row r="189" spans="1:8" s="105" customFormat="1" ht="21" customHeight="1">
      <c r="A189" s="468" t="s">
        <v>343</v>
      </c>
      <c r="B189" s="87" t="s">
        <v>0</v>
      </c>
      <c r="C189" s="87" t="s">
        <v>183</v>
      </c>
      <c r="D189" s="146" t="s">
        <v>169</v>
      </c>
      <c r="E189" s="641" t="s">
        <v>665</v>
      </c>
      <c r="F189" s="642"/>
      <c r="G189" s="143" t="s">
        <v>138</v>
      </c>
      <c r="H189" s="311">
        <v>145</v>
      </c>
    </row>
    <row r="190" spans="1:8" s="105" customFormat="1" ht="40.5" customHeight="1">
      <c r="A190" s="293" t="s">
        <v>407</v>
      </c>
      <c r="B190" s="471" t="s">
        <v>0</v>
      </c>
      <c r="C190" s="471" t="s">
        <v>183</v>
      </c>
      <c r="D190" s="472" t="s">
        <v>169</v>
      </c>
      <c r="E190" s="669" t="s">
        <v>554</v>
      </c>
      <c r="F190" s="670"/>
      <c r="G190" s="478"/>
      <c r="H190" s="469">
        <f>H192</f>
        <v>200</v>
      </c>
    </row>
    <row r="191" spans="1:8" s="105" customFormat="1" ht="19.5">
      <c r="A191" s="461" t="s">
        <v>406</v>
      </c>
      <c r="B191" s="87" t="s">
        <v>0</v>
      </c>
      <c r="C191" s="87" t="s">
        <v>183</v>
      </c>
      <c r="D191" s="146" t="s">
        <v>169</v>
      </c>
      <c r="E191" s="641" t="s">
        <v>553</v>
      </c>
      <c r="F191" s="642"/>
      <c r="G191" s="143"/>
      <c r="H191" s="312">
        <f>H192</f>
        <v>200</v>
      </c>
    </row>
    <row r="192" spans="1:8" s="105" customFormat="1" ht="25.5" customHeight="1">
      <c r="A192" s="475" t="s">
        <v>343</v>
      </c>
      <c r="B192" s="87" t="s">
        <v>0</v>
      </c>
      <c r="C192" s="87" t="s">
        <v>183</v>
      </c>
      <c r="D192" s="146" t="s">
        <v>169</v>
      </c>
      <c r="E192" s="641" t="s">
        <v>553</v>
      </c>
      <c r="F192" s="642"/>
      <c r="G192" s="143" t="s">
        <v>138</v>
      </c>
      <c r="H192" s="311">
        <v>200</v>
      </c>
    </row>
    <row r="193" spans="1:8" s="105" customFormat="1" ht="36.75" customHeight="1" hidden="1">
      <c r="A193" s="551" t="s">
        <v>489</v>
      </c>
      <c r="B193" s="471" t="s">
        <v>0</v>
      </c>
      <c r="C193" s="471" t="s">
        <v>183</v>
      </c>
      <c r="D193" s="472" t="s">
        <v>169</v>
      </c>
      <c r="E193" s="497" t="s">
        <v>490</v>
      </c>
      <c r="F193" s="496" t="s">
        <v>491</v>
      </c>
      <c r="G193" s="143"/>
      <c r="H193" s="469">
        <f>H194+H196</f>
        <v>0</v>
      </c>
    </row>
    <row r="194" spans="1:8" s="105" customFormat="1" ht="39.75" customHeight="1" hidden="1">
      <c r="A194" s="552" t="s">
        <v>492</v>
      </c>
      <c r="B194" s="87" t="s">
        <v>0</v>
      </c>
      <c r="C194" s="87" t="s">
        <v>183</v>
      </c>
      <c r="D194" s="146" t="s">
        <v>169</v>
      </c>
      <c r="E194" s="117" t="s">
        <v>490</v>
      </c>
      <c r="F194" s="116" t="s">
        <v>491</v>
      </c>
      <c r="G194" s="143"/>
      <c r="H194" s="142" t="s">
        <v>305</v>
      </c>
    </row>
    <row r="195" spans="1:8" s="105" customFormat="1" ht="22.5" customHeight="1" hidden="1">
      <c r="A195" s="458" t="s">
        <v>343</v>
      </c>
      <c r="B195" s="87" t="s">
        <v>0</v>
      </c>
      <c r="C195" s="87" t="s">
        <v>183</v>
      </c>
      <c r="D195" s="146" t="s">
        <v>169</v>
      </c>
      <c r="E195" s="117" t="s">
        <v>490</v>
      </c>
      <c r="F195" s="116" t="s">
        <v>491</v>
      </c>
      <c r="G195" s="143" t="s">
        <v>138</v>
      </c>
      <c r="H195" s="142" t="s">
        <v>305</v>
      </c>
    </row>
    <row r="196" spans="1:8" s="105" customFormat="1" ht="33.75" customHeight="1" hidden="1">
      <c r="A196" s="552" t="s">
        <v>492</v>
      </c>
      <c r="B196" s="87" t="s">
        <v>0</v>
      </c>
      <c r="C196" s="87" t="s">
        <v>183</v>
      </c>
      <c r="D196" s="146" t="s">
        <v>169</v>
      </c>
      <c r="E196" s="117" t="s">
        <v>490</v>
      </c>
      <c r="F196" s="116" t="s">
        <v>496</v>
      </c>
      <c r="G196" s="143"/>
      <c r="H196" s="142" t="s">
        <v>305</v>
      </c>
    </row>
    <row r="197" spans="1:8" s="105" customFormat="1" ht="22.5" customHeight="1" hidden="1">
      <c r="A197" s="458" t="s">
        <v>343</v>
      </c>
      <c r="B197" s="87" t="s">
        <v>0</v>
      </c>
      <c r="C197" s="87" t="s">
        <v>183</v>
      </c>
      <c r="D197" s="146" t="s">
        <v>169</v>
      </c>
      <c r="E197" s="117" t="s">
        <v>490</v>
      </c>
      <c r="F197" s="116" t="s">
        <v>496</v>
      </c>
      <c r="G197" s="143" t="s">
        <v>138</v>
      </c>
      <c r="H197" s="142" t="s">
        <v>305</v>
      </c>
    </row>
    <row r="198" spans="1:8" s="105" customFormat="1" ht="24.75" customHeight="1">
      <c r="A198" s="463" t="s">
        <v>408</v>
      </c>
      <c r="B198" s="471" t="s">
        <v>0</v>
      </c>
      <c r="C198" s="471" t="s">
        <v>183</v>
      </c>
      <c r="D198" s="472" t="s">
        <v>169</v>
      </c>
      <c r="E198" s="669" t="s">
        <v>551</v>
      </c>
      <c r="F198" s="670"/>
      <c r="G198" s="266"/>
      <c r="H198" s="313">
        <f>H200</f>
        <v>1790</v>
      </c>
    </row>
    <row r="199" spans="1:8" s="105" customFormat="1" ht="22.5" customHeight="1">
      <c r="A199" s="307" t="s">
        <v>188</v>
      </c>
      <c r="B199" s="87" t="s">
        <v>0</v>
      </c>
      <c r="C199" s="87" t="s">
        <v>183</v>
      </c>
      <c r="D199" s="146" t="s">
        <v>169</v>
      </c>
      <c r="E199" s="641" t="s">
        <v>664</v>
      </c>
      <c r="F199" s="642"/>
      <c r="G199" s="143"/>
      <c r="H199" s="312">
        <f>H200</f>
        <v>1790</v>
      </c>
    </row>
    <row r="200" spans="1:8" s="105" customFormat="1" ht="27" customHeight="1">
      <c r="A200" s="464" t="s">
        <v>343</v>
      </c>
      <c r="B200" s="87" t="s">
        <v>0</v>
      </c>
      <c r="C200" s="87" t="s">
        <v>183</v>
      </c>
      <c r="D200" s="146" t="s">
        <v>169</v>
      </c>
      <c r="E200" s="641" t="s">
        <v>664</v>
      </c>
      <c r="F200" s="642"/>
      <c r="G200" s="143" t="s">
        <v>138</v>
      </c>
      <c r="H200" s="311">
        <v>1790</v>
      </c>
    </row>
    <row r="201" spans="1:8" s="105" customFormat="1" ht="62.25" customHeight="1">
      <c r="A201" s="470" t="s">
        <v>389</v>
      </c>
      <c r="B201" s="266" t="s">
        <v>0</v>
      </c>
      <c r="C201" s="99" t="s">
        <v>183</v>
      </c>
      <c r="D201" s="148" t="s">
        <v>169</v>
      </c>
      <c r="E201" s="643" t="s">
        <v>434</v>
      </c>
      <c r="F201" s="644"/>
      <c r="G201" s="143"/>
      <c r="H201" s="313">
        <f>+H202+H207+H205</f>
        <v>7945.813</v>
      </c>
    </row>
    <row r="202" spans="1:8" s="105" customFormat="1" ht="25.5" customHeight="1">
      <c r="A202" s="293" t="s">
        <v>484</v>
      </c>
      <c r="B202" s="471" t="s">
        <v>0</v>
      </c>
      <c r="C202" s="471" t="s">
        <v>183</v>
      </c>
      <c r="D202" s="472" t="s">
        <v>169</v>
      </c>
      <c r="E202" s="643" t="s">
        <v>559</v>
      </c>
      <c r="F202" s="668"/>
      <c r="G202" s="478"/>
      <c r="H202" s="479">
        <f>H203</f>
        <v>1528.108</v>
      </c>
    </row>
    <row r="203" spans="1:8" s="105" customFormat="1" ht="26.25" customHeight="1">
      <c r="A203" s="476" t="s">
        <v>411</v>
      </c>
      <c r="B203" s="87" t="s">
        <v>0</v>
      </c>
      <c r="C203" s="300" t="s">
        <v>183</v>
      </c>
      <c r="D203" s="299" t="s">
        <v>169</v>
      </c>
      <c r="E203" s="641" t="s">
        <v>488</v>
      </c>
      <c r="F203" s="642"/>
      <c r="G203" s="306"/>
      <c r="H203" s="151">
        <f>H204</f>
        <v>1528.108</v>
      </c>
    </row>
    <row r="204" spans="1:8" s="105" customFormat="1" ht="22.5" customHeight="1">
      <c r="A204" s="477" t="s">
        <v>343</v>
      </c>
      <c r="B204" s="87" t="s">
        <v>0</v>
      </c>
      <c r="C204" s="300" t="s">
        <v>183</v>
      </c>
      <c r="D204" s="299" t="s">
        <v>169</v>
      </c>
      <c r="E204" s="641" t="s">
        <v>488</v>
      </c>
      <c r="F204" s="642"/>
      <c r="G204" s="306" t="s">
        <v>138</v>
      </c>
      <c r="H204" s="618">
        <v>1528.108</v>
      </c>
    </row>
    <row r="205" spans="1:8" s="105" customFormat="1" ht="39.75" customHeight="1">
      <c r="A205" s="477" t="s">
        <v>650</v>
      </c>
      <c r="B205" s="87" t="s">
        <v>0</v>
      </c>
      <c r="C205" s="300" t="s">
        <v>183</v>
      </c>
      <c r="D205" s="589" t="s">
        <v>169</v>
      </c>
      <c r="E205" s="641" t="s">
        <v>644</v>
      </c>
      <c r="F205" s="642"/>
      <c r="G205" s="306"/>
      <c r="H205" s="618">
        <f>H206</f>
        <v>5802.78</v>
      </c>
    </row>
    <row r="206" spans="1:8" s="105" customFormat="1" ht="22.5" customHeight="1">
      <c r="A206" s="477" t="s">
        <v>343</v>
      </c>
      <c r="B206" s="87" t="s">
        <v>0</v>
      </c>
      <c r="C206" s="300" t="s">
        <v>183</v>
      </c>
      <c r="D206" s="589" t="s">
        <v>169</v>
      </c>
      <c r="E206" s="641" t="s">
        <v>644</v>
      </c>
      <c r="F206" s="642"/>
      <c r="G206" s="306" t="s">
        <v>138</v>
      </c>
      <c r="H206" s="618">
        <v>5802.78</v>
      </c>
    </row>
    <row r="207" spans="1:8" s="105" customFormat="1" ht="39.75" customHeight="1">
      <c r="A207" s="607" t="s">
        <v>544</v>
      </c>
      <c r="B207" s="99"/>
      <c r="C207" s="300" t="s">
        <v>183</v>
      </c>
      <c r="D207" s="589" t="s">
        <v>169</v>
      </c>
      <c r="E207" s="660" t="s">
        <v>546</v>
      </c>
      <c r="F207" s="661"/>
      <c r="G207" s="478"/>
      <c r="H207" s="479" t="str">
        <f>H208</f>
        <v>614,925</v>
      </c>
    </row>
    <row r="208" spans="1:8" s="105" customFormat="1" ht="42" customHeight="1">
      <c r="A208" s="476" t="s">
        <v>545</v>
      </c>
      <c r="B208" s="99"/>
      <c r="C208" s="300" t="s">
        <v>183</v>
      </c>
      <c r="D208" s="589" t="s">
        <v>169</v>
      </c>
      <c r="E208" s="649" t="s">
        <v>671</v>
      </c>
      <c r="F208" s="650"/>
      <c r="G208" s="306"/>
      <c r="H208" s="151" t="str">
        <f>H209</f>
        <v>614,925</v>
      </c>
    </row>
    <row r="209" spans="1:8" s="105" customFormat="1" ht="21" customHeight="1">
      <c r="A209" s="477" t="s">
        <v>343</v>
      </c>
      <c r="B209" s="301" t="s">
        <v>0</v>
      </c>
      <c r="C209" s="300" t="s">
        <v>183</v>
      </c>
      <c r="D209" s="299" t="s">
        <v>169</v>
      </c>
      <c r="E209" s="641" t="s">
        <v>670</v>
      </c>
      <c r="F209" s="642"/>
      <c r="G209" s="306" t="s">
        <v>138</v>
      </c>
      <c r="H209" s="619" t="s">
        <v>579</v>
      </c>
    </row>
    <row r="210" spans="1:8" s="105" customFormat="1" ht="21" customHeight="1">
      <c r="A210" s="592" t="s">
        <v>508</v>
      </c>
      <c r="B210" s="471" t="s">
        <v>0</v>
      </c>
      <c r="C210" s="471" t="s">
        <v>292</v>
      </c>
      <c r="D210" s="590"/>
      <c r="E210" s="424"/>
      <c r="F210" s="425"/>
      <c r="G210" s="478"/>
      <c r="H210" s="479">
        <f>H211</f>
        <v>16.809</v>
      </c>
    </row>
    <row r="211" spans="1:8" s="105" customFormat="1" ht="21" customHeight="1">
      <c r="A211" s="591" t="s">
        <v>507</v>
      </c>
      <c r="B211" s="87" t="s">
        <v>0</v>
      </c>
      <c r="C211" s="300" t="s">
        <v>292</v>
      </c>
      <c r="D211" s="589" t="s">
        <v>183</v>
      </c>
      <c r="E211" s="58"/>
      <c r="F211" s="164"/>
      <c r="G211" s="306"/>
      <c r="H211" s="151">
        <f>H212</f>
        <v>16.809</v>
      </c>
    </row>
    <row r="212" spans="1:8" s="105" customFormat="1" ht="24.75" customHeight="1">
      <c r="A212" s="593" t="s">
        <v>262</v>
      </c>
      <c r="B212" s="301" t="s">
        <v>0</v>
      </c>
      <c r="C212" s="594" t="s">
        <v>292</v>
      </c>
      <c r="D212" s="594" t="s">
        <v>183</v>
      </c>
      <c r="E212" s="58" t="s">
        <v>261</v>
      </c>
      <c r="F212" s="164" t="s">
        <v>148</v>
      </c>
      <c r="G212" s="306"/>
      <c r="H212" s="311">
        <f>H213</f>
        <v>16.809</v>
      </c>
    </row>
    <row r="213" spans="1:8" s="105" customFormat="1" ht="24.75" customHeight="1">
      <c r="A213" s="108" t="s">
        <v>260</v>
      </c>
      <c r="B213" s="301" t="s">
        <v>0</v>
      </c>
      <c r="C213" s="119" t="s">
        <v>292</v>
      </c>
      <c r="D213" s="119" t="s">
        <v>183</v>
      </c>
      <c r="E213" s="58" t="s">
        <v>256</v>
      </c>
      <c r="F213" s="164" t="s">
        <v>148</v>
      </c>
      <c r="G213" s="306"/>
      <c r="H213" s="311">
        <f>H214</f>
        <v>16.809</v>
      </c>
    </row>
    <row r="214" spans="1:8" s="105" customFormat="1" ht="24.75" customHeight="1">
      <c r="A214" s="428" t="s">
        <v>470</v>
      </c>
      <c r="B214" s="301" t="s">
        <v>0</v>
      </c>
      <c r="C214" s="119" t="s">
        <v>292</v>
      </c>
      <c r="D214" s="119" t="s">
        <v>183</v>
      </c>
      <c r="E214" s="58" t="s">
        <v>256</v>
      </c>
      <c r="F214" s="164" t="s">
        <v>471</v>
      </c>
      <c r="G214" s="306"/>
      <c r="H214" s="311">
        <f>H215</f>
        <v>16.809</v>
      </c>
    </row>
    <row r="215" spans="1:8" s="105" customFormat="1" ht="24.75" customHeight="1">
      <c r="A215" s="477" t="s">
        <v>343</v>
      </c>
      <c r="B215" s="301" t="s">
        <v>0</v>
      </c>
      <c r="C215" s="119" t="s">
        <v>292</v>
      </c>
      <c r="D215" s="119" t="s">
        <v>183</v>
      </c>
      <c r="E215" s="58" t="s">
        <v>256</v>
      </c>
      <c r="F215" s="164" t="s">
        <v>471</v>
      </c>
      <c r="G215" s="306" t="s">
        <v>138</v>
      </c>
      <c r="H215" s="311">
        <v>16.809</v>
      </c>
    </row>
    <row r="216" spans="1:8" s="105" customFormat="1" ht="19.5">
      <c r="A216" s="113" t="s">
        <v>182</v>
      </c>
      <c r="B216" s="72" t="s">
        <v>0</v>
      </c>
      <c r="C216" s="72" t="s">
        <v>156</v>
      </c>
      <c r="D216" s="112"/>
      <c r="E216" s="141"/>
      <c r="F216" s="140"/>
      <c r="G216" s="63"/>
      <c r="H216" s="447">
        <f>+H217</f>
        <v>10</v>
      </c>
    </row>
    <row r="217" spans="1:8" s="105" customFormat="1" ht="19.5">
      <c r="A217" s="113" t="s">
        <v>181</v>
      </c>
      <c r="B217" s="273" t="s">
        <v>0</v>
      </c>
      <c r="C217" s="72" t="s">
        <v>156</v>
      </c>
      <c r="D217" s="112" t="s">
        <v>156</v>
      </c>
      <c r="E217" s="141"/>
      <c r="F217" s="140"/>
      <c r="G217" s="63"/>
      <c r="H217" s="447">
        <f>+H218</f>
        <v>10</v>
      </c>
    </row>
    <row r="218" spans="1:8" s="105" customFormat="1" ht="63" customHeight="1">
      <c r="A218" s="113" t="s">
        <v>589</v>
      </c>
      <c r="B218" s="72" t="s">
        <v>0</v>
      </c>
      <c r="C218" s="72" t="s">
        <v>156</v>
      </c>
      <c r="D218" s="112" t="s">
        <v>156</v>
      </c>
      <c r="E218" s="139" t="s">
        <v>167</v>
      </c>
      <c r="F218" s="110" t="s">
        <v>148</v>
      </c>
      <c r="G218" s="138"/>
      <c r="H218" s="447">
        <f>H219</f>
        <v>10</v>
      </c>
    </row>
    <row r="219" spans="1:8" s="105" customFormat="1" ht="19.5">
      <c r="A219" s="137" t="s">
        <v>445</v>
      </c>
      <c r="B219" s="56" t="s">
        <v>0</v>
      </c>
      <c r="C219" s="56" t="s">
        <v>156</v>
      </c>
      <c r="D219" s="64" t="s">
        <v>156</v>
      </c>
      <c r="E219" s="81" t="s">
        <v>459</v>
      </c>
      <c r="F219" s="80" t="s">
        <v>154</v>
      </c>
      <c r="G219" s="63"/>
      <c r="H219" s="289">
        <f>+H220</f>
        <v>10</v>
      </c>
    </row>
    <row r="220" spans="1:8" s="105" customFormat="1" ht="22.5" customHeight="1">
      <c r="A220" s="549" t="s">
        <v>343</v>
      </c>
      <c r="B220" s="56" t="s">
        <v>0</v>
      </c>
      <c r="C220" s="56" t="s">
        <v>156</v>
      </c>
      <c r="D220" s="64" t="s">
        <v>156</v>
      </c>
      <c r="E220" s="81" t="s">
        <v>459</v>
      </c>
      <c r="F220" s="80" t="s">
        <v>154</v>
      </c>
      <c r="G220" s="63" t="s">
        <v>138</v>
      </c>
      <c r="H220" s="435">
        <v>10</v>
      </c>
    </row>
    <row r="221" spans="1:32" s="104" customFormat="1" ht="37.5" hidden="1">
      <c r="A221" s="76" t="s">
        <v>177</v>
      </c>
      <c r="B221" s="87" t="s">
        <v>0</v>
      </c>
      <c r="C221" s="56" t="s">
        <v>142</v>
      </c>
      <c r="D221" s="64" t="s">
        <v>141</v>
      </c>
      <c r="E221" s="264" t="s">
        <v>335</v>
      </c>
      <c r="F221" s="80" t="s">
        <v>336</v>
      </c>
      <c r="G221" s="172"/>
      <c r="H221" s="452"/>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s="104" customFormat="1" ht="19.5" hidden="1">
      <c r="A222" s="73" t="s">
        <v>152</v>
      </c>
      <c r="B222" s="87" t="s">
        <v>0</v>
      </c>
      <c r="C222" s="56" t="s">
        <v>142</v>
      </c>
      <c r="D222" s="56" t="s">
        <v>141</v>
      </c>
      <c r="E222" s="58" t="s">
        <v>335</v>
      </c>
      <c r="F222" s="80" t="s">
        <v>336</v>
      </c>
      <c r="G222" s="56" t="s">
        <v>138</v>
      </c>
      <c r="H222" s="289"/>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s="104" customFormat="1" ht="37.5" hidden="1">
      <c r="A223" s="76" t="s">
        <v>153</v>
      </c>
      <c r="B223" s="87" t="s">
        <v>0</v>
      </c>
      <c r="C223" s="56" t="s">
        <v>142</v>
      </c>
      <c r="D223" s="64" t="s">
        <v>141</v>
      </c>
      <c r="E223" s="264" t="s">
        <v>335</v>
      </c>
      <c r="F223" s="80" t="s">
        <v>334</v>
      </c>
      <c r="G223" s="172"/>
      <c r="H223" s="452"/>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s="104" customFormat="1" ht="19.5" hidden="1">
      <c r="A224" s="73" t="s">
        <v>152</v>
      </c>
      <c r="B224" s="87" t="s">
        <v>0</v>
      </c>
      <c r="C224" s="56" t="s">
        <v>142</v>
      </c>
      <c r="D224" s="56" t="s">
        <v>141</v>
      </c>
      <c r="E224" s="58" t="s">
        <v>335</v>
      </c>
      <c r="F224" s="80" t="s">
        <v>334</v>
      </c>
      <c r="G224" s="56" t="s">
        <v>138</v>
      </c>
      <c r="H224" s="289"/>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8" s="82" customFormat="1" ht="25.5" customHeight="1">
      <c r="A225" s="65" t="s">
        <v>150</v>
      </c>
      <c r="B225" s="284" t="s">
        <v>0</v>
      </c>
      <c r="C225" s="133">
        <v>10</v>
      </c>
      <c r="D225" s="133"/>
      <c r="E225" s="78"/>
      <c r="F225" s="77"/>
      <c r="G225" s="69"/>
      <c r="H225" s="288">
        <f>H235+H232</f>
        <v>947.2</v>
      </c>
    </row>
    <row r="226" spans="1:8" s="82" customFormat="1" ht="18.75" hidden="1">
      <c r="A226" s="65" t="s">
        <v>147</v>
      </c>
      <c r="B226" s="72" t="s">
        <v>0</v>
      </c>
      <c r="C226" s="102">
        <v>10</v>
      </c>
      <c r="D226" s="101" t="s">
        <v>141</v>
      </c>
      <c r="E226" s="75"/>
      <c r="F226" s="74"/>
      <c r="G226" s="101"/>
      <c r="H226" s="444"/>
    </row>
    <row r="227" spans="1:8" s="82" customFormat="1" ht="54" customHeight="1" hidden="1">
      <c r="A227" s="61" t="s">
        <v>145</v>
      </c>
      <c r="B227" s="99" t="s">
        <v>0</v>
      </c>
      <c r="C227" s="98">
        <v>10</v>
      </c>
      <c r="D227" s="97" t="s">
        <v>141</v>
      </c>
      <c r="E227" s="71" t="s">
        <v>163</v>
      </c>
      <c r="F227" s="70" t="s">
        <v>162</v>
      </c>
      <c r="G227" s="96"/>
      <c r="H227" s="288"/>
    </row>
    <row r="228" spans="1:8" s="82" customFormat="1" ht="68.25" customHeight="1" hidden="1">
      <c r="A228" s="60" t="s">
        <v>143</v>
      </c>
      <c r="B228" s="87" t="s">
        <v>0</v>
      </c>
      <c r="C228" s="86">
        <v>10</v>
      </c>
      <c r="D228" s="85" t="s">
        <v>141</v>
      </c>
      <c r="E228" s="67" t="s">
        <v>159</v>
      </c>
      <c r="F228" s="66" t="s">
        <v>162</v>
      </c>
      <c r="G228" s="93"/>
      <c r="H228" s="447"/>
    </row>
    <row r="229" spans="1:8" s="82" customFormat="1" ht="20.25" customHeight="1" hidden="1">
      <c r="A229" s="90" t="s">
        <v>161</v>
      </c>
      <c r="B229" s="87" t="s">
        <v>0</v>
      </c>
      <c r="C229" s="89">
        <v>10</v>
      </c>
      <c r="D229" s="85" t="s">
        <v>141</v>
      </c>
      <c r="E229" s="67" t="s">
        <v>159</v>
      </c>
      <c r="F229" s="66" t="s">
        <v>158</v>
      </c>
      <c r="G229" s="84"/>
      <c r="H229" s="289"/>
    </row>
    <row r="230" spans="1:8" s="82" customFormat="1" ht="20.25" customHeight="1" hidden="1">
      <c r="A230" s="88" t="s">
        <v>160</v>
      </c>
      <c r="B230" s="87" t="s">
        <v>0</v>
      </c>
      <c r="C230" s="564">
        <v>10</v>
      </c>
      <c r="D230" s="85" t="s">
        <v>141</v>
      </c>
      <c r="E230" s="67" t="s">
        <v>159</v>
      </c>
      <c r="F230" s="66" t="s">
        <v>158</v>
      </c>
      <c r="G230" s="491" t="s">
        <v>157</v>
      </c>
      <c r="H230" s="289"/>
    </row>
    <row r="231" spans="1:8" s="82" customFormat="1" ht="20.25" customHeight="1">
      <c r="A231" s="565" t="s">
        <v>147</v>
      </c>
      <c r="B231" s="99" t="s">
        <v>0</v>
      </c>
      <c r="C231" s="490" t="s">
        <v>170</v>
      </c>
      <c r="D231" s="490" t="s">
        <v>141</v>
      </c>
      <c r="E231" s="261"/>
      <c r="F231" s="260"/>
      <c r="G231" s="92"/>
      <c r="H231" s="447" t="str">
        <f>H232</f>
        <v>40,000</v>
      </c>
    </row>
    <row r="232" spans="1:8" s="82" customFormat="1" ht="20.25" customHeight="1">
      <c r="A232" s="115" t="s">
        <v>260</v>
      </c>
      <c r="B232" s="99" t="s">
        <v>0</v>
      </c>
      <c r="C232" s="490" t="s">
        <v>170</v>
      </c>
      <c r="D232" s="490" t="s">
        <v>141</v>
      </c>
      <c r="E232" s="651" t="s">
        <v>418</v>
      </c>
      <c r="F232" s="652"/>
      <c r="G232" s="69"/>
      <c r="H232" s="288" t="str">
        <f>H233</f>
        <v>40,000</v>
      </c>
    </row>
    <row r="233" spans="1:8" s="82" customFormat="1" ht="20.25" customHeight="1">
      <c r="A233" s="489" t="s">
        <v>161</v>
      </c>
      <c r="B233" s="87" t="s">
        <v>0</v>
      </c>
      <c r="C233" s="488" t="s">
        <v>170</v>
      </c>
      <c r="D233" s="488" t="s">
        <v>141</v>
      </c>
      <c r="E233" s="645" t="s">
        <v>417</v>
      </c>
      <c r="F233" s="646"/>
      <c r="G233" s="119"/>
      <c r="H233" s="197" t="str">
        <f>H234</f>
        <v>40,000</v>
      </c>
    </row>
    <row r="234" spans="1:8" s="82" customFormat="1" ht="20.25" customHeight="1">
      <c r="A234" s="426" t="s">
        <v>160</v>
      </c>
      <c r="B234" s="87" t="s">
        <v>0</v>
      </c>
      <c r="C234" s="488" t="s">
        <v>170</v>
      </c>
      <c r="D234" s="488" t="s">
        <v>141</v>
      </c>
      <c r="E234" s="645" t="s">
        <v>417</v>
      </c>
      <c r="F234" s="646"/>
      <c r="G234" s="119" t="s">
        <v>157</v>
      </c>
      <c r="H234" s="118" t="s">
        <v>539</v>
      </c>
    </row>
    <row r="235" spans="1:32" s="104" customFormat="1" ht="19.5">
      <c r="A235" s="131" t="s">
        <v>175</v>
      </c>
      <c r="B235" s="72" t="s">
        <v>0</v>
      </c>
      <c r="C235" s="98">
        <v>10</v>
      </c>
      <c r="D235" s="97" t="s">
        <v>204</v>
      </c>
      <c r="E235" s="130"/>
      <c r="F235" s="129"/>
      <c r="G235" s="127"/>
      <c r="H235" s="288">
        <f>H236</f>
        <v>907.2</v>
      </c>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s="104" customFormat="1" ht="78" customHeight="1">
      <c r="A236" s="155" t="s">
        <v>586</v>
      </c>
      <c r="B236" s="99" t="s">
        <v>0</v>
      </c>
      <c r="C236" s="128">
        <v>10</v>
      </c>
      <c r="D236" s="128" t="s">
        <v>204</v>
      </c>
      <c r="E236" s="71" t="s">
        <v>174</v>
      </c>
      <c r="F236" s="70" t="s">
        <v>148</v>
      </c>
      <c r="G236" s="127"/>
      <c r="H236" s="288">
        <f>H237</f>
        <v>907.2</v>
      </c>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s="50" customFormat="1" ht="98.25" customHeight="1">
      <c r="A237" s="126" t="s">
        <v>602</v>
      </c>
      <c r="B237" s="87" t="s">
        <v>0</v>
      </c>
      <c r="C237" s="125" t="s">
        <v>170</v>
      </c>
      <c r="D237" s="124" t="s">
        <v>204</v>
      </c>
      <c r="E237" s="67" t="s">
        <v>172</v>
      </c>
      <c r="F237" s="66" t="s">
        <v>148</v>
      </c>
      <c r="G237" s="69"/>
      <c r="H237" s="197">
        <f>H238</f>
        <v>907.2</v>
      </c>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row>
    <row r="238" spans="1:32" s="50" customFormat="1" ht="18.75">
      <c r="A238" s="122" t="s">
        <v>500</v>
      </c>
      <c r="B238" s="87" t="s">
        <v>0</v>
      </c>
      <c r="C238" s="121" t="s">
        <v>170</v>
      </c>
      <c r="D238" s="120" t="s">
        <v>204</v>
      </c>
      <c r="E238" s="67" t="s">
        <v>460</v>
      </c>
      <c r="F238" s="66" t="s">
        <v>467</v>
      </c>
      <c r="G238" s="69"/>
      <c r="H238" s="197">
        <f>H239</f>
        <v>907.2</v>
      </c>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row>
    <row r="239" spans="1:32" s="50" customFormat="1" ht="18.75">
      <c r="A239" s="88" t="s">
        <v>160</v>
      </c>
      <c r="B239" s="87" t="s">
        <v>0</v>
      </c>
      <c r="C239" s="121" t="s">
        <v>170</v>
      </c>
      <c r="D239" s="120" t="s">
        <v>204</v>
      </c>
      <c r="E239" s="67" t="s">
        <v>460</v>
      </c>
      <c r="F239" s="66" t="s">
        <v>467</v>
      </c>
      <c r="G239" s="119" t="s">
        <v>157</v>
      </c>
      <c r="H239" s="197">
        <v>907.2</v>
      </c>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row>
    <row r="240" spans="1:32" s="50" customFormat="1" ht="18.75">
      <c r="A240" s="115" t="s">
        <v>168</v>
      </c>
      <c r="B240" s="72" t="s">
        <v>0</v>
      </c>
      <c r="C240" s="114">
        <v>11</v>
      </c>
      <c r="D240" s="112"/>
      <c r="E240" s="117"/>
      <c r="F240" s="116"/>
      <c r="G240" s="283"/>
      <c r="H240" s="447">
        <f>+H241</f>
        <v>150</v>
      </c>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row>
    <row r="241" spans="1:32" s="50" customFormat="1" ht="18.75">
      <c r="A241" s="569" t="s">
        <v>499</v>
      </c>
      <c r="B241" s="273" t="s">
        <v>0</v>
      </c>
      <c r="C241" s="114">
        <v>11</v>
      </c>
      <c r="D241" s="112" t="s">
        <v>141</v>
      </c>
      <c r="E241" s="111"/>
      <c r="F241" s="110"/>
      <c r="G241" s="283"/>
      <c r="H241" s="447">
        <f>+H242</f>
        <v>150</v>
      </c>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row>
    <row r="242" spans="1:32" s="281" customFormat="1" ht="63" customHeight="1">
      <c r="A242" s="113" t="s">
        <v>589</v>
      </c>
      <c r="B242" s="72" t="s">
        <v>0</v>
      </c>
      <c r="C242" s="72" t="s">
        <v>165</v>
      </c>
      <c r="D242" s="112" t="s">
        <v>141</v>
      </c>
      <c r="E242" s="111" t="s">
        <v>167</v>
      </c>
      <c r="F242" s="110" t="s">
        <v>148</v>
      </c>
      <c r="G242" s="283"/>
      <c r="H242" s="447">
        <f>+H243</f>
        <v>150</v>
      </c>
      <c r="I242" s="282"/>
      <c r="J242" s="282"/>
      <c r="K242" s="282"/>
      <c r="L242" s="282"/>
      <c r="M242" s="282"/>
      <c r="N242" s="282"/>
      <c r="O242" s="282"/>
      <c r="P242" s="282"/>
      <c r="Q242" s="282"/>
      <c r="R242" s="282"/>
      <c r="S242" s="282"/>
      <c r="T242" s="282"/>
      <c r="U242" s="282"/>
      <c r="V242" s="282"/>
      <c r="W242" s="282"/>
      <c r="X242" s="282"/>
      <c r="Y242" s="282"/>
      <c r="Z242" s="282"/>
      <c r="AA242" s="282"/>
      <c r="AB242" s="282"/>
      <c r="AC242" s="282"/>
      <c r="AD242" s="282"/>
      <c r="AE242" s="282"/>
      <c r="AF242" s="282"/>
    </row>
    <row r="243" spans="1:32" s="50" customFormat="1" ht="60.75" customHeight="1">
      <c r="A243" s="88" t="s">
        <v>446</v>
      </c>
      <c r="B243" s="56" t="s">
        <v>0</v>
      </c>
      <c r="C243" s="56" t="s">
        <v>165</v>
      </c>
      <c r="D243" s="64" t="s">
        <v>141</v>
      </c>
      <c r="E243" s="81" t="s">
        <v>461</v>
      </c>
      <c r="F243" s="80" t="s">
        <v>164</v>
      </c>
      <c r="G243" s="280"/>
      <c r="H243" s="289">
        <f>+H244+H247</f>
        <v>150</v>
      </c>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row>
    <row r="244" spans="1:32" s="50" customFormat="1" ht="61.5" customHeight="1">
      <c r="A244" s="531" t="s">
        <v>462</v>
      </c>
      <c r="B244" s="56" t="s">
        <v>0</v>
      </c>
      <c r="C244" s="303" t="s">
        <v>165</v>
      </c>
      <c r="D244" s="525" t="s">
        <v>141</v>
      </c>
      <c r="E244" s="529" t="s">
        <v>461</v>
      </c>
      <c r="F244" s="530" t="s">
        <v>463</v>
      </c>
      <c r="G244" s="63"/>
      <c r="H244" s="289">
        <f>H245</f>
        <v>150</v>
      </c>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row>
    <row r="245" spans="1:32" s="50" customFormat="1" ht="24.75" customHeight="1">
      <c r="A245" s="549" t="s">
        <v>343</v>
      </c>
      <c r="B245" s="56" t="s">
        <v>0</v>
      </c>
      <c r="C245" s="56" t="s">
        <v>165</v>
      </c>
      <c r="D245" s="64" t="s">
        <v>141</v>
      </c>
      <c r="E245" s="81" t="s">
        <v>461</v>
      </c>
      <c r="F245" s="80" t="s">
        <v>164</v>
      </c>
      <c r="G245" s="63" t="s">
        <v>138</v>
      </c>
      <c r="H245" s="435">
        <v>150</v>
      </c>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row>
    <row r="246" spans="1:32" s="50" customFormat="1" ht="8.25" customHeight="1">
      <c r="A246" s="88"/>
      <c r="B246" s="56"/>
      <c r="C246" s="56"/>
      <c r="D246" s="64"/>
      <c r="E246" s="81"/>
      <c r="F246" s="80"/>
      <c r="G246" s="63"/>
      <c r="H246" s="435"/>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row>
    <row r="247" spans="1:32" s="50" customFormat="1" ht="56.25" hidden="1">
      <c r="A247" s="88" t="s">
        <v>333</v>
      </c>
      <c r="B247" s="56" t="s">
        <v>0</v>
      </c>
      <c r="C247" s="56" t="s">
        <v>165</v>
      </c>
      <c r="D247" s="64" t="s">
        <v>192</v>
      </c>
      <c r="E247" s="81" t="s">
        <v>332</v>
      </c>
      <c r="F247" s="80" t="s">
        <v>331</v>
      </c>
      <c r="G247" s="63"/>
      <c r="H247" s="63"/>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row>
    <row r="248" spans="1:32" s="50" customFormat="1" ht="18.75" hidden="1">
      <c r="A248" s="279" t="s">
        <v>152</v>
      </c>
      <c r="B248" s="59" t="s">
        <v>0</v>
      </c>
      <c r="C248" s="277" t="s">
        <v>165</v>
      </c>
      <c r="D248" s="277" t="s">
        <v>192</v>
      </c>
      <c r="E248" s="81" t="s">
        <v>332</v>
      </c>
      <c r="F248" s="80" t="s">
        <v>331</v>
      </c>
      <c r="G248" s="276" t="s">
        <v>138</v>
      </c>
      <c r="H248" s="276"/>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row>
    <row r="249" spans="1:32" s="50" customFormat="1" ht="18.75" hidden="1">
      <c r="A249" s="278" t="s">
        <v>326</v>
      </c>
      <c r="B249" s="59" t="s">
        <v>0</v>
      </c>
      <c r="C249" s="59" t="s">
        <v>259</v>
      </c>
      <c r="D249" s="277"/>
      <c r="E249" s="673"/>
      <c r="F249" s="674"/>
      <c r="G249" s="59"/>
      <c r="H249" s="59"/>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row>
    <row r="250" spans="1:32" s="50" customFormat="1" ht="18.75" hidden="1">
      <c r="A250" s="278" t="s">
        <v>326</v>
      </c>
      <c r="B250" s="59" t="s">
        <v>0</v>
      </c>
      <c r="C250" s="59" t="s">
        <v>259</v>
      </c>
      <c r="D250" s="277" t="s">
        <v>141</v>
      </c>
      <c r="E250" s="673"/>
      <c r="F250" s="674"/>
      <c r="G250" s="59"/>
      <c r="H250" s="59"/>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row>
    <row r="251" spans="1:32" s="50" customFormat="1" ht="75" hidden="1">
      <c r="A251" s="113" t="s">
        <v>330</v>
      </c>
      <c r="B251" s="59" t="s">
        <v>0</v>
      </c>
      <c r="C251" s="59" t="s">
        <v>259</v>
      </c>
      <c r="D251" s="277" t="s">
        <v>141</v>
      </c>
      <c r="E251" s="673" t="s">
        <v>329</v>
      </c>
      <c r="F251" s="674"/>
      <c r="G251" s="59"/>
      <c r="H251" s="59"/>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row>
    <row r="252" spans="1:32" s="50" customFormat="1" ht="93.75" hidden="1">
      <c r="A252" s="108" t="s">
        <v>328</v>
      </c>
      <c r="B252" s="59" t="s">
        <v>0</v>
      </c>
      <c r="C252" s="59" t="s">
        <v>259</v>
      </c>
      <c r="D252" s="277" t="s">
        <v>141</v>
      </c>
      <c r="E252" s="673" t="s">
        <v>327</v>
      </c>
      <c r="F252" s="674"/>
      <c r="G252" s="59"/>
      <c r="H252" s="59"/>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row>
    <row r="253" spans="1:32" s="50" customFormat="1" ht="18.75" hidden="1">
      <c r="A253" s="278" t="s">
        <v>326</v>
      </c>
      <c r="B253" s="59" t="s">
        <v>0</v>
      </c>
      <c r="C253" s="59" t="s">
        <v>259</v>
      </c>
      <c r="D253" s="277" t="s">
        <v>141</v>
      </c>
      <c r="E253" s="673" t="s">
        <v>324</v>
      </c>
      <c r="F253" s="674"/>
      <c r="G253" s="59"/>
      <c r="H253" s="59"/>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row>
    <row r="254" spans="1:32" s="50" customFormat="1" ht="18.75" hidden="1">
      <c r="A254" s="278" t="s">
        <v>325</v>
      </c>
      <c r="B254" s="59" t="s">
        <v>0</v>
      </c>
      <c r="C254" s="59" t="s">
        <v>259</v>
      </c>
      <c r="D254" s="277" t="s">
        <v>141</v>
      </c>
      <c r="E254" s="673" t="s">
        <v>324</v>
      </c>
      <c r="F254" s="674"/>
      <c r="G254" s="59" t="s">
        <v>323</v>
      </c>
      <c r="H254" s="59"/>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row>
    <row r="255" spans="1:32" s="50" customFormat="1" ht="18.75" hidden="1">
      <c r="A255" s="278"/>
      <c r="B255" s="59"/>
      <c r="C255" s="59"/>
      <c r="D255" s="277"/>
      <c r="E255" s="673"/>
      <c r="F255" s="674"/>
      <c r="G255" s="59"/>
      <c r="H255" s="59"/>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row>
    <row r="256" spans="1:32" s="50" customFormat="1" ht="18.75">
      <c r="A256" s="49"/>
      <c r="B256" s="48"/>
      <c r="C256" s="48"/>
      <c r="D256" s="54"/>
      <c r="E256" s="53"/>
      <c r="F256" s="52"/>
      <c r="G256" s="48"/>
      <c r="H256" s="48"/>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row>
    <row r="257" spans="1:32" s="50" customFormat="1" ht="18.75">
      <c r="A257" s="49"/>
      <c r="B257" s="48"/>
      <c r="C257" s="48"/>
      <c r="D257" s="54"/>
      <c r="E257" s="53"/>
      <c r="F257" s="52"/>
      <c r="G257" s="48"/>
      <c r="H257" s="48"/>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row>
    <row r="258" spans="1:32" s="50" customFormat="1" ht="18.75">
      <c r="A258" s="49"/>
      <c r="B258" s="48"/>
      <c r="C258" s="48"/>
      <c r="D258" s="54"/>
      <c r="E258" s="53"/>
      <c r="F258" s="52"/>
      <c r="G258" s="48"/>
      <c r="H258" s="48"/>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row>
    <row r="259" spans="1:32" s="50" customFormat="1" ht="18.75">
      <c r="A259" s="49"/>
      <c r="B259" s="48"/>
      <c r="C259" s="48"/>
      <c r="D259" s="54"/>
      <c r="E259" s="53"/>
      <c r="F259" s="52"/>
      <c r="G259" s="48"/>
      <c r="H259" s="48"/>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row>
    <row r="260" spans="1:32" s="50" customFormat="1" ht="18.75">
      <c r="A260" s="49"/>
      <c r="B260" s="48"/>
      <c r="C260" s="48"/>
      <c r="D260" s="54"/>
      <c r="E260" s="53"/>
      <c r="F260" s="52"/>
      <c r="G260" s="48"/>
      <c r="H260" s="48"/>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row>
    <row r="261" spans="1:32" s="50" customFormat="1" ht="18.75">
      <c r="A261" s="49"/>
      <c r="B261" s="48"/>
      <c r="C261" s="48"/>
      <c r="D261" s="54"/>
      <c r="E261" s="53"/>
      <c r="F261" s="52"/>
      <c r="G261" s="48"/>
      <c r="H261" s="48"/>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row>
    <row r="262" spans="1:32" s="50" customFormat="1" ht="18.75">
      <c r="A262" s="49"/>
      <c r="B262" s="48"/>
      <c r="C262" s="48"/>
      <c r="D262" s="54"/>
      <c r="E262" s="53"/>
      <c r="F262" s="52"/>
      <c r="G262" s="48"/>
      <c r="H262" s="48"/>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row>
    <row r="263" spans="1:32" s="50" customFormat="1" ht="18.75">
      <c r="A263" s="49"/>
      <c r="B263" s="48"/>
      <c r="C263" s="48"/>
      <c r="D263" s="54"/>
      <c r="E263" s="53"/>
      <c r="F263" s="52"/>
      <c r="G263" s="48"/>
      <c r="H263" s="48"/>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row>
    <row r="264" spans="1:32" s="50" customFormat="1" ht="18.75">
      <c r="A264" s="49"/>
      <c r="B264" s="48"/>
      <c r="C264" s="48"/>
      <c r="D264" s="54"/>
      <c r="E264" s="53"/>
      <c r="F264" s="52"/>
      <c r="G264" s="48"/>
      <c r="H264" s="48"/>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row>
    <row r="265" spans="1:32" s="50" customFormat="1" ht="18.75">
      <c r="A265" s="49"/>
      <c r="B265" s="48"/>
      <c r="C265" s="48"/>
      <c r="D265" s="54"/>
      <c r="E265" s="53"/>
      <c r="F265" s="52"/>
      <c r="G265" s="48"/>
      <c r="H265" s="48"/>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row>
    <row r="266" spans="1:32" s="50" customFormat="1" ht="18.75">
      <c r="A266" s="49"/>
      <c r="B266" s="48"/>
      <c r="C266" s="48"/>
      <c r="D266" s="54"/>
      <c r="E266" s="53"/>
      <c r="F266" s="52"/>
      <c r="G266" s="48"/>
      <c r="H266" s="48"/>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row>
    <row r="267" spans="1:32" s="50" customFormat="1" ht="18.75">
      <c r="A267" s="49"/>
      <c r="B267" s="48"/>
      <c r="C267" s="48"/>
      <c r="D267" s="54"/>
      <c r="E267" s="53"/>
      <c r="F267" s="52"/>
      <c r="G267" s="48"/>
      <c r="H267" s="48"/>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row>
    <row r="268" spans="1:32" s="50" customFormat="1" ht="18.75">
      <c r="A268" s="49"/>
      <c r="B268" s="48"/>
      <c r="C268" s="48"/>
      <c r="D268" s="54"/>
      <c r="E268" s="53"/>
      <c r="F268" s="52"/>
      <c r="G268" s="48"/>
      <c r="H268" s="48"/>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row>
    <row r="269" spans="1:32" s="50" customFormat="1" ht="18.75">
      <c r="A269" s="49"/>
      <c r="B269" s="48"/>
      <c r="C269" s="48"/>
      <c r="D269" s="54"/>
      <c r="E269" s="53"/>
      <c r="F269" s="52"/>
      <c r="G269" s="48"/>
      <c r="H269" s="48"/>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row>
    <row r="270" spans="1:32" s="50" customFormat="1" ht="18.75">
      <c r="A270" s="49"/>
      <c r="B270" s="48"/>
      <c r="C270" s="48"/>
      <c r="D270" s="54"/>
      <c r="E270" s="53"/>
      <c r="F270" s="52"/>
      <c r="G270" s="48"/>
      <c r="H270" s="48"/>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row>
    <row r="271" spans="1:32" s="50" customFormat="1" ht="18.75">
      <c r="A271" s="49"/>
      <c r="B271" s="48"/>
      <c r="C271" s="48"/>
      <c r="D271" s="54"/>
      <c r="E271" s="53"/>
      <c r="F271" s="52"/>
      <c r="G271" s="48"/>
      <c r="H271" s="48"/>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row>
    <row r="272" spans="1:32" s="50" customFormat="1" ht="18.75">
      <c r="A272" s="49"/>
      <c r="B272" s="48"/>
      <c r="C272" s="48"/>
      <c r="D272" s="54"/>
      <c r="E272" s="53"/>
      <c r="F272" s="52"/>
      <c r="G272" s="48"/>
      <c r="H272" s="48"/>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row>
    <row r="273" spans="1:32" s="50" customFormat="1" ht="18.75">
      <c r="A273" s="49"/>
      <c r="B273" s="48"/>
      <c r="C273" s="48"/>
      <c r="D273" s="54"/>
      <c r="E273" s="53"/>
      <c r="F273" s="52"/>
      <c r="G273" s="48"/>
      <c r="H273" s="48"/>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row>
    <row r="274" spans="1:32" s="50" customFormat="1" ht="18.75">
      <c r="A274" s="49"/>
      <c r="B274" s="48"/>
      <c r="C274" s="48"/>
      <c r="D274" s="54"/>
      <c r="E274" s="53"/>
      <c r="F274" s="52"/>
      <c r="G274" s="48"/>
      <c r="H274" s="48"/>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row>
    <row r="275" spans="1:32" s="50" customFormat="1" ht="18.75">
      <c r="A275" s="49"/>
      <c r="B275" s="48"/>
      <c r="C275" s="48"/>
      <c r="D275" s="54"/>
      <c r="E275" s="53"/>
      <c r="F275" s="52"/>
      <c r="G275" s="48"/>
      <c r="H275" s="48"/>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row>
    <row r="276" spans="1:32" s="50" customFormat="1" ht="18.75">
      <c r="A276" s="49"/>
      <c r="B276" s="48"/>
      <c r="C276" s="48"/>
      <c r="D276" s="54"/>
      <c r="E276" s="53"/>
      <c r="F276" s="52"/>
      <c r="G276" s="48"/>
      <c r="H276" s="48"/>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row>
    <row r="277" spans="1:32" s="50" customFormat="1" ht="18.75">
      <c r="A277" s="49"/>
      <c r="B277" s="48"/>
      <c r="C277" s="48"/>
      <c r="D277" s="54"/>
      <c r="E277" s="53"/>
      <c r="F277" s="52"/>
      <c r="G277" s="48"/>
      <c r="H277" s="48"/>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row>
    <row r="278" spans="1:32" s="50" customFormat="1" ht="18.75">
      <c r="A278" s="49"/>
      <c r="B278" s="48"/>
      <c r="C278" s="48"/>
      <c r="D278" s="54"/>
      <c r="E278" s="53"/>
      <c r="F278" s="52"/>
      <c r="G278" s="48"/>
      <c r="H278" s="48"/>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row>
    <row r="279" spans="1:32" s="50" customFormat="1" ht="18.75">
      <c r="A279" s="49"/>
      <c r="B279" s="48"/>
      <c r="C279" s="48"/>
      <c r="D279" s="54"/>
      <c r="E279" s="53"/>
      <c r="F279" s="52"/>
      <c r="G279" s="48"/>
      <c r="H279" s="48"/>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row>
    <row r="280" spans="1:32" s="50" customFormat="1" ht="18.75">
      <c r="A280" s="49"/>
      <c r="B280" s="48"/>
      <c r="C280" s="48"/>
      <c r="D280" s="54"/>
      <c r="E280" s="53"/>
      <c r="F280" s="52"/>
      <c r="G280" s="48"/>
      <c r="H280" s="48"/>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row>
    <row r="281" spans="1:32" s="50" customFormat="1" ht="18.75">
      <c r="A281" s="49"/>
      <c r="B281" s="48"/>
      <c r="C281" s="48"/>
      <c r="D281" s="54"/>
      <c r="E281" s="53"/>
      <c r="F281" s="52"/>
      <c r="G281" s="48"/>
      <c r="H281" s="48"/>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row>
    <row r="282" spans="1:32" s="50" customFormat="1" ht="18.75">
      <c r="A282" s="49"/>
      <c r="B282" s="48"/>
      <c r="C282" s="48"/>
      <c r="D282" s="54"/>
      <c r="E282" s="53"/>
      <c r="F282" s="52"/>
      <c r="G282" s="48"/>
      <c r="H282" s="48"/>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row>
    <row r="283" spans="1:32" s="50" customFormat="1" ht="18.75">
      <c r="A283" s="49"/>
      <c r="B283" s="48"/>
      <c r="C283" s="48"/>
      <c r="D283" s="54"/>
      <c r="E283" s="53"/>
      <c r="F283" s="52"/>
      <c r="G283" s="48"/>
      <c r="H283" s="48"/>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row>
  </sheetData>
  <sheetProtection/>
  <mergeCells count="78">
    <mergeCell ref="E101:F101"/>
    <mergeCell ref="E127:F127"/>
    <mergeCell ref="A9:H9"/>
    <mergeCell ref="E105:F105"/>
    <mergeCell ref="B7:H7"/>
    <mergeCell ref="E173:F173"/>
    <mergeCell ref="E174:F174"/>
    <mergeCell ref="E208:F208"/>
    <mergeCell ref="E207:F207"/>
    <mergeCell ref="E93:F93"/>
    <mergeCell ref="E94:F94"/>
    <mergeCell ref="E128:F128"/>
    <mergeCell ref="E251:F251"/>
    <mergeCell ref="E252:F252"/>
    <mergeCell ref="A8:G8"/>
    <mergeCell ref="E150:F150"/>
    <mergeCell ref="E122:F122"/>
    <mergeCell ref="E121:F121"/>
    <mergeCell ref="E126:F126"/>
    <mergeCell ref="E129:F129"/>
    <mergeCell ref="E130:F130"/>
    <mergeCell ref="E83:F83"/>
    <mergeCell ref="A1:H1"/>
    <mergeCell ref="A2:H2"/>
    <mergeCell ref="A3:H3"/>
    <mergeCell ref="A4:H4"/>
    <mergeCell ref="A5:H5"/>
    <mergeCell ref="E255:F255"/>
    <mergeCell ref="E253:F253"/>
    <mergeCell ref="E254:F254"/>
    <mergeCell ref="E249:F249"/>
    <mergeCell ref="E250:F250"/>
    <mergeCell ref="E123:F123"/>
    <mergeCell ref="E155:F155"/>
    <mergeCell ref="E172:F172"/>
    <mergeCell ref="E203:F203"/>
    <mergeCell ref="E234:F234"/>
    <mergeCell ref="E149:F149"/>
    <mergeCell ref="E106:F106"/>
    <mergeCell ref="A6:H6"/>
    <mergeCell ref="E63:F63"/>
    <mergeCell ref="E69:F69"/>
    <mergeCell ref="E102:F102"/>
    <mergeCell ref="E233:F233"/>
    <mergeCell ref="E232:F232"/>
    <mergeCell ref="E125:F125"/>
    <mergeCell ref="E124:F124"/>
    <mergeCell ref="E120:F120"/>
    <mergeCell ref="E181:F181"/>
    <mergeCell ref="E204:F204"/>
    <mergeCell ref="E154:F154"/>
    <mergeCell ref="E192:F192"/>
    <mergeCell ref="E45:F45"/>
    <mergeCell ref="E46:F46"/>
    <mergeCell ref="E47:F47"/>
    <mergeCell ref="E48:F48"/>
    <mergeCell ref="E49:F49"/>
    <mergeCell ref="E107:F107"/>
    <mergeCell ref="E201:F201"/>
    <mergeCell ref="E200:F200"/>
    <mergeCell ref="E199:F199"/>
    <mergeCell ref="E198:F198"/>
    <mergeCell ref="E205:F205"/>
    <mergeCell ref="E104:F104"/>
    <mergeCell ref="E187:F187"/>
    <mergeCell ref="E180:F180"/>
    <mergeCell ref="E183:F183"/>
    <mergeCell ref="E182:F182"/>
    <mergeCell ref="E206:F206"/>
    <mergeCell ref="E209:F209"/>
    <mergeCell ref="E186:F186"/>
    <mergeCell ref="E185:F185"/>
    <mergeCell ref="E184:F184"/>
    <mergeCell ref="E191:F191"/>
    <mergeCell ref="E190:F190"/>
    <mergeCell ref="E189:F189"/>
    <mergeCell ref="E188:F188"/>
    <mergeCell ref="E202:F202"/>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A1:L122"/>
  <sheetViews>
    <sheetView tabSelected="1" zoomScale="130" zoomScaleNormal="130" zoomScalePageLayoutView="0" workbookViewId="0" topLeftCell="A109">
      <selection activeCell="E120" sqref="E120"/>
    </sheetView>
  </sheetViews>
  <sheetFormatPr defaultColWidth="9.140625" defaultRowHeight="15"/>
  <cols>
    <col min="1" max="1" width="55.421875" style="321" customWidth="1"/>
    <col min="2" max="2" width="7.421875" style="321" customWidth="1"/>
    <col min="3" max="3" width="12.7109375" style="321" customWidth="1"/>
    <col min="4" max="4" width="8.00390625" style="321" customWidth="1"/>
    <col min="5" max="5" width="18.7109375" style="321" customWidth="1"/>
    <col min="6" max="6" width="8.57421875" style="320" hidden="1" customWidth="1"/>
    <col min="7" max="7" width="9.140625" style="320" hidden="1" customWidth="1"/>
    <col min="8" max="8" width="18.00390625" style="320" hidden="1" customWidth="1"/>
    <col min="9" max="9" width="10.140625" style="320" customWidth="1"/>
    <col min="10" max="16384" width="9.140625" style="320" customWidth="1"/>
  </cols>
  <sheetData>
    <row r="1" spans="2:8" ht="14.25" customHeight="1">
      <c r="B1" s="692" t="s">
        <v>580</v>
      </c>
      <c r="C1" s="692"/>
      <c r="D1" s="692"/>
      <c r="E1" s="692"/>
      <c r="F1" s="692"/>
      <c r="G1" s="692"/>
      <c r="H1" s="692"/>
    </row>
    <row r="2" spans="1:8" ht="15.75" customHeight="1">
      <c r="A2" s="693" t="s">
        <v>581</v>
      </c>
      <c r="B2" s="693"/>
      <c r="C2" s="693"/>
      <c r="D2" s="693"/>
      <c r="E2" s="693"/>
      <c r="F2" s="693"/>
      <c r="G2" s="693"/>
      <c r="H2" s="693"/>
    </row>
    <row r="3" spans="1:8" ht="15" customHeight="1">
      <c r="A3" s="693" t="s">
        <v>620</v>
      </c>
      <c r="B3" s="693"/>
      <c r="C3" s="693"/>
      <c r="D3" s="693"/>
      <c r="E3" s="693"/>
      <c r="F3" s="693"/>
      <c r="G3" s="693"/>
      <c r="H3" s="693"/>
    </row>
    <row r="4" spans="1:8" ht="16.5" customHeight="1">
      <c r="A4" s="694" t="s">
        <v>619</v>
      </c>
      <c r="B4" s="694"/>
      <c r="C4" s="694"/>
      <c r="D4" s="694"/>
      <c r="E4" s="694"/>
      <c r="F4" s="694"/>
      <c r="G4" s="694"/>
      <c r="H4" s="694"/>
    </row>
    <row r="5" spans="1:8" ht="17.25" customHeight="1">
      <c r="A5" s="694" t="s">
        <v>3</v>
      </c>
      <c r="B5" s="694"/>
      <c r="C5" s="694"/>
      <c r="D5" s="694"/>
      <c r="E5" s="694"/>
      <c r="F5" s="694"/>
      <c r="G5" s="694"/>
      <c r="H5" s="694"/>
    </row>
    <row r="6" spans="2:8" ht="18.75" customHeight="1">
      <c r="B6" s="694" t="s">
        <v>521</v>
      </c>
      <c r="C6" s="694"/>
      <c r="D6" s="694"/>
      <c r="E6" s="694"/>
      <c r="F6" s="694"/>
      <c r="G6" s="694"/>
      <c r="H6" s="694"/>
    </row>
    <row r="7" spans="2:10" ht="15.75" customHeight="1">
      <c r="B7" s="698" t="s">
        <v>691</v>
      </c>
      <c r="C7" s="698"/>
      <c r="D7" s="698"/>
      <c r="E7" s="698"/>
      <c r="F7" s="698"/>
      <c r="G7" s="698"/>
      <c r="H7" s="698"/>
      <c r="I7" s="698"/>
      <c r="J7" s="698"/>
    </row>
    <row r="8" spans="1:12" s="417" customFormat="1" ht="51" customHeight="1">
      <c r="A8" s="697" t="s">
        <v>560</v>
      </c>
      <c r="B8" s="697"/>
      <c r="C8" s="697"/>
      <c r="D8" s="697"/>
      <c r="E8" s="697"/>
      <c r="F8" s="697"/>
      <c r="G8" s="697"/>
      <c r="L8" s="621"/>
    </row>
    <row r="9" spans="1:7" s="417" customFormat="1" ht="14.25" customHeight="1">
      <c r="A9" s="559"/>
      <c r="B9" s="559"/>
      <c r="C9" s="559"/>
      <c r="D9" s="559"/>
      <c r="E9" s="563" t="s">
        <v>498</v>
      </c>
      <c r="F9" s="559"/>
      <c r="G9" s="559"/>
    </row>
    <row r="10" spans="1:7" s="415" customFormat="1" ht="46.5" customHeight="1">
      <c r="A10" s="416" t="s">
        <v>318</v>
      </c>
      <c r="B10" s="701"/>
      <c r="C10" s="702"/>
      <c r="D10" s="355"/>
      <c r="E10" s="378">
        <f>E11+E19+E22+E52+E57+E61+E71+E74+E79+E84+E90+E45+E49+E41+E100+E107+E112+E114+E117+E51+E120+E50+E96</f>
        <v>88457.88799999999</v>
      </c>
      <c r="F10" s="378" t="e">
        <f>#REF!+F11+F19+#REF!+F22+F52+F57+F61+F71+F74+F79+F84+F90+F45+F49+F41+F100+F107+F112+#REF!+F114</f>
        <v>#REF!</v>
      </c>
      <c r="G10" s="378" t="e">
        <f>#REF!+G11+G19+#REF!+G22+G52+G57+G61+G71+G74+G79+G84+G90+G45+G49+G41+G100+G107+G112+#REF!+G114</f>
        <v>#REF!</v>
      </c>
    </row>
    <row r="11" spans="1:7" s="325" customFormat="1" ht="89.25" customHeight="1">
      <c r="A11" s="373" t="s">
        <v>594</v>
      </c>
      <c r="B11" s="386" t="s">
        <v>380</v>
      </c>
      <c r="C11" s="371" t="s">
        <v>346</v>
      </c>
      <c r="D11" s="362"/>
      <c r="E11" s="406">
        <f>E12</f>
        <v>480</v>
      </c>
      <c r="F11" s="406">
        <f>F12</f>
        <v>330</v>
      </c>
      <c r="G11" s="406">
        <f>G12</f>
        <v>330</v>
      </c>
    </row>
    <row r="12" spans="1:7" s="325" customFormat="1" ht="35.25" customHeight="1">
      <c r="A12" s="337" t="s">
        <v>379</v>
      </c>
      <c r="B12" s="409" t="s">
        <v>380</v>
      </c>
      <c r="C12" s="412" t="s">
        <v>346</v>
      </c>
      <c r="D12" s="362"/>
      <c r="E12" s="413">
        <f>E17+E13+E15</f>
        <v>480</v>
      </c>
      <c r="F12" s="413">
        <f>F17+F13+F15</f>
        <v>330</v>
      </c>
      <c r="G12" s="413">
        <f>G17+G13+G15</f>
        <v>330</v>
      </c>
    </row>
    <row r="13" spans="1:7" s="325" customFormat="1" ht="37.5" customHeight="1">
      <c r="A13" s="337" t="s">
        <v>207</v>
      </c>
      <c r="B13" s="410" t="s">
        <v>380</v>
      </c>
      <c r="C13" s="408" t="s">
        <v>378</v>
      </c>
      <c r="D13" s="362"/>
      <c r="E13" s="413">
        <v>50</v>
      </c>
      <c r="F13" s="413">
        <v>30</v>
      </c>
      <c r="G13" s="413">
        <v>30</v>
      </c>
    </row>
    <row r="14" spans="1:7" s="325" customFormat="1" ht="33" customHeight="1">
      <c r="A14" s="555" t="s">
        <v>343</v>
      </c>
      <c r="B14" s="410" t="s">
        <v>380</v>
      </c>
      <c r="C14" s="408" t="s">
        <v>378</v>
      </c>
      <c r="D14" s="362" t="s">
        <v>138</v>
      </c>
      <c r="E14" s="413">
        <v>50</v>
      </c>
      <c r="F14" s="413">
        <v>30</v>
      </c>
      <c r="G14" s="413">
        <v>30</v>
      </c>
    </row>
    <row r="15" spans="1:7" s="325" customFormat="1" ht="16.5" customHeight="1">
      <c r="A15" s="499" t="s">
        <v>400</v>
      </c>
      <c r="B15" s="410" t="s">
        <v>380</v>
      </c>
      <c r="C15" s="408" t="s">
        <v>428</v>
      </c>
      <c r="D15" s="362"/>
      <c r="E15" s="413">
        <f>E16</f>
        <v>230</v>
      </c>
      <c r="F15" s="413">
        <v>100</v>
      </c>
      <c r="G15" s="413">
        <v>100</v>
      </c>
    </row>
    <row r="16" spans="1:7" s="325" customFormat="1" ht="33" customHeight="1">
      <c r="A16" s="555" t="s">
        <v>343</v>
      </c>
      <c r="B16" s="410" t="s">
        <v>380</v>
      </c>
      <c r="C16" s="408" t="s">
        <v>428</v>
      </c>
      <c r="D16" s="362" t="s">
        <v>138</v>
      </c>
      <c r="E16" s="413">
        <v>230</v>
      </c>
      <c r="F16" s="413">
        <v>100</v>
      </c>
      <c r="G16" s="413">
        <v>100</v>
      </c>
    </row>
    <row r="17" spans="1:7" s="325" customFormat="1" ht="33.75" customHeight="1">
      <c r="A17" s="337" t="s">
        <v>429</v>
      </c>
      <c r="B17" s="410" t="s">
        <v>380</v>
      </c>
      <c r="C17" s="408" t="s">
        <v>377</v>
      </c>
      <c r="D17" s="362"/>
      <c r="E17" s="554" t="str">
        <f>E18</f>
        <v>200,000</v>
      </c>
      <c r="F17" s="364">
        <v>200</v>
      </c>
      <c r="G17" s="364">
        <v>200</v>
      </c>
    </row>
    <row r="18" spans="1:7" s="325" customFormat="1" ht="32.25" customHeight="1">
      <c r="A18" s="555" t="s">
        <v>343</v>
      </c>
      <c r="B18" s="410" t="s">
        <v>380</v>
      </c>
      <c r="C18" s="408" t="s">
        <v>377</v>
      </c>
      <c r="D18" s="362" t="s">
        <v>138</v>
      </c>
      <c r="E18" s="326" t="s">
        <v>527</v>
      </c>
      <c r="F18" s="326" t="s">
        <v>421</v>
      </c>
      <c r="G18" s="326" t="s">
        <v>421</v>
      </c>
    </row>
    <row r="19" spans="1:7" s="325" customFormat="1" ht="95.25" customHeight="1">
      <c r="A19" s="373" t="s">
        <v>584</v>
      </c>
      <c r="B19" s="386" t="s">
        <v>376</v>
      </c>
      <c r="C19" s="371" t="s">
        <v>346</v>
      </c>
      <c r="D19" s="385"/>
      <c r="E19" s="369" t="str">
        <f>E20</f>
        <v>248,849</v>
      </c>
      <c r="F19" s="369" t="e">
        <f>#REF!</f>
        <v>#REF!</v>
      </c>
      <c r="G19" s="369" t="e">
        <f>#REF!</f>
        <v>#REF!</v>
      </c>
    </row>
    <row r="20" spans="1:7" s="325" customFormat="1" ht="18.75" customHeight="1">
      <c r="A20" s="411" t="s">
        <v>221</v>
      </c>
      <c r="B20" s="695" t="s">
        <v>561</v>
      </c>
      <c r="C20" s="696"/>
      <c r="D20" s="385"/>
      <c r="E20" s="364" t="str">
        <f>E21</f>
        <v>248,849</v>
      </c>
      <c r="F20" s="364" t="str">
        <f>F21</f>
        <v>350</v>
      </c>
      <c r="G20" s="364" t="str">
        <f>G21</f>
        <v>350</v>
      </c>
    </row>
    <row r="21" spans="1:7" s="325" customFormat="1" ht="29.25" customHeight="1">
      <c r="A21" s="366" t="s">
        <v>152</v>
      </c>
      <c r="B21" s="695" t="s">
        <v>561</v>
      </c>
      <c r="C21" s="696"/>
      <c r="D21" s="384" t="s">
        <v>138</v>
      </c>
      <c r="E21" s="387" t="s">
        <v>633</v>
      </c>
      <c r="F21" s="387" t="s">
        <v>435</v>
      </c>
      <c r="G21" s="387" t="s">
        <v>435</v>
      </c>
    </row>
    <row r="22" spans="1:7" s="344" customFormat="1" ht="96" customHeight="1">
      <c r="A22" s="532" t="s">
        <v>596</v>
      </c>
      <c r="B22" s="540" t="s">
        <v>375</v>
      </c>
      <c r="C22" s="360" t="s">
        <v>346</v>
      </c>
      <c r="D22" s="407"/>
      <c r="E22" s="406">
        <f>E23+E37</f>
        <v>7705.382</v>
      </c>
      <c r="F22" s="406" t="e">
        <f>F23+F37</f>
        <v>#REF!</v>
      </c>
      <c r="G22" s="406" t="e">
        <f>G23+G37</f>
        <v>#REF!</v>
      </c>
    </row>
    <row r="23" spans="1:7" s="344" customFormat="1" ht="102" customHeight="1">
      <c r="A23" s="394" t="s">
        <v>597</v>
      </c>
      <c r="B23" s="398" t="s">
        <v>373</v>
      </c>
      <c r="C23" s="397" t="s">
        <v>346</v>
      </c>
      <c r="D23" s="405"/>
      <c r="E23" s="400">
        <f>E24+E28+E30+E32+E34+E35+E40+E26</f>
        <v>7705.382</v>
      </c>
      <c r="F23" s="400" t="e">
        <f>F24+F28+F30+F32+F34+F35+#REF!+F40</f>
        <v>#REF!</v>
      </c>
      <c r="G23" s="400" t="e">
        <f>G24+G28+G30+G32+G34+G35+#REF!+G40</f>
        <v>#REF!</v>
      </c>
    </row>
    <row r="24" spans="1:7" s="344" customFormat="1" ht="15">
      <c r="A24" s="403" t="s">
        <v>188</v>
      </c>
      <c r="B24" s="398" t="s">
        <v>373</v>
      </c>
      <c r="C24" s="397" t="s">
        <v>562</v>
      </c>
      <c r="D24" s="405"/>
      <c r="E24" s="400">
        <f>E25</f>
        <v>4368.735</v>
      </c>
      <c r="F24" s="400">
        <f>F25</f>
        <v>4818.304</v>
      </c>
      <c r="G24" s="400">
        <f>G25</f>
        <v>4818.304</v>
      </c>
    </row>
    <row r="25" spans="1:7" s="344" customFormat="1" ht="34.5" customHeight="1">
      <c r="A25" s="555" t="s">
        <v>343</v>
      </c>
      <c r="B25" s="398" t="s">
        <v>373</v>
      </c>
      <c r="C25" s="397" t="s">
        <v>562</v>
      </c>
      <c r="D25" s="346" t="s">
        <v>138</v>
      </c>
      <c r="E25" s="404">
        <v>4368.735</v>
      </c>
      <c r="F25" s="404">
        <v>4818.304</v>
      </c>
      <c r="G25" s="404">
        <v>4818.304</v>
      </c>
    </row>
    <row r="26" spans="1:7" s="344" customFormat="1" ht="24" customHeight="1">
      <c r="A26" s="403" t="s">
        <v>188</v>
      </c>
      <c r="B26" s="691" t="s">
        <v>531</v>
      </c>
      <c r="C26" s="686"/>
      <c r="D26" s="346"/>
      <c r="E26" s="404">
        <f>E27</f>
        <v>1790</v>
      </c>
      <c r="F26" s="404"/>
      <c r="G26" s="404"/>
    </row>
    <row r="27" spans="1:7" s="344" customFormat="1" ht="34.5" customHeight="1">
      <c r="A27" s="555" t="s">
        <v>343</v>
      </c>
      <c r="B27" s="691" t="s">
        <v>531</v>
      </c>
      <c r="C27" s="686"/>
      <c r="D27" s="346" t="s">
        <v>138</v>
      </c>
      <c r="E27" s="404">
        <v>1790</v>
      </c>
      <c r="F27" s="404"/>
      <c r="G27" s="404"/>
    </row>
    <row r="28" spans="1:7" s="344" customFormat="1" ht="15">
      <c r="A28" s="403" t="s">
        <v>187</v>
      </c>
      <c r="B28" s="380" t="s">
        <v>373</v>
      </c>
      <c r="C28" s="379" t="s">
        <v>374</v>
      </c>
      <c r="D28" s="346"/>
      <c r="E28" s="402" t="str">
        <f>E29</f>
        <v>199,447</v>
      </c>
      <c r="F28" s="402">
        <v>99</v>
      </c>
      <c r="G28" s="402">
        <v>99</v>
      </c>
    </row>
    <row r="29" spans="1:7" s="344" customFormat="1" ht="33.75" customHeight="1">
      <c r="A29" s="555" t="s">
        <v>343</v>
      </c>
      <c r="B29" s="398" t="s">
        <v>373</v>
      </c>
      <c r="C29" s="379" t="s">
        <v>374</v>
      </c>
      <c r="D29" s="346" t="s">
        <v>138</v>
      </c>
      <c r="E29" s="345" t="s">
        <v>642</v>
      </c>
      <c r="F29" s="345" t="s">
        <v>436</v>
      </c>
      <c r="G29" s="345" t="s">
        <v>436</v>
      </c>
    </row>
    <row r="30" spans="1:7" s="344" customFormat="1" ht="30">
      <c r="A30" s="401" t="s">
        <v>683</v>
      </c>
      <c r="B30" s="691" t="s">
        <v>635</v>
      </c>
      <c r="C30" s="686"/>
      <c r="D30" s="346"/>
      <c r="E30" s="587">
        <f>E31</f>
        <v>145</v>
      </c>
      <c r="F30" s="402">
        <v>50.6</v>
      </c>
      <c r="G30" s="402">
        <v>50.6</v>
      </c>
    </row>
    <row r="31" spans="1:7" s="344" customFormat="1" ht="30">
      <c r="A31" s="555" t="s">
        <v>343</v>
      </c>
      <c r="B31" s="685" t="s">
        <v>634</v>
      </c>
      <c r="C31" s="686"/>
      <c r="D31" s="346" t="s">
        <v>138</v>
      </c>
      <c r="E31" s="588">
        <v>145</v>
      </c>
      <c r="F31" s="345" t="s">
        <v>430</v>
      </c>
      <c r="G31" s="345" t="s">
        <v>430</v>
      </c>
    </row>
    <row r="32" spans="1:7" s="344" customFormat="1" ht="30">
      <c r="A32" s="401" t="s">
        <v>185</v>
      </c>
      <c r="B32" s="398" t="s">
        <v>373</v>
      </c>
      <c r="C32" s="397" t="s">
        <v>372</v>
      </c>
      <c r="D32" s="346"/>
      <c r="E32" s="400">
        <f>E33</f>
        <v>200</v>
      </c>
      <c r="F32" s="400">
        <v>15</v>
      </c>
      <c r="G32" s="400">
        <v>15</v>
      </c>
    </row>
    <row r="33" spans="1:7" s="344" customFormat="1" ht="42" customHeight="1">
      <c r="A33" s="555" t="s">
        <v>343</v>
      </c>
      <c r="B33" s="398" t="s">
        <v>373</v>
      </c>
      <c r="C33" s="397" t="s">
        <v>372</v>
      </c>
      <c r="D33" s="346" t="s">
        <v>138</v>
      </c>
      <c r="E33" s="588">
        <v>200</v>
      </c>
      <c r="F33" s="500" t="s">
        <v>437</v>
      </c>
      <c r="G33" s="500" t="s">
        <v>437</v>
      </c>
    </row>
    <row r="34" spans="1:7" s="344" customFormat="1" ht="30">
      <c r="A34" s="399" t="s">
        <v>340</v>
      </c>
      <c r="B34" s="398" t="s">
        <v>373</v>
      </c>
      <c r="C34" s="397" t="s">
        <v>371</v>
      </c>
      <c r="D34" s="355"/>
      <c r="E34" s="557">
        <v>45</v>
      </c>
      <c r="F34" s="367">
        <v>40</v>
      </c>
      <c r="G34" s="367">
        <v>40</v>
      </c>
    </row>
    <row r="35" spans="1:7" s="344" customFormat="1" ht="33.75" customHeight="1">
      <c r="A35" s="330" t="s">
        <v>370</v>
      </c>
      <c r="B35" s="380" t="s">
        <v>373</v>
      </c>
      <c r="C35" s="379" t="s">
        <v>369</v>
      </c>
      <c r="D35" s="395"/>
      <c r="E35" s="557">
        <v>50</v>
      </c>
      <c r="F35" s="393" t="s">
        <v>438</v>
      </c>
      <c r="G35" s="393" t="s">
        <v>438</v>
      </c>
    </row>
    <row r="36" spans="1:7" s="344" customFormat="1" ht="32.25" customHeight="1">
      <c r="A36" s="555" t="s">
        <v>343</v>
      </c>
      <c r="B36" s="380" t="s">
        <v>373</v>
      </c>
      <c r="C36" s="379" t="s">
        <v>369</v>
      </c>
      <c r="D36" s="395" t="s">
        <v>138</v>
      </c>
      <c r="E36" s="557">
        <v>50</v>
      </c>
      <c r="F36" s="393" t="s">
        <v>438</v>
      </c>
      <c r="G36" s="393" t="s">
        <v>438</v>
      </c>
    </row>
    <row r="37" spans="1:7" s="338" customFormat="1" ht="138" customHeight="1" hidden="1">
      <c r="A37" s="501" t="s">
        <v>173</v>
      </c>
      <c r="B37" s="502" t="s">
        <v>368</v>
      </c>
      <c r="C37" s="503" t="s">
        <v>346</v>
      </c>
      <c r="D37" s="504"/>
      <c r="E37" s="339">
        <f>E38+E43</f>
        <v>0</v>
      </c>
      <c r="F37" s="339">
        <f>F38+F43</f>
        <v>0</v>
      </c>
      <c r="G37" s="339">
        <f>G38+G43</f>
        <v>0</v>
      </c>
    </row>
    <row r="38" spans="1:7" s="338" customFormat="1" ht="30" customHeight="1" hidden="1">
      <c r="A38" s="396" t="s">
        <v>171</v>
      </c>
      <c r="B38" s="374" t="s">
        <v>368</v>
      </c>
      <c r="C38" s="331" t="s">
        <v>366</v>
      </c>
      <c r="D38" s="355"/>
      <c r="E38" s="367" t="str">
        <f>E39</f>
        <v>0</v>
      </c>
      <c r="F38" s="367" t="str">
        <f>F39</f>
        <v>0</v>
      </c>
      <c r="G38" s="367" t="str">
        <f>G39</f>
        <v>0</v>
      </c>
    </row>
    <row r="39" spans="1:7" s="338" customFormat="1" ht="21" customHeight="1" hidden="1">
      <c r="A39" s="334" t="s">
        <v>160</v>
      </c>
      <c r="B39" s="374" t="s">
        <v>367</v>
      </c>
      <c r="C39" s="331" t="s">
        <v>366</v>
      </c>
      <c r="D39" s="505" t="s">
        <v>157</v>
      </c>
      <c r="E39" s="506" t="s">
        <v>305</v>
      </c>
      <c r="F39" s="506" t="s">
        <v>305</v>
      </c>
      <c r="G39" s="506" t="s">
        <v>305</v>
      </c>
    </row>
    <row r="40" spans="1:7" s="338" customFormat="1" ht="33.75" customHeight="1">
      <c r="A40" s="330" t="s">
        <v>431</v>
      </c>
      <c r="B40" s="683" t="s">
        <v>468</v>
      </c>
      <c r="C40" s="684"/>
      <c r="D40" s="395" t="s">
        <v>157</v>
      </c>
      <c r="E40" s="393" t="s">
        <v>643</v>
      </c>
      <c r="F40" s="393" t="s">
        <v>439</v>
      </c>
      <c r="G40" s="393" t="s">
        <v>439</v>
      </c>
    </row>
    <row r="41" spans="1:7" s="338" customFormat="1" ht="105.75" customHeight="1" hidden="1">
      <c r="A41" s="534" t="s">
        <v>465</v>
      </c>
      <c r="B41" s="683" t="s">
        <v>390</v>
      </c>
      <c r="C41" s="684"/>
      <c r="D41" s="376" t="s">
        <v>138</v>
      </c>
      <c r="E41" s="418" t="s">
        <v>305</v>
      </c>
      <c r="F41" s="418" t="s">
        <v>337</v>
      </c>
      <c r="G41" s="418" t="s">
        <v>337</v>
      </c>
    </row>
    <row r="42" spans="1:7" s="338" customFormat="1" ht="33" customHeight="1" hidden="1">
      <c r="A42" s="394" t="s">
        <v>338</v>
      </c>
      <c r="B42" s="683" t="s">
        <v>391</v>
      </c>
      <c r="C42" s="684"/>
      <c r="D42" s="376" t="s">
        <v>196</v>
      </c>
      <c r="E42" s="393" t="s">
        <v>305</v>
      </c>
      <c r="F42" s="393" t="s">
        <v>337</v>
      </c>
      <c r="G42" s="393" t="s">
        <v>337</v>
      </c>
    </row>
    <row r="43" spans="1:7" s="338" customFormat="1" ht="28.5" hidden="1">
      <c r="A43" s="392" t="s">
        <v>193</v>
      </c>
      <c r="B43" s="701" t="s">
        <v>365</v>
      </c>
      <c r="C43" s="702"/>
      <c r="D43" s="356"/>
      <c r="E43" s="378">
        <v>0</v>
      </c>
      <c r="F43" s="378">
        <v>0</v>
      </c>
      <c r="G43" s="378">
        <v>0</v>
      </c>
    </row>
    <row r="44" spans="1:7" s="338" customFormat="1" ht="36.75" customHeight="1" hidden="1">
      <c r="A44" s="391" t="s">
        <v>152</v>
      </c>
      <c r="B44" s="390" t="s">
        <v>191</v>
      </c>
      <c r="C44" s="389" t="s">
        <v>190</v>
      </c>
      <c r="D44" s="356" t="s">
        <v>138</v>
      </c>
      <c r="E44" s="378">
        <v>0</v>
      </c>
      <c r="F44" s="378">
        <v>0</v>
      </c>
      <c r="G44" s="378">
        <v>0</v>
      </c>
    </row>
    <row r="45" spans="1:7" s="338" customFormat="1" ht="28.5">
      <c r="A45" s="324" t="s">
        <v>262</v>
      </c>
      <c r="B45" s="361" t="s">
        <v>265</v>
      </c>
      <c r="C45" s="360" t="s">
        <v>346</v>
      </c>
      <c r="D45" s="385"/>
      <c r="E45" s="608">
        <f>E46+E47+E48</f>
        <v>4789.2699999999995</v>
      </c>
      <c r="F45" s="388" t="s">
        <v>440</v>
      </c>
      <c r="G45" s="388" t="s">
        <v>440</v>
      </c>
    </row>
    <row r="46" spans="1:7" s="338" customFormat="1" ht="19.5" customHeight="1">
      <c r="A46" s="330" t="s">
        <v>364</v>
      </c>
      <c r="B46" s="361" t="s">
        <v>265</v>
      </c>
      <c r="C46" s="360" t="s">
        <v>361</v>
      </c>
      <c r="D46" s="384" t="s">
        <v>144</v>
      </c>
      <c r="E46" s="326" t="s">
        <v>639</v>
      </c>
      <c r="F46" s="326" t="s">
        <v>381</v>
      </c>
      <c r="G46" s="326" t="s">
        <v>381</v>
      </c>
    </row>
    <row r="47" spans="1:7" s="338" customFormat="1" ht="22.5" customHeight="1">
      <c r="A47" s="330" t="s">
        <v>363</v>
      </c>
      <c r="B47" s="361" t="s">
        <v>265</v>
      </c>
      <c r="C47" s="360" t="s">
        <v>361</v>
      </c>
      <c r="D47" s="384" t="s">
        <v>138</v>
      </c>
      <c r="E47" s="326" t="s">
        <v>640</v>
      </c>
      <c r="F47" s="326" t="s">
        <v>441</v>
      </c>
      <c r="G47" s="326" t="s">
        <v>441</v>
      </c>
    </row>
    <row r="48" spans="1:7" s="338" customFormat="1" ht="18.75" customHeight="1">
      <c r="A48" s="330" t="s">
        <v>362</v>
      </c>
      <c r="B48" s="361" t="s">
        <v>265</v>
      </c>
      <c r="C48" s="360" t="s">
        <v>361</v>
      </c>
      <c r="D48" s="384" t="s">
        <v>178</v>
      </c>
      <c r="E48" s="414">
        <v>6</v>
      </c>
      <c r="F48" s="414" t="s">
        <v>442</v>
      </c>
      <c r="G48" s="414" t="s">
        <v>442</v>
      </c>
    </row>
    <row r="49" spans="1:7" s="338" customFormat="1" ht="30">
      <c r="A49" s="630" t="s">
        <v>360</v>
      </c>
      <c r="B49" s="361" t="s">
        <v>265</v>
      </c>
      <c r="C49" s="360" t="s">
        <v>359</v>
      </c>
      <c r="D49" s="385" t="s">
        <v>138</v>
      </c>
      <c r="E49" s="388" t="s">
        <v>563</v>
      </c>
      <c r="F49" s="388" t="s">
        <v>432</v>
      </c>
      <c r="G49" s="388" t="s">
        <v>432</v>
      </c>
    </row>
    <row r="50" spans="1:7" s="338" customFormat="1" ht="62.25" customHeight="1">
      <c r="A50" s="546" t="s">
        <v>543</v>
      </c>
      <c r="B50" s="699" t="s">
        <v>564</v>
      </c>
      <c r="C50" s="700"/>
      <c r="D50" s="385" t="s">
        <v>289</v>
      </c>
      <c r="E50" s="388" t="s">
        <v>625</v>
      </c>
      <c r="F50" s="388"/>
      <c r="G50" s="388"/>
    </row>
    <row r="51" spans="1:7" s="338" customFormat="1" ht="45" customHeight="1">
      <c r="A51" s="546" t="s">
        <v>483</v>
      </c>
      <c r="B51" s="361" t="s">
        <v>349</v>
      </c>
      <c r="C51" s="360" t="s">
        <v>487</v>
      </c>
      <c r="D51" s="385" t="s">
        <v>289</v>
      </c>
      <c r="E51" s="388" t="s">
        <v>641</v>
      </c>
      <c r="F51" s="388"/>
      <c r="G51" s="388"/>
    </row>
    <row r="52" spans="1:7" s="381" customFormat="1" ht="72.75" customHeight="1">
      <c r="A52" s="373" t="s">
        <v>589</v>
      </c>
      <c r="B52" s="361" t="s">
        <v>358</v>
      </c>
      <c r="C52" s="360" t="s">
        <v>346</v>
      </c>
      <c r="D52" s="385"/>
      <c r="E52" s="406">
        <f>E55+E53</f>
        <v>160</v>
      </c>
      <c r="F52" s="369" t="e">
        <f>#REF!+#REF!</f>
        <v>#REF!</v>
      </c>
      <c r="G52" s="369" t="e">
        <f>#REF!+#REF!</f>
        <v>#REF!</v>
      </c>
    </row>
    <row r="53" spans="1:7" s="381" customFormat="1" ht="25.5" customHeight="1">
      <c r="A53" s="330" t="s">
        <v>180</v>
      </c>
      <c r="B53" s="695" t="s">
        <v>609</v>
      </c>
      <c r="C53" s="696"/>
      <c r="D53" s="384"/>
      <c r="E53" s="364" t="str">
        <f>+E54</f>
        <v>10,000</v>
      </c>
      <c r="F53" s="364" t="str">
        <f>+F54</f>
        <v>0,00</v>
      </c>
      <c r="G53" s="364" t="str">
        <f>+G54</f>
        <v>0,00</v>
      </c>
    </row>
    <row r="54" spans="1:7" s="344" customFormat="1" ht="30" customHeight="1">
      <c r="A54" s="555" t="s">
        <v>343</v>
      </c>
      <c r="B54" s="705" t="s">
        <v>609</v>
      </c>
      <c r="C54" s="696"/>
      <c r="D54" s="384" t="s">
        <v>138</v>
      </c>
      <c r="E54" s="387" t="s">
        <v>538</v>
      </c>
      <c r="F54" s="387" t="s">
        <v>424</v>
      </c>
      <c r="G54" s="387" t="s">
        <v>424</v>
      </c>
    </row>
    <row r="55" spans="1:7" s="344" customFormat="1" ht="64.5" customHeight="1">
      <c r="A55" s="330" t="s">
        <v>166</v>
      </c>
      <c r="B55" s="695" t="s">
        <v>610</v>
      </c>
      <c r="C55" s="706"/>
      <c r="D55" s="384"/>
      <c r="E55" s="364" t="str">
        <f>+E56</f>
        <v>150,000</v>
      </c>
      <c r="F55" s="364" t="str">
        <f>+F56</f>
        <v>300,00</v>
      </c>
      <c r="G55" s="364" t="str">
        <f>+G56</f>
        <v>300,00</v>
      </c>
    </row>
    <row r="56" spans="1:7" s="344" customFormat="1" ht="30" customHeight="1">
      <c r="A56" s="555" t="s">
        <v>343</v>
      </c>
      <c r="B56" s="705" t="s">
        <v>610</v>
      </c>
      <c r="C56" s="696"/>
      <c r="D56" s="384" t="s">
        <v>138</v>
      </c>
      <c r="E56" s="387" t="s">
        <v>529</v>
      </c>
      <c r="F56" s="387" t="s">
        <v>425</v>
      </c>
      <c r="G56" s="387" t="s">
        <v>425</v>
      </c>
    </row>
    <row r="57" spans="1:7" s="381" customFormat="1" ht="71.25" customHeight="1">
      <c r="A57" s="373" t="s">
        <v>599</v>
      </c>
      <c r="B57" s="710" t="s">
        <v>611</v>
      </c>
      <c r="C57" s="711"/>
      <c r="D57" s="385"/>
      <c r="E57" s="378">
        <f>E58</f>
        <v>70</v>
      </c>
      <c r="F57" s="354" t="e">
        <f>+#REF!</f>
        <v>#REF!</v>
      </c>
      <c r="G57" s="354" t="e">
        <f>+#REF!</f>
        <v>#REF!</v>
      </c>
    </row>
    <row r="58" spans="1:7" s="381" customFormat="1" ht="31.5" customHeight="1">
      <c r="A58" s="349" t="s">
        <v>279</v>
      </c>
      <c r="B58" s="691" t="s">
        <v>612</v>
      </c>
      <c r="C58" s="686"/>
      <c r="D58" s="383"/>
      <c r="E58" s="609">
        <f>E59+E60</f>
        <v>70</v>
      </c>
      <c r="F58" s="382" t="e">
        <f>+#REF!+F59</f>
        <v>#REF!</v>
      </c>
      <c r="G58" s="382" t="e">
        <f>+#REF!+G59</f>
        <v>#REF!</v>
      </c>
    </row>
    <row r="59" spans="1:7" s="381" customFormat="1" ht="69.75" customHeight="1">
      <c r="A59" s="507" t="s">
        <v>176</v>
      </c>
      <c r="B59" s="687" t="s">
        <v>451</v>
      </c>
      <c r="C59" s="688"/>
      <c r="D59" s="362" t="s">
        <v>144</v>
      </c>
      <c r="E59" s="609">
        <v>0</v>
      </c>
      <c r="F59" s="382">
        <v>20</v>
      </c>
      <c r="G59" s="382">
        <v>20</v>
      </c>
    </row>
    <row r="60" spans="1:7" s="381" customFormat="1" ht="35.25" customHeight="1">
      <c r="A60" s="555" t="s">
        <v>343</v>
      </c>
      <c r="B60" s="709" t="s">
        <v>451</v>
      </c>
      <c r="C60" s="688"/>
      <c r="D60" s="362" t="s">
        <v>138</v>
      </c>
      <c r="E60" s="609">
        <v>70</v>
      </c>
      <c r="F60" s="382"/>
      <c r="G60" s="382"/>
    </row>
    <row r="61" spans="1:7" s="325" customFormat="1" ht="85.5" customHeight="1">
      <c r="A61" s="533" t="s">
        <v>592</v>
      </c>
      <c r="B61" s="372" t="s">
        <v>392</v>
      </c>
      <c r="C61" s="371" t="s">
        <v>346</v>
      </c>
      <c r="D61" s="376"/>
      <c r="E61" s="378">
        <f>E66+E70+E62+E68</f>
        <v>60291.808000000005</v>
      </c>
      <c r="F61" s="378" t="e">
        <f>#REF!+F66+#REF!+F70</f>
        <v>#REF!</v>
      </c>
      <c r="G61" s="378" t="e">
        <f>#REF!+G66+#REF!+G70</f>
        <v>#REF!</v>
      </c>
    </row>
    <row r="62" spans="1:7" s="325" customFormat="1" ht="33.75" customHeight="1">
      <c r="A62" s="365" t="s">
        <v>233</v>
      </c>
      <c r="B62" s="363" t="s">
        <v>392</v>
      </c>
      <c r="C62" s="336" t="s">
        <v>357</v>
      </c>
      <c r="D62" s="376"/>
      <c r="E62" s="557">
        <f>E63+E64</f>
        <v>651.393</v>
      </c>
      <c r="F62" s="378"/>
      <c r="G62" s="378"/>
    </row>
    <row r="63" spans="1:7" s="325" customFormat="1" ht="38.25" customHeight="1">
      <c r="A63" s="555" t="s">
        <v>343</v>
      </c>
      <c r="B63" s="363" t="s">
        <v>392</v>
      </c>
      <c r="C63" s="336" t="s">
        <v>357</v>
      </c>
      <c r="D63" s="376" t="s">
        <v>138</v>
      </c>
      <c r="E63" s="557">
        <v>650</v>
      </c>
      <c r="F63" s="378"/>
      <c r="G63" s="378"/>
    </row>
    <row r="64" spans="1:7" s="325" customFormat="1" ht="30.75" customHeight="1">
      <c r="A64" s="330" t="s">
        <v>179</v>
      </c>
      <c r="B64" s="363" t="s">
        <v>392</v>
      </c>
      <c r="C64" s="336" t="s">
        <v>357</v>
      </c>
      <c r="D64" s="376" t="s">
        <v>178</v>
      </c>
      <c r="E64" s="557">
        <v>1.393</v>
      </c>
      <c r="F64" s="378"/>
      <c r="G64" s="378"/>
    </row>
    <row r="65" spans="1:7" s="325" customFormat="1" ht="30.75" customHeight="1">
      <c r="A65" s="365" t="s">
        <v>233</v>
      </c>
      <c r="B65" s="363" t="s">
        <v>392</v>
      </c>
      <c r="C65" s="336" t="s">
        <v>565</v>
      </c>
      <c r="D65" s="376"/>
      <c r="E65" s="557">
        <f>E66</f>
        <v>729.591</v>
      </c>
      <c r="F65" s="508" t="str">
        <f>F66</f>
        <v>1000</v>
      </c>
      <c r="G65" s="508" t="str">
        <f>G66</f>
        <v>1000</v>
      </c>
    </row>
    <row r="66" spans="1:7" s="325" customFormat="1" ht="33" customHeight="1">
      <c r="A66" s="330" t="s">
        <v>152</v>
      </c>
      <c r="B66" s="363" t="s">
        <v>392</v>
      </c>
      <c r="C66" s="336" t="s">
        <v>565</v>
      </c>
      <c r="D66" s="376" t="s">
        <v>138</v>
      </c>
      <c r="E66" s="558">
        <v>729.591</v>
      </c>
      <c r="F66" s="509" t="s">
        <v>443</v>
      </c>
      <c r="G66" s="509" t="s">
        <v>443</v>
      </c>
    </row>
    <row r="67" spans="1:7" s="325" customFormat="1" ht="41.25" customHeight="1">
      <c r="A67" s="624" t="s">
        <v>607</v>
      </c>
      <c r="B67" s="683" t="s">
        <v>608</v>
      </c>
      <c r="C67" s="684"/>
      <c r="D67" s="376"/>
      <c r="E67" s="558">
        <f>E68</f>
        <v>57407.224</v>
      </c>
      <c r="F67" s="509"/>
      <c r="G67" s="509"/>
    </row>
    <row r="68" spans="1:7" s="325" customFormat="1" ht="33" customHeight="1">
      <c r="A68" s="330" t="s">
        <v>152</v>
      </c>
      <c r="B68" s="683" t="s">
        <v>608</v>
      </c>
      <c r="C68" s="684"/>
      <c r="D68" s="376" t="s">
        <v>138</v>
      </c>
      <c r="E68" s="558">
        <v>57407.224</v>
      </c>
      <c r="F68" s="509"/>
      <c r="G68" s="509"/>
    </row>
    <row r="69" spans="1:7" s="325" customFormat="1" ht="30" customHeight="1">
      <c r="A69" s="377" t="s">
        <v>225</v>
      </c>
      <c r="B69" s="363" t="s">
        <v>392</v>
      </c>
      <c r="C69" s="336" t="s">
        <v>356</v>
      </c>
      <c r="D69" s="376"/>
      <c r="E69" s="557">
        <f>E70</f>
        <v>1503.6</v>
      </c>
      <c r="F69" s="367">
        <f>F70</f>
        <v>850</v>
      </c>
      <c r="G69" s="367">
        <f>G70</f>
        <v>850</v>
      </c>
    </row>
    <row r="70" spans="1:7" s="325" customFormat="1" ht="33.75" customHeight="1">
      <c r="A70" s="555" t="s">
        <v>343</v>
      </c>
      <c r="B70" s="363" t="s">
        <v>392</v>
      </c>
      <c r="C70" s="336" t="s">
        <v>356</v>
      </c>
      <c r="D70" s="376" t="s">
        <v>138</v>
      </c>
      <c r="E70" s="557">
        <v>1503.6</v>
      </c>
      <c r="F70" s="367">
        <v>850</v>
      </c>
      <c r="G70" s="367">
        <v>850</v>
      </c>
    </row>
    <row r="71" spans="1:7" s="338" customFormat="1" ht="0.75" customHeight="1">
      <c r="A71" s="535" t="s">
        <v>427</v>
      </c>
      <c r="B71" s="372" t="s">
        <v>355</v>
      </c>
      <c r="C71" s="371" t="s">
        <v>346</v>
      </c>
      <c r="D71" s="375"/>
      <c r="E71" s="354" t="str">
        <f>E73</f>
        <v>0</v>
      </c>
      <c r="F71" s="354" t="str">
        <f>F73</f>
        <v>150</v>
      </c>
      <c r="G71" s="354" t="str">
        <f>G73</f>
        <v>150</v>
      </c>
    </row>
    <row r="72" spans="1:7" s="325" customFormat="1" ht="44.25" customHeight="1" hidden="1">
      <c r="A72" s="337" t="s">
        <v>245</v>
      </c>
      <c r="B72" s="683" t="s">
        <v>567</v>
      </c>
      <c r="C72" s="684"/>
      <c r="D72" s="362"/>
      <c r="E72" s="367" t="str">
        <f>E73</f>
        <v>0</v>
      </c>
      <c r="F72" s="367" t="str">
        <f>F73</f>
        <v>150</v>
      </c>
      <c r="G72" s="367" t="str">
        <f>G73</f>
        <v>150</v>
      </c>
    </row>
    <row r="73" spans="1:7" s="325" customFormat="1" ht="0.75" customHeight="1">
      <c r="A73" s="330" t="s">
        <v>152</v>
      </c>
      <c r="B73" s="683" t="s">
        <v>567</v>
      </c>
      <c r="C73" s="684"/>
      <c r="D73" s="362" t="s">
        <v>138</v>
      </c>
      <c r="E73" s="326" t="s">
        <v>305</v>
      </c>
      <c r="F73" s="326" t="s">
        <v>339</v>
      </c>
      <c r="G73" s="326" t="s">
        <v>339</v>
      </c>
    </row>
    <row r="74" spans="1:7" s="368" customFormat="1" ht="90.75" customHeight="1">
      <c r="A74" s="373" t="s">
        <v>600</v>
      </c>
      <c r="B74" s="372" t="s">
        <v>354</v>
      </c>
      <c r="C74" s="371" t="s">
        <v>353</v>
      </c>
      <c r="D74" s="370"/>
      <c r="E74" s="369">
        <f>E75+E77</f>
        <v>260</v>
      </c>
      <c r="F74" s="369" t="e">
        <f>#REF!+#REF!</f>
        <v>#REF!</v>
      </c>
      <c r="G74" s="369" t="e">
        <f>#REF!+#REF!</f>
        <v>#REF!</v>
      </c>
    </row>
    <row r="75" spans="1:7" s="325" customFormat="1" ht="49.5" customHeight="1">
      <c r="A75" s="510" t="s">
        <v>422</v>
      </c>
      <c r="B75" s="683" t="s">
        <v>566</v>
      </c>
      <c r="C75" s="684"/>
      <c r="D75" s="362"/>
      <c r="E75" s="367" t="str">
        <f>E76</f>
        <v>110,000</v>
      </c>
      <c r="F75" s="367">
        <v>30</v>
      </c>
      <c r="G75" s="367">
        <v>30</v>
      </c>
    </row>
    <row r="76" spans="1:7" s="325" customFormat="1" ht="35.25" customHeight="1">
      <c r="A76" s="555" t="s">
        <v>343</v>
      </c>
      <c r="B76" s="683" t="s">
        <v>566</v>
      </c>
      <c r="C76" s="684"/>
      <c r="D76" s="362" t="s">
        <v>138</v>
      </c>
      <c r="E76" s="326" t="s">
        <v>540</v>
      </c>
      <c r="F76" s="326" t="s">
        <v>414</v>
      </c>
      <c r="G76" s="326" t="s">
        <v>414</v>
      </c>
    </row>
    <row r="77" spans="1:7" s="325" customFormat="1" ht="48" customHeight="1">
      <c r="A77" s="365" t="s">
        <v>250</v>
      </c>
      <c r="B77" s="689" t="s">
        <v>453</v>
      </c>
      <c r="C77" s="690"/>
      <c r="D77" s="362"/>
      <c r="E77" s="364" t="str">
        <f>E78</f>
        <v>150,000</v>
      </c>
      <c r="F77" s="364">
        <v>170</v>
      </c>
      <c r="G77" s="364">
        <v>170</v>
      </c>
    </row>
    <row r="78" spans="1:7" s="325" customFormat="1" ht="33.75" customHeight="1">
      <c r="A78" s="555" t="s">
        <v>343</v>
      </c>
      <c r="B78" s="683" t="s">
        <v>453</v>
      </c>
      <c r="C78" s="684"/>
      <c r="D78" s="362" t="s">
        <v>138</v>
      </c>
      <c r="E78" s="326" t="s">
        <v>529</v>
      </c>
      <c r="F78" s="326" t="s">
        <v>444</v>
      </c>
      <c r="G78" s="326" t="s">
        <v>444</v>
      </c>
    </row>
    <row r="79" spans="1:7" s="359" customFormat="1" ht="32.25" customHeight="1">
      <c r="A79" s="353" t="s">
        <v>314</v>
      </c>
      <c r="B79" s="361" t="s">
        <v>352</v>
      </c>
      <c r="C79" s="360" t="s">
        <v>346</v>
      </c>
      <c r="D79" s="350"/>
      <c r="E79" s="420">
        <f aca="true" t="shared" si="0" ref="E79:G81">+E80</f>
        <v>849.42</v>
      </c>
      <c r="F79" s="420">
        <f t="shared" si="0"/>
        <v>585.9</v>
      </c>
      <c r="G79" s="420">
        <f t="shared" si="0"/>
        <v>585.9</v>
      </c>
    </row>
    <row r="80" spans="1:7" s="344" customFormat="1" ht="15.75" customHeight="1">
      <c r="A80" s="349" t="s">
        <v>312</v>
      </c>
      <c r="B80" s="348" t="s">
        <v>351</v>
      </c>
      <c r="C80" s="347" t="s">
        <v>346</v>
      </c>
      <c r="D80" s="346"/>
      <c r="E80" s="419">
        <f t="shared" si="0"/>
        <v>849.42</v>
      </c>
      <c r="F80" s="419">
        <f t="shared" si="0"/>
        <v>585.9</v>
      </c>
      <c r="G80" s="419">
        <f t="shared" si="0"/>
        <v>585.9</v>
      </c>
    </row>
    <row r="81" spans="1:7" s="344" customFormat="1" ht="33" customHeight="1">
      <c r="A81" s="349" t="s">
        <v>296</v>
      </c>
      <c r="B81" s="348" t="s">
        <v>351</v>
      </c>
      <c r="C81" s="347" t="s">
        <v>348</v>
      </c>
      <c r="D81" s="346"/>
      <c r="E81" s="419">
        <f t="shared" si="0"/>
        <v>849.42</v>
      </c>
      <c r="F81" s="419">
        <f t="shared" si="0"/>
        <v>585.9</v>
      </c>
      <c r="G81" s="419">
        <f t="shared" si="0"/>
        <v>585.9</v>
      </c>
    </row>
    <row r="82" spans="1:7" s="344" customFormat="1" ht="67.5" customHeight="1">
      <c r="A82" s="337" t="s">
        <v>176</v>
      </c>
      <c r="B82" s="348" t="s">
        <v>351</v>
      </c>
      <c r="C82" s="347" t="s">
        <v>348</v>
      </c>
      <c r="D82" s="346" t="s">
        <v>144</v>
      </c>
      <c r="E82" s="404">
        <v>849.42</v>
      </c>
      <c r="F82" s="404">
        <v>585.9</v>
      </c>
      <c r="G82" s="404">
        <v>585.9</v>
      </c>
    </row>
    <row r="83" spans="1:7" s="344" customFormat="1" ht="68.25" customHeight="1">
      <c r="A83" s="358" t="s">
        <v>310</v>
      </c>
      <c r="B83" s="357"/>
      <c r="C83" s="356"/>
      <c r="D83" s="355"/>
      <c r="E83" s="378">
        <f aca="true" t="shared" si="1" ref="E83:G85">+E84</f>
        <v>2830.2509999999997</v>
      </c>
      <c r="F83" s="378">
        <f t="shared" si="1"/>
        <v>2651.7</v>
      </c>
      <c r="G83" s="378">
        <f t="shared" si="1"/>
        <v>2651.7</v>
      </c>
    </row>
    <row r="84" spans="1:7" s="344" customFormat="1" ht="28.5">
      <c r="A84" s="353" t="s">
        <v>309</v>
      </c>
      <c r="B84" s="352" t="s">
        <v>350</v>
      </c>
      <c r="C84" s="351" t="s">
        <v>346</v>
      </c>
      <c r="D84" s="350"/>
      <c r="E84" s="420">
        <f t="shared" si="1"/>
        <v>2830.2509999999997</v>
      </c>
      <c r="F84" s="420">
        <f t="shared" si="1"/>
        <v>2651.7</v>
      </c>
      <c r="G84" s="420">
        <f t="shared" si="1"/>
        <v>2651.7</v>
      </c>
    </row>
    <row r="85" spans="1:7" s="344" customFormat="1" ht="30">
      <c r="A85" s="349" t="s">
        <v>307</v>
      </c>
      <c r="B85" s="348" t="s">
        <v>349</v>
      </c>
      <c r="C85" s="347" t="s">
        <v>346</v>
      </c>
      <c r="D85" s="346"/>
      <c r="E85" s="419">
        <f t="shared" si="1"/>
        <v>2830.2509999999997</v>
      </c>
      <c r="F85" s="419">
        <f t="shared" si="1"/>
        <v>2651.7</v>
      </c>
      <c r="G85" s="419">
        <f t="shared" si="1"/>
        <v>2651.7</v>
      </c>
    </row>
    <row r="86" spans="1:7" s="344" customFormat="1" ht="30">
      <c r="A86" s="349" t="s">
        <v>296</v>
      </c>
      <c r="B86" s="348" t="s">
        <v>349</v>
      </c>
      <c r="C86" s="347" t="s">
        <v>348</v>
      </c>
      <c r="D86" s="346"/>
      <c r="E86" s="419">
        <f>E87+E88+E89</f>
        <v>2830.2509999999997</v>
      </c>
      <c r="F86" s="419">
        <f>F87+F88+F89</f>
        <v>2651.7</v>
      </c>
      <c r="G86" s="419">
        <f>G87+G88+G89</f>
        <v>2651.7</v>
      </c>
    </row>
    <row r="87" spans="1:7" s="344" customFormat="1" ht="70.5" customHeight="1">
      <c r="A87" s="337" t="s">
        <v>176</v>
      </c>
      <c r="B87" s="348" t="s">
        <v>349</v>
      </c>
      <c r="C87" s="347" t="s">
        <v>348</v>
      </c>
      <c r="D87" s="346" t="s">
        <v>144</v>
      </c>
      <c r="E87" s="345" t="s">
        <v>524</v>
      </c>
      <c r="F87" s="345" t="s">
        <v>423</v>
      </c>
      <c r="G87" s="345" t="s">
        <v>423</v>
      </c>
    </row>
    <row r="88" spans="1:7" s="344" customFormat="1" ht="18" customHeight="1">
      <c r="A88" s="330" t="s">
        <v>152</v>
      </c>
      <c r="B88" s="348" t="s">
        <v>349</v>
      </c>
      <c r="C88" s="347" t="s">
        <v>348</v>
      </c>
      <c r="D88" s="346" t="s">
        <v>138</v>
      </c>
      <c r="E88" s="345" t="s">
        <v>648</v>
      </c>
      <c r="F88" s="345" t="s">
        <v>433</v>
      </c>
      <c r="G88" s="345" t="s">
        <v>433</v>
      </c>
    </row>
    <row r="89" spans="1:7" s="344" customFormat="1" ht="21" customHeight="1" hidden="1">
      <c r="A89" s="330" t="s">
        <v>179</v>
      </c>
      <c r="B89" s="348" t="s">
        <v>349</v>
      </c>
      <c r="C89" s="347" t="s">
        <v>348</v>
      </c>
      <c r="D89" s="346" t="s">
        <v>178</v>
      </c>
      <c r="E89" s="345" t="s">
        <v>305</v>
      </c>
      <c r="F89" s="345" t="s">
        <v>305</v>
      </c>
      <c r="G89" s="345" t="s">
        <v>305</v>
      </c>
    </row>
    <row r="90" spans="1:7" s="338" customFormat="1" ht="39" customHeight="1">
      <c r="A90" s="343" t="s">
        <v>277</v>
      </c>
      <c r="B90" s="342" t="s">
        <v>347</v>
      </c>
      <c r="C90" s="341" t="s">
        <v>346</v>
      </c>
      <c r="D90" s="340"/>
      <c r="E90" s="339">
        <f>+E91</f>
        <v>2188.018</v>
      </c>
      <c r="F90" s="339">
        <f>+F91</f>
        <v>2500</v>
      </c>
      <c r="G90" s="339">
        <f>+G91</f>
        <v>2500</v>
      </c>
    </row>
    <row r="91" spans="1:7" s="325" customFormat="1" ht="30" customHeight="1">
      <c r="A91" s="337" t="s">
        <v>275</v>
      </c>
      <c r="B91" s="329" t="s">
        <v>345</v>
      </c>
      <c r="C91" s="336" t="s">
        <v>346</v>
      </c>
      <c r="D91" s="335"/>
      <c r="E91" s="332">
        <f>E92</f>
        <v>2188.018</v>
      </c>
      <c r="F91" s="332">
        <f>F92</f>
        <v>2500</v>
      </c>
      <c r="G91" s="332">
        <f>G92</f>
        <v>2500</v>
      </c>
    </row>
    <row r="92" spans="1:7" s="325" customFormat="1" ht="30">
      <c r="A92" s="330" t="s">
        <v>274</v>
      </c>
      <c r="B92" s="329" t="s">
        <v>345</v>
      </c>
      <c r="C92" s="336" t="s">
        <v>344</v>
      </c>
      <c r="D92" s="333"/>
      <c r="E92" s="332">
        <f>E93+E95+E94</f>
        <v>2188.018</v>
      </c>
      <c r="F92" s="332">
        <f>F93+F95</f>
        <v>2500</v>
      </c>
      <c r="G92" s="332">
        <f>G93+G95</f>
        <v>2500</v>
      </c>
    </row>
    <row r="93" spans="1:7" s="325" customFormat="1" ht="39" customHeight="1">
      <c r="A93" s="555" t="s">
        <v>343</v>
      </c>
      <c r="B93" s="329" t="s">
        <v>345</v>
      </c>
      <c r="C93" s="331" t="s">
        <v>344</v>
      </c>
      <c r="D93" s="327" t="s">
        <v>138</v>
      </c>
      <c r="E93" s="326" t="s">
        <v>649</v>
      </c>
      <c r="F93" s="326" t="s">
        <v>323</v>
      </c>
      <c r="G93" s="326" t="s">
        <v>323</v>
      </c>
    </row>
    <row r="94" spans="1:7" s="325" customFormat="1" ht="24.75" customHeight="1">
      <c r="A94" s="330" t="s">
        <v>160</v>
      </c>
      <c r="B94" s="329" t="s">
        <v>345</v>
      </c>
      <c r="C94" s="331" t="s">
        <v>344</v>
      </c>
      <c r="D94" s="333" t="s">
        <v>157</v>
      </c>
      <c r="E94" s="414">
        <v>0</v>
      </c>
      <c r="F94" s="326"/>
      <c r="G94" s="326"/>
    </row>
    <row r="95" spans="1:7" s="325" customFormat="1" ht="21.75" customHeight="1">
      <c r="A95" s="330" t="s">
        <v>179</v>
      </c>
      <c r="B95" s="329" t="s">
        <v>345</v>
      </c>
      <c r="C95" s="328" t="s">
        <v>344</v>
      </c>
      <c r="D95" s="327" t="s">
        <v>178</v>
      </c>
      <c r="E95" s="326" t="s">
        <v>659</v>
      </c>
      <c r="F95" s="326" t="s">
        <v>382</v>
      </c>
      <c r="G95" s="326" t="s">
        <v>382</v>
      </c>
    </row>
    <row r="96" spans="1:7" s="325" customFormat="1" ht="21.75" customHeight="1">
      <c r="A96" s="324" t="s">
        <v>288</v>
      </c>
      <c r="B96" s="679" t="s">
        <v>646</v>
      </c>
      <c r="C96" s="680"/>
      <c r="D96" s="384"/>
      <c r="E96" s="414" t="str">
        <f>E99</f>
        <v>243,800</v>
      </c>
      <c r="F96" s="326"/>
      <c r="G96" s="326"/>
    </row>
    <row r="97" spans="1:7" s="325" customFormat="1" ht="21.75" customHeight="1">
      <c r="A97" s="631" t="s">
        <v>287</v>
      </c>
      <c r="B97" s="679" t="s">
        <v>660</v>
      </c>
      <c r="C97" s="680"/>
      <c r="D97" s="384"/>
      <c r="E97" s="414" t="str">
        <f>E98</f>
        <v>243,800</v>
      </c>
      <c r="F97" s="326"/>
      <c r="G97" s="326"/>
    </row>
    <row r="98" spans="1:7" s="325" customFormat="1" ht="21.75" customHeight="1">
      <c r="A98" s="631" t="s">
        <v>657</v>
      </c>
      <c r="B98" s="679" t="s">
        <v>647</v>
      </c>
      <c r="C98" s="680"/>
      <c r="D98" s="384"/>
      <c r="E98" s="414" t="str">
        <f>E99</f>
        <v>243,800</v>
      </c>
      <c r="F98" s="326"/>
      <c r="G98" s="326"/>
    </row>
    <row r="99" spans="1:7" s="325" customFormat="1" ht="21.75" customHeight="1">
      <c r="A99" s="330" t="s">
        <v>179</v>
      </c>
      <c r="B99" s="679" t="s">
        <v>647</v>
      </c>
      <c r="C99" s="680"/>
      <c r="D99" s="384" t="s">
        <v>178</v>
      </c>
      <c r="E99" s="326" t="s">
        <v>645</v>
      </c>
      <c r="F99" s="326"/>
      <c r="G99" s="326"/>
    </row>
    <row r="100" spans="1:7" ht="57.75">
      <c r="A100" s="421" t="s">
        <v>506</v>
      </c>
      <c r="B100" s="703" t="s">
        <v>434</v>
      </c>
      <c r="C100" s="704"/>
      <c r="D100" s="323"/>
      <c r="E100" s="511">
        <f>E101+E105+E103</f>
        <v>7945.813</v>
      </c>
      <c r="F100" s="511" t="e">
        <f>#REF!+#REF!+#REF!+#REF!</f>
        <v>#REF!</v>
      </c>
      <c r="G100" s="511" t="e">
        <f>#REF!+#REF!+#REF!+#REF!</f>
        <v>#REF!</v>
      </c>
    </row>
    <row r="101" spans="1:7" ht="33" customHeight="1">
      <c r="A101" s="545" t="s">
        <v>411</v>
      </c>
      <c r="B101" s="681" t="s">
        <v>488</v>
      </c>
      <c r="C101" s="682"/>
      <c r="D101" s="322"/>
      <c r="E101" s="620">
        <f>E102</f>
        <v>1528.108</v>
      </c>
      <c r="F101" s="511"/>
      <c r="G101" s="511"/>
    </row>
    <row r="102" spans="1:7" ht="33" customHeight="1">
      <c r="A102" s="330" t="s">
        <v>152</v>
      </c>
      <c r="B102" s="681" t="s">
        <v>488</v>
      </c>
      <c r="C102" s="682"/>
      <c r="D102" s="322">
        <v>200</v>
      </c>
      <c r="E102" s="620">
        <v>1528.108</v>
      </c>
      <c r="F102" s="511"/>
      <c r="G102" s="511"/>
    </row>
    <row r="103" spans="1:7" ht="42" customHeight="1">
      <c r="A103" s="633" t="s">
        <v>650</v>
      </c>
      <c r="B103" s="681" t="s">
        <v>644</v>
      </c>
      <c r="C103" s="682"/>
      <c r="D103" s="322"/>
      <c r="E103" s="620">
        <f>E104</f>
        <v>5802.78</v>
      </c>
      <c r="F103" s="511"/>
      <c r="G103" s="511"/>
    </row>
    <row r="104" spans="1:7" ht="33" customHeight="1">
      <c r="A104" s="330" t="s">
        <v>152</v>
      </c>
      <c r="B104" s="681" t="s">
        <v>644</v>
      </c>
      <c r="C104" s="682"/>
      <c r="D104" s="322">
        <v>200</v>
      </c>
      <c r="E104" s="620">
        <v>5802.78</v>
      </c>
      <c r="F104" s="511"/>
      <c r="G104" s="511"/>
    </row>
    <row r="105" spans="1:7" ht="33" customHeight="1">
      <c r="A105" s="545" t="s">
        <v>411</v>
      </c>
      <c r="B105" s="681" t="s">
        <v>537</v>
      </c>
      <c r="C105" s="682"/>
      <c r="D105" s="322"/>
      <c r="E105" s="620">
        <f>E106</f>
        <v>614.925</v>
      </c>
      <c r="F105" s="511"/>
      <c r="G105" s="511"/>
    </row>
    <row r="106" spans="1:7" ht="33" customHeight="1">
      <c r="A106" s="555" t="s">
        <v>343</v>
      </c>
      <c r="B106" s="681" t="s">
        <v>537</v>
      </c>
      <c r="C106" s="682"/>
      <c r="D106" s="322">
        <v>200</v>
      </c>
      <c r="E106" s="620">
        <v>614.925</v>
      </c>
      <c r="F106" s="511"/>
      <c r="G106" s="511"/>
    </row>
    <row r="107" spans="1:7" ht="90" customHeight="1">
      <c r="A107" s="534" t="s">
        <v>504</v>
      </c>
      <c r="B107" s="703" t="s">
        <v>632</v>
      </c>
      <c r="C107" s="704"/>
      <c r="D107" s="323"/>
      <c r="E107" s="511">
        <f>+E110+E108</f>
        <v>88</v>
      </c>
      <c r="F107" s="514" t="e">
        <f>#REF!+#REF!+#REF!+F110</f>
        <v>#REF!</v>
      </c>
      <c r="G107" s="514" t="e">
        <f>#REF!+#REF!+#REF!+G110</f>
        <v>#REF!</v>
      </c>
    </row>
    <row r="108" spans="1:7" ht="37.5" customHeight="1">
      <c r="A108" s="626" t="s">
        <v>637</v>
      </c>
      <c r="B108" s="681" t="s">
        <v>629</v>
      </c>
      <c r="C108" s="682"/>
      <c r="D108" s="323"/>
      <c r="E108" s="512">
        <f>E109</f>
        <v>0</v>
      </c>
      <c r="F108" s="514"/>
      <c r="G108" s="514"/>
    </row>
    <row r="109" spans="1:7" ht="31.5" customHeight="1">
      <c r="A109" s="555" t="s">
        <v>343</v>
      </c>
      <c r="B109" s="681" t="s">
        <v>636</v>
      </c>
      <c r="C109" s="682"/>
      <c r="D109" s="513">
        <v>200</v>
      </c>
      <c r="E109" s="512">
        <v>0</v>
      </c>
      <c r="F109" s="514"/>
      <c r="G109" s="514"/>
    </row>
    <row r="110" spans="1:7" ht="15">
      <c r="A110" s="408" t="s">
        <v>386</v>
      </c>
      <c r="B110" s="681" t="s">
        <v>393</v>
      </c>
      <c r="C110" s="682"/>
      <c r="D110" s="513"/>
      <c r="E110" s="512">
        <f>E111</f>
        <v>88</v>
      </c>
      <c r="F110" s="515">
        <v>3800</v>
      </c>
      <c r="G110" s="515">
        <v>3800</v>
      </c>
    </row>
    <row r="111" spans="1:7" ht="30">
      <c r="A111" s="555" t="s">
        <v>343</v>
      </c>
      <c r="B111" s="681" t="s">
        <v>393</v>
      </c>
      <c r="C111" s="682"/>
      <c r="D111" s="513">
        <v>200</v>
      </c>
      <c r="E111" s="512">
        <v>88</v>
      </c>
      <c r="F111" s="515"/>
      <c r="G111" s="515"/>
    </row>
    <row r="112" spans="1:7" ht="15">
      <c r="A112" s="323" t="s">
        <v>394</v>
      </c>
      <c r="B112" s="703" t="s">
        <v>395</v>
      </c>
      <c r="C112" s="704"/>
      <c r="D112" s="516">
        <v>800</v>
      </c>
      <c r="E112" s="511">
        <v>50</v>
      </c>
      <c r="F112" s="514">
        <v>50</v>
      </c>
      <c r="G112" s="514">
        <v>50</v>
      </c>
    </row>
    <row r="113" spans="1:7" ht="15.75">
      <c r="A113" s="481" t="s">
        <v>283</v>
      </c>
      <c r="B113" s="681" t="s">
        <v>395</v>
      </c>
      <c r="C113" s="682"/>
      <c r="D113" s="513">
        <v>800</v>
      </c>
      <c r="E113" s="512">
        <v>50</v>
      </c>
      <c r="F113" s="515">
        <v>50</v>
      </c>
      <c r="G113" s="515">
        <v>50</v>
      </c>
    </row>
    <row r="114" spans="1:7" ht="28.5">
      <c r="A114" s="373" t="s">
        <v>260</v>
      </c>
      <c r="B114" s="701" t="s">
        <v>684</v>
      </c>
      <c r="C114" s="702"/>
      <c r="D114" s="517"/>
      <c r="E114" s="511">
        <f>E115</f>
        <v>40</v>
      </c>
      <c r="F114" s="514">
        <v>15</v>
      </c>
      <c r="G114" s="514">
        <v>15</v>
      </c>
    </row>
    <row r="115" spans="1:7" ht="30">
      <c r="A115" s="518" t="s">
        <v>161</v>
      </c>
      <c r="B115" s="683" t="s">
        <v>685</v>
      </c>
      <c r="C115" s="684"/>
      <c r="D115" s="519"/>
      <c r="E115" s="512">
        <f>E116</f>
        <v>40</v>
      </c>
      <c r="F115" s="515">
        <v>15</v>
      </c>
      <c r="G115" s="515">
        <v>15</v>
      </c>
    </row>
    <row r="116" spans="1:7" ht="15">
      <c r="A116" s="520" t="s">
        <v>160</v>
      </c>
      <c r="B116" s="683" t="s">
        <v>686</v>
      </c>
      <c r="C116" s="684"/>
      <c r="D116" s="612">
        <v>300</v>
      </c>
      <c r="E116" s="512">
        <v>40</v>
      </c>
      <c r="F116" s="515">
        <v>15</v>
      </c>
      <c r="G116" s="515">
        <v>15</v>
      </c>
    </row>
    <row r="117" spans="1:5" ht="28.5">
      <c r="A117" s="373" t="s">
        <v>260</v>
      </c>
      <c r="B117" s="701" t="s">
        <v>684</v>
      </c>
      <c r="C117" s="702"/>
      <c r="D117" s="538"/>
      <c r="E117" s="610">
        <f>E118</f>
        <v>16.809</v>
      </c>
    </row>
    <row r="118" spans="1:5" ht="20.25" customHeight="1">
      <c r="A118" s="499" t="s">
        <v>470</v>
      </c>
      <c r="B118" s="707" t="s">
        <v>687</v>
      </c>
      <c r="C118" s="708"/>
      <c r="D118" s="539"/>
      <c r="E118" s="611">
        <f>E119</f>
        <v>16.809</v>
      </c>
    </row>
    <row r="119" spans="1:5" ht="20.25" customHeight="1">
      <c r="A119" s="555" t="s">
        <v>343</v>
      </c>
      <c r="B119" s="683" t="s">
        <v>688</v>
      </c>
      <c r="C119" s="684"/>
      <c r="D119" s="539" t="s">
        <v>138</v>
      </c>
      <c r="E119" s="611">
        <v>16.809</v>
      </c>
    </row>
    <row r="120" spans="1:5" ht="71.25">
      <c r="A120" s="599" t="s">
        <v>603</v>
      </c>
      <c r="B120" s="701" t="s">
        <v>517</v>
      </c>
      <c r="C120" s="702"/>
      <c r="D120" s="539"/>
      <c r="E120" s="628">
        <f>E121</f>
        <v>10</v>
      </c>
    </row>
    <row r="121" spans="1:5" ht="64.5" customHeight="1">
      <c r="A121" s="330" t="s">
        <v>516</v>
      </c>
      <c r="B121" s="683" t="s">
        <v>517</v>
      </c>
      <c r="C121" s="684"/>
      <c r="D121" s="539"/>
      <c r="E121" s="629">
        <v>10</v>
      </c>
    </row>
    <row r="122" spans="1:5" ht="25.5" customHeight="1">
      <c r="A122" s="330" t="s">
        <v>160</v>
      </c>
      <c r="B122" s="683" t="s">
        <v>517</v>
      </c>
      <c r="C122" s="684"/>
      <c r="D122" s="539" t="s">
        <v>157</v>
      </c>
      <c r="E122" s="611">
        <v>10</v>
      </c>
    </row>
  </sheetData>
  <sheetProtection/>
  <mergeCells count="63">
    <mergeCell ref="B56:C56"/>
    <mergeCell ref="B57:C57"/>
    <mergeCell ref="B58:C58"/>
    <mergeCell ref="B67:C67"/>
    <mergeCell ref="B97:C97"/>
    <mergeCell ref="B98:C98"/>
    <mergeCell ref="B122:C122"/>
    <mergeCell ref="B110:C110"/>
    <mergeCell ref="B114:C114"/>
    <mergeCell ref="B115:C115"/>
    <mergeCell ref="B116:C116"/>
    <mergeCell ref="B120:C120"/>
    <mergeCell ref="B113:C113"/>
    <mergeCell ref="B27:C27"/>
    <mergeCell ref="B121:C121"/>
    <mergeCell ref="B118:C118"/>
    <mergeCell ref="B75:C75"/>
    <mergeCell ref="B72:C72"/>
    <mergeCell ref="B73:C73"/>
    <mergeCell ref="B60:C60"/>
    <mergeCell ref="B111:C111"/>
    <mergeCell ref="B106:C106"/>
    <mergeCell ref="B117:C117"/>
    <mergeCell ref="B101:C101"/>
    <mergeCell ref="B78:C78"/>
    <mergeCell ref="B100:C100"/>
    <mergeCell ref="B53:C53"/>
    <mergeCell ref="B112:C112"/>
    <mergeCell ref="B105:C105"/>
    <mergeCell ref="B107:C107"/>
    <mergeCell ref="B68:C68"/>
    <mergeCell ref="B54:C54"/>
    <mergeCell ref="B55:C55"/>
    <mergeCell ref="A8:G8"/>
    <mergeCell ref="B7:J7"/>
    <mergeCell ref="B21:C21"/>
    <mergeCell ref="B50:C50"/>
    <mergeCell ref="B26:C26"/>
    <mergeCell ref="B41:C41"/>
    <mergeCell ref="B10:C10"/>
    <mergeCell ref="B42:C42"/>
    <mergeCell ref="B40:C40"/>
    <mergeCell ref="B43:C43"/>
    <mergeCell ref="B30:C30"/>
    <mergeCell ref="B109:C109"/>
    <mergeCell ref="B108:C108"/>
    <mergeCell ref="B1:H1"/>
    <mergeCell ref="A2:H2"/>
    <mergeCell ref="A3:H3"/>
    <mergeCell ref="A4:H4"/>
    <mergeCell ref="A5:H5"/>
    <mergeCell ref="B20:C20"/>
    <mergeCell ref="B6:H6"/>
    <mergeCell ref="B99:C99"/>
    <mergeCell ref="B96:C96"/>
    <mergeCell ref="B104:C104"/>
    <mergeCell ref="B103:C103"/>
    <mergeCell ref="B119:C119"/>
    <mergeCell ref="B31:C31"/>
    <mergeCell ref="B102:C102"/>
    <mergeCell ref="B76:C76"/>
    <mergeCell ref="B59:C59"/>
    <mergeCell ref="B77:C77"/>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2022-11-15T06:38:35Z</cp:lastPrinted>
  <dcterms:created xsi:type="dcterms:W3CDTF">2014-10-25T07:35:49Z</dcterms:created>
  <dcterms:modified xsi:type="dcterms:W3CDTF">2022-11-18T05:44:58Z</dcterms:modified>
  <cp:category/>
  <cp:version/>
  <cp:contentType/>
  <cp:contentStatus/>
</cp:coreProperties>
</file>