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5480" windowHeight="9315" tabRatio="225" firstSheet="1" activeTab="3"/>
  </bookViews>
  <sheets>
    <sheet name="прил. 3" sheetId="1" state="hidden" r:id="rId1"/>
    <sheet name="прил.5 " sheetId="2" r:id="rId2"/>
    <sheet name="прил.7" sheetId="3" r:id="rId3"/>
    <sheet name="прил9" sheetId="4" r:id="rId4"/>
  </sheets>
  <definedNames>
    <definedName name="_xlnm.Print_Titles" localSheetId="2">'прил.7'!$11:$11</definedName>
    <definedName name="_xlnm.Print_Area" localSheetId="2">'прил.7'!$A$1:$H$254</definedName>
  </definedNames>
  <calcPr fullCalcOnLoad="1"/>
</workbook>
</file>

<file path=xl/sharedStrings.xml><?xml version="1.0" encoding="utf-8"?>
<sst xmlns="http://schemas.openxmlformats.org/spreadsheetml/2006/main" count="3125" uniqueCount="692">
  <si>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</si>
  <si>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</si>
  <si>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</si>
  <si>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</si>
  <si>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</si>
  <si>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</si>
  <si>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</si>
  <si>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</si>
  <si>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</si>
  <si>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</si>
  <si>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</si>
  <si>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</si>
  <si>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</si>
  <si>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</si>
  <si>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</si>
  <si>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</si>
  <si>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</si>
  <si>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</si>
  <si>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</si>
  <si>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</si>
  <si>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</si>
  <si>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</si>
  <si>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</si>
  <si>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</si>
  <si>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</si>
  <si>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</si>
  <si>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</si>
  <si>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</si>
  <si>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</si>
  <si>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</si>
  <si>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</si>
  <si>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</si>
  <si>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</si>
  <si>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</si>
  <si>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</si>
  <si>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</si>
  <si>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</si>
  <si>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</si>
  <si>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</si>
  <si>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</si>
  <si>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</si>
  <si>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</si>
  <si>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</si>
  <si>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</si>
  <si>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</si>
  <si>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</si>
  <si>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</si>
  <si>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</si>
  <si>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</si>
  <si>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</si>
  <si>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</si>
  <si>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</si>
  <si>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</si>
  <si>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</si>
  <si>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</si>
  <si>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</si>
  <si>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</si>
  <si>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</si>
  <si>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</si>
  <si>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</si>
  <si>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</si>
  <si>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</si>
  <si>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</si>
  <si>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</si>
  <si>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</si>
  <si>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</si>
  <si>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</si>
  <si>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</si>
  <si>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</si>
  <si>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</si>
  <si>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</si>
  <si>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</si>
  <si>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</si>
  <si>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</si>
  <si>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</si>
  <si>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</si>
  <si>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</si>
  <si>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</si>
  <si>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</si>
  <si>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</si>
  <si>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</si>
  <si>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</si>
  <si>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</si>
  <si>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</si>
  <si>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</si>
  <si>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</si>
  <si>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</si>
  <si>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</si>
  <si>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</si>
  <si>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</si>
  <si>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</si>
  <si>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</si>
  <si>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</si>
  <si>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</si>
  <si>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</si>
  <si>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</si>
  <si>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</si>
  <si>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</si>
  <si>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</si>
  <si>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</si>
  <si>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</si>
  <si>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</si>
  <si>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</si>
  <si>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</si>
  <si>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</si>
  <si>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</si>
  <si>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</si>
  <si>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</si>
  <si>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</si>
  <si>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</si>
  <si>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</si>
  <si>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</si>
  <si>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</si>
  <si>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</si>
  <si>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</si>
  <si>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</si>
  <si>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</si>
  <si>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</si>
  <si>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</si>
  <si>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</si>
  <si>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</si>
  <si>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</si>
  <si>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</si>
  <si>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</si>
  <si>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</si>
  <si>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</si>
  <si>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</si>
  <si>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</si>
  <si>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</si>
  <si>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</si>
  <si>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</si>
  <si>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</si>
  <si>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</si>
  <si>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</si>
  <si>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</si>
  <si>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</si>
  <si>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</si>
  <si>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</si>
  <si>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</si>
  <si>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</si>
  <si>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</si>
  <si>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</si>
  <si>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</si>
  <si>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</si>
  <si>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</si>
  <si>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</si>
  <si>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</si>
  <si>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</si>
  <si>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</si>
  <si>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</si>
  <si>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</si>
  <si>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</si>
  <si>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</si>
  <si>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</si>
  <si>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</si>
  <si>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</si>
  <si>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</si>
  <si>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</si>
  <si>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</si>
  <si>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</si>
  <si>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</si>
  <si>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</si>
  <si>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</si>
  <si>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</si>
  <si>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</si>
  <si>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</si>
  <si>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</si>
  <si>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</si>
  <si>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</si>
  <si>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</si>
  <si>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</si>
  <si>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</si>
  <si>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</si>
  <si>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</si>
  <si>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</si>
  <si>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</si>
  <si>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</si>
  <si>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</si>
  <si>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</si>
  <si>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</si>
  <si>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</si>
  <si>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</si>
  <si>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</si>
  <si>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</si>
  <si>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</si>
  <si>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</si>
  <si>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</si>
  <si>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</si>
  <si>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</si>
  <si>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</si>
  <si>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</si>
  <si>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</si>
  <si>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</si>
  <si>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</si>
  <si>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</si>
  <si>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</si>
  <si>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</si>
  <si>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</si>
  <si>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</si>
  <si>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</si>
  <si>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</si>
  <si>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</si>
  <si>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</si>
  <si>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</si>
  <si>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</si>
  <si>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</si>
  <si>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</si>
  <si>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</si>
  <si>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</si>
  <si>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</si>
  <si>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</si>
  <si>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</si>
  <si>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</si>
  <si>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12</t>
  </si>
  <si>
    <t>04</t>
  </si>
  <si>
    <t>Мероприятия в области земельных отношений (межевание земельных участков, проведение кадастровых работ)</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</si>
  <si>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</si>
  <si>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</si>
  <si>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</si>
  <si>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</si>
  <si>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</si>
  <si>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</si>
  <si>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</si>
  <si>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</si>
  <si>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</si>
  <si>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</si>
  <si>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</si>
  <si>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</si>
  <si>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</si>
  <si>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Мероприятия в области энергосбережения</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</si>
  <si>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</si>
  <si>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</si>
  <si>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</si>
  <si>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</si>
  <si>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</si>
  <si>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</si>
  <si>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</si>
  <si>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</si>
  <si>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</si>
  <si>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</si>
  <si>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</si>
  <si>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</si>
  <si>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</si>
  <si>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</si>
  <si>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</si>
  <si>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</si>
  <si>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</si>
  <si>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</si>
  <si>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</si>
  <si>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</si>
  <si>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</si>
  <si>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Реализация мероприятий направленных на обеспечение правопорядка на территории муниципального образования</t>
  </si>
  <si>
    <t>14</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</si>
  <si>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</si>
  <si>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</si>
  <si>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</si>
  <si>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</si>
  <si>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</si>
  <si>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</si>
  <si>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</si>
  <si>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</si>
  <si>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</si>
  <si>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</si>
  <si>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</si>
  <si>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</si>
  <si>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</si>
  <si>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</si>
  <si>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</si>
  <si>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</si>
  <si>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</si>
  <si>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</si>
  <si>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</si>
  <si>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</si>
  <si>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</si>
  <si>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</si>
  <si>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</si>
  <si>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</si>
  <si>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</si>
  <si>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</si>
  <si>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</si>
  <si>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</si>
  <si>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</si>
  <si>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</si>
  <si>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</si>
  <si>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</si>
  <si>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</si>
  <si>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</si>
  <si>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</si>
  <si>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</si>
  <si>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</si>
  <si>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</si>
  <si>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</si>
  <si>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</si>
  <si>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</si>
  <si>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</si>
  <si>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</si>
  <si>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</si>
  <si>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</si>
  <si>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</si>
  <si>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</si>
  <si>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</si>
  <si>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</si>
  <si>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</si>
  <si>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</si>
  <si>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</si>
  <si>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</si>
  <si>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</si>
  <si>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</si>
  <si>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</si>
  <si>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</si>
  <si>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</si>
  <si>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</si>
  <si>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</si>
  <si>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</si>
  <si>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</si>
  <si>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</si>
  <si>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</si>
  <si>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</si>
  <si>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</si>
  <si>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</si>
  <si>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</si>
  <si>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</si>
  <si>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</si>
  <si>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</si>
  <si>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</si>
  <si>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</si>
  <si>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</si>
  <si>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</si>
  <si>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</si>
  <si>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</si>
  <si>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</si>
  <si>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</si>
  <si>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</si>
  <si>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</si>
  <si>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</si>
  <si>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</si>
  <si>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</si>
  <si>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</si>
  <si>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</si>
  <si>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</si>
  <si>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</si>
  <si>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</si>
  <si>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</si>
  <si>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</si>
  <si>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</si>
  <si>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</si>
  <si>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</si>
  <si>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</si>
  <si>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</si>
  <si>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</si>
  <si>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</si>
  <si>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</si>
  <si>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</si>
  <si>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</si>
  <si>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</si>
  <si>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</si>
  <si>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</si>
  <si>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</si>
  <si>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</si>
  <si>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</si>
  <si>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</si>
  <si>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</si>
  <si>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</si>
  <si>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</si>
  <si>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</si>
  <si>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</si>
  <si>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</si>
  <si>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</si>
  <si>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</si>
  <si>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</si>
  <si>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</si>
  <si>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</si>
  <si>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</si>
  <si>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</si>
  <si>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</si>
  <si>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</si>
  <si>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</si>
  <si>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</si>
  <si>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</si>
  <si>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</si>
  <si>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</si>
  <si>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</si>
  <si>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</si>
  <si>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</si>
  <si>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</si>
  <si>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</si>
  <si>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</si>
  <si>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</si>
  <si>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</si>
  <si>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</si>
  <si>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</si>
  <si>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</si>
  <si>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</si>
  <si>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</si>
  <si>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</si>
  <si>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</si>
  <si>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03 С1459</t>
  </si>
  <si>
    <t>19 0 04</t>
  </si>
  <si>
    <t>С1457</t>
  </si>
  <si>
    <t>18 0 00 00000</t>
  </si>
  <si>
    <t>18 0 02 С1417</t>
  </si>
  <si>
    <t>20 0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</si>
  <si>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</si>
  <si>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</si>
  <si>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</si>
  <si>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</si>
  <si>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</si>
  <si>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</si>
  <si>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</si>
  <si>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</si>
  <si>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 xml:space="preserve">Создание условий для развития социальной и инженерной инфраструктуры муниципальных образований </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</si>
  <si>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</si>
  <si>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</si>
  <si>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</si>
  <si>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</si>
  <si>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</si>
  <si>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</si>
  <si>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</si>
  <si>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</si>
  <si>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</si>
  <si>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</si>
  <si>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</si>
  <si>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</si>
  <si>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</si>
  <si>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</si>
  <si>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</si>
  <si>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</si>
  <si>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</si>
  <si>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</si>
  <si>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</si>
  <si>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</si>
  <si>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</si>
  <si>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</si>
  <si>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</si>
  <si>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</si>
  <si>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</si>
  <si>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</si>
  <si>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</si>
  <si>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</si>
  <si>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</si>
  <si>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</si>
  <si>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</si>
  <si>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</si>
  <si>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</si>
  <si>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</si>
  <si>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</si>
  <si>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</si>
  <si>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</si>
  <si>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</si>
  <si>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</si>
  <si>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</si>
  <si>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</si>
  <si>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</si>
  <si>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</si>
  <si>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</si>
  <si>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</si>
  <si>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</si>
  <si>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13 0 01 С1460</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</si>
  <si>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</si>
  <si>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</si>
  <si>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</si>
  <si>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</si>
  <si>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</si>
  <si>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</si>
  <si>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</si>
  <si>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</si>
  <si>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</si>
  <si>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</si>
  <si>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</si>
  <si>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</si>
  <si>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</si>
  <si>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</si>
  <si>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</si>
  <si>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</si>
  <si>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</si>
  <si>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</si>
  <si>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</si>
  <si>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</si>
  <si>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</si>
  <si>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</si>
  <si>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</si>
  <si>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</si>
  <si>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</si>
  <si>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</si>
  <si>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</si>
  <si>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C5550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</si>
  <si>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</si>
  <si>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</si>
  <si>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</si>
  <si>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</si>
  <si>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</si>
  <si>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</si>
  <si>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</si>
  <si>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10090</t>
  </si>
  <si>
    <t>Физическая культура</t>
  </si>
  <si>
    <t>Реализация мероприятий по обеспечению жильем молодых семей</t>
  </si>
  <si>
    <t>20 0 02</t>
  </si>
  <si>
    <t>Другие вопросы в области охраны окружающей среды</t>
  </si>
  <si>
    <t>Охрана окружающей среды</t>
  </si>
  <si>
    <t>Сумма на 2023 год</t>
  </si>
  <si>
    <t>2023</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</si>
  <si>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</si>
  <si>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</si>
  <si>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</si>
  <si>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</si>
  <si>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</si>
  <si>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</si>
  <si>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</si>
  <si>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</si>
  <si>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</si>
  <si>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</si>
  <si>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      76 1 00 С1404</t>
  </si>
  <si>
    <t>П1416</t>
  </si>
  <si>
    <t>07 1 04 C1433</t>
  </si>
  <si>
    <t>07 1 03 C1433</t>
  </si>
  <si>
    <t>07 1 05 00000</t>
  </si>
  <si>
    <t>07 1 05 C1433</t>
  </si>
  <si>
    <t>07 1 06 00000</t>
  </si>
  <si>
    <t>07 1 06 C1456</t>
  </si>
  <si>
    <t>20 0 01 С1424</t>
  </si>
  <si>
    <t>07 1 04</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</si>
  <si>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</si>
  <si>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Реализация мероприятий по формированию современной городской среды за счет средств бюджета муниципального образования</t>
  </si>
  <si>
    <t>04 0 01 С1416</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</si>
  <si>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</si>
  <si>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</si>
  <si>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</si>
  <si>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</si>
  <si>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</si>
  <si>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</si>
  <si>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</si>
  <si>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</si>
  <si>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</si>
  <si>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17 0 F2 00000</t>
  </si>
  <si>
    <t>05 0 01 С1434</t>
  </si>
  <si>
    <t>04 C1433</t>
  </si>
  <si>
    <t>73 1 00 С1416</t>
  </si>
  <si>
    <t>13 0 02 C1415</t>
  </si>
  <si>
    <t xml:space="preserve">                                                                Приложение №3</t>
  </si>
  <si>
    <t>Приложение №5</t>
  </si>
  <si>
    <t>Приложение №7</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</si>
  <si>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</si>
  <si>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</si>
  <si>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</si>
  <si>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</si>
  <si>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</si>
  <si>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</si>
  <si>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</si>
  <si>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</si>
  <si>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</si>
  <si>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</si>
  <si>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</si>
  <si>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</si>
  <si>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</si>
  <si>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</si>
  <si>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</si>
  <si>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</si>
  <si>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</si>
  <si>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</si>
  <si>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</si>
  <si>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</si>
  <si>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</si>
  <si>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</si>
  <si>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</si>
  <si>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</si>
  <si>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</si>
  <si>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</si>
  <si>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</si>
  <si>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</si>
  <si>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</si>
  <si>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</si>
  <si>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</si>
  <si>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</si>
  <si>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</si>
  <si>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 xml:space="preserve">Защита населения и территории от чрезвычайных ситуаций природного и техногенного характера, пожарная безопасность </t>
  </si>
  <si>
    <t>на 2023 год и плановый период 2024 и 2025 годов"</t>
  </si>
  <si>
    <t>Поступления доходов  в  бюджет муниципального образования "поселок Глушково" Глушковского района Курской области на 2023 год</t>
  </si>
  <si>
    <t xml:space="preserve"> 1 01 02080 01 0000 110</t>
  </si>
  <si>
    <t>Ведомственная структура расходов бюджета поселка Глушково  Глушковского района Курской области на 2023 год</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</si>
  <si>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2023 год</t>
  </si>
  <si>
    <t>17 0 02 C5550</t>
  </si>
  <si>
    <t>17 0 02 00000</t>
  </si>
  <si>
    <t>04 0 01 S3600</t>
  </si>
  <si>
    <t>04 0 01 13600</t>
  </si>
  <si>
    <t>77 2 00 00000</t>
  </si>
  <si>
    <t>19 0 00 00000</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</si>
  <si>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
комплексного развития социальной инфраструктуры муниципального образования «поселок Глушково» Глушковского района
</t>
  </si>
  <si>
    <t>04 0 01 00000</t>
  </si>
  <si>
    <t>04 0 01 С1467</t>
  </si>
  <si>
    <t>Основное мероприятие "Осуществление мероприятий по благоустройству общественных территорий"</t>
  </si>
  <si>
    <t>17 0 02</t>
  </si>
  <si>
    <t xml:space="preserve">  04 0 01 С1467</t>
  </si>
  <si>
    <t>08 0  01 С1414</t>
  </si>
  <si>
    <t>08 0 02 С1406</t>
  </si>
  <si>
    <t>09 0 01 С1437</t>
  </si>
  <si>
    <t xml:space="preserve"> 09 0 01 С1437</t>
  </si>
  <si>
    <t xml:space="preserve">Мероприятия по внесению в государственный кадастр недвижимости сведений о границах муниципальных образований в границах населенных пунктов </t>
  </si>
  <si>
    <t>Мероприятия по внесению в государственный кадастр недвижимости сведений о границах муниципальных образований в границах населенных пунктов за счет средств местного бюджета</t>
  </si>
  <si>
    <t>2 02 29999 13 0000 150</t>
  </si>
  <si>
    <t>2 02 29999 00 0000 150</t>
  </si>
  <si>
    <t>Прочие субсидии бюджетам городских поселений</t>
  </si>
  <si>
    <t xml:space="preserve">Прочие субсидии </t>
  </si>
  <si>
    <t>07 1 03 00000</t>
  </si>
  <si>
    <t>07 1 07 00000</t>
  </si>
  <si>
    <t>07 1 00 00000</t>
  </si>
  <si>
    <t>07 0 00 00000</t>
  </si>
  <si>
    <t>05 0 01 00000</t>
  </si>
  <si>
    <t>05 0 00 00000</t>
  </si>
  <si>
    <t>07 1 07 С1430</t>
  </si>
  <si>
    <t>77 2 00 С1401</t>
  </si>
  <si>
    <t>77 2 00 С1439</t>
  </si>
  <si>
    <t>07 1 08 00000</t>
  </si>
  <si>
    <t>07 1 08 С1431</t>
  </si>
  <si>
    <t>13 0 00 00000</t>
  </si>
  <si>
    <t xml:space="preserve">     13 0 01 00000</t>
  </si>
  <si>
    <t>20 0 00 00000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</si>
  <si>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</si>
  <si>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Глушковского района Курской области  от 26 декабря 2022г. №25</t>
  </si>
  <si>
    <t>"О бюджете муниципального образования</t>
  </si>
  <si>
    <t xml:space="preserve">"О бюджете муниципального образования </t>
  </si>
  <si>
    <t xml:space="preserve"> Глушковского района Курской области  от 26 декабря 2022. №25</t>
  </si>
  <si>
    <t>Глушковского района Курской области  от 26 декабря 2022г. №25</t>
  </si>
  <si>
    <t>73 1 00 П1485</t>
  </si>
  <si>
    <t>21 0 00 00000</t>
  </si>
  <si>
    <t>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</si>
  <si>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 xml:space="preserve">       77 2 00 С1445</t>
  </si>
  <si>
    <t xml:space="preserve">      77 2 00 С1469</t>
  </si>
  <si>
    <t>04 0 00 00000</t>
  </si>
  <si>
    <t>13 0 02 00000</t>
  </si>
  <si>
    <t>13 0 02 С1415</t>
  </si>
  <si>
    <t>12 0 00 00000</t>
  </si>
  <si>
    <t xml:space="preserve">05 0 00 00000 </t>
  </si>
  <si>
    <t>114815</t>
  </si>
  <si>
    <t>12000</t>
  </si>
  <si>
    <t>( руб.)</t>
  </si>
  <si>
    <t>Распределение расходов бюджета муниципального образования "поселок Глушково" на 2023 год по разделам и подразделам, целевым статьям и видам расходов классификации расходов бюджета                                                                                                                                                                                                                                                                               ( руб.)</t>
  </si>
  <si>
    <t>132843,00</t>
  </si>
  <si>
    <t>250000,00</t>
  </si>
  <si>
    <t>200000,00</t>
  </si>
  <si>
    <t>2274424,00</t>
  </si>
  <si>
    <t>1019576,00</t>
  </si>
  <si>
    <t>70000,00</t>
  </si>
  <si>
    <t>12000,00</t>
  </si>
  <si>
    <t>114815,00</t>
  </si>
  <si>
    <t>10000,00</t>
  </si>
  <si>
    <t>125000,00</t>
  </si>
  <si>
    <t>170000,00</t>
  </si>
  <si>
    <t>77 0 00 00000</t>
  </si>
  <si>
    <t>73 1 00 00000</t>
  </si>
  <si>
    <t>76 0 00 00000</t>
  </si>
  <si>
    <t>76 1 00 00000</t>
  </si>
  <si>
    <t>09 0 01 00000</t>
  </si>
  <si>
    <t>09 0 00 00000</t>
  </si>
  <si>
    <t>78 1 00 00000</t>
  </si>
  <si>
    <t>78 0 00 00000</t>
  </si>
  <si>
    <t>73 1 00 С1402</t>
  </si>
  <si>
    <t>73 0 00 00000</t>
  </si>
  <si>
    <t>71 1 00 С1402</t>
  </si>
  <si>
    <t>71 1 00 00000</t>
  </si>
  <si>
    <t>71 0 00 00000</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</si>
  <si>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2018-2025 годы»</t>
  </si>
  <si>
    <t>Муниципальная программа «Формирование современной городской среды в поселке Глушково Глушковского района Курской области  на 2018-2025 годы»</t>
  </si>
  <si>
    <t xml:space="preserve">17 0 02 </t>
  </si>
  <si>
    <t>С5550</t>
  </si>
  <si>
    <t>11109040 00 0000 120</t>
  </si>
  <si>
    <t>11109045 13 0000 120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</si>
  <si>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</si>
  <si>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</si>
  <si>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</si>
  <si>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</si>
  <si>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</si>
  <si>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</si>
  <si>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20 0 01 13390</t>
  </si>
  <si>
    <t xml:space="preserve">Строительство (реконструкция), капитальный ремонт, ремонт и содержание автомобильных дорог общего пользования местного значения </t>
  </si>
  <si>
    <t xml:space="preserve">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</si>
  <si>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12 0 02 C1435</t>
  </si>
  <si>
    <t>01 13390</t>
  </si>
  <si>
    <t>Основное мероприятие "Проведение профилактических мероприятий, направленных на обеспечение защиты жизни, здоровья и собственности граждан, привлечение граждан к участию в охране общественного порядка"</t>
  </si>
  <si>
    <t>19 0 02</t>
  </si>
  <si>
    <t>Субсидии бюджетам муниципальных образований на софинансирование расходных обязательств муниципальных образований Курской области на оказание поддержки гражданам и их объединениям, участвующим в охране общественного порядка</t>
  </si>
  <si>
    <t>12 0 02 12838</t>
  </si>
  <si>
    <t>12 0 02 S2838</t>
  </si>
  <si>
    <t>Реализация мероприятий по оказанию поддержки гражданам и их объединениям, участвующим в охране общественного порядка по обеспечению защиты жизни, здоровья и собственности граждан</t>
  </si>
  <si>
    <t xml:space="preserve">Основное мероприятие "Обслуживание газовых сетей, находящихся в собственности МО "поселок Глушково" </t>
  </si>
  <si>
    <t>12 0 02 С1435</t>
  </si>
  <si>
    <t>12 0 02 00000</t>
  </si>
  <si>
    <t>19 0 02 С1417</t>
  </si>
  <si>
    <t xml:space="preserve">                                                              в редакции решения от "22"марта 2023г. №31</t>
  </si>
  <si>
    <t>Иные выплаты населению</t>
  </si>
  <si>
    <t xml:space="preserve">           в редакции решения от "20"июня 2023г. №43</t>
  </si>
  <si>
    <t xml:space="preserve">                   в редакции решения от "20"июня 2023г. №43</t>
  </si>
  <si>
    <t xml:space="preserve"> в редакции решения от "20"июня 2023г. №43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</si>
</sst>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4">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5"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6"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697">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4" fontId="33" fillId="24" borderId="10" xfId="0" applyNumberFormat="1" applyFont="1" applyFill="1" applyBorder="1" applyAlignment="1">
      <alignment horizontal="right" vertical="center"/>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0" fontId="21" fillId="24" borderId="10" xfId="0" applyFont="1" applyFill="1" applyBorder="1" applyAlignment="1">
      <alignment vertical="top" wrapText="1"/>
    </xf>
    <xf numFmtId="0" fontId="20" fillId="24" borderId="13" xfId="0" applyFont="1" applyFill="1" applyBorder="1" applyAlignment="1">
      <alignment horizontal="left" wrapText="1"/>
    </xf>
    <xf numFmtId="0" fontId="21" fillId="25" borderId="24" xfId="0" applyFont="1" applyFill="1" applyBorder="1" applyAlignment="1">
      <alignment horizontal="center" vertical="center" wrapText="1"/>
    </xf>
    <xf numFmtId="0" fontId="21" fillId="25" borderId="25"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6"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49" fontId="20" fillId="25" borderId="26" xfId="0" applyNumberFormat="1" applyFont="1" applyFill="1" applyBorder="1" applyAlignment="1">
      <alignment horizontal="center" vertical="center" wrapText="1"/>
    </xf>
    <xf numFmtId="49" fontId="21" fillId="25" borderId="27" xfId="0" applyNumberFormat="1" applyFont="1" applyFill="1" applyBorder="1" applyAlignment="1">
      <alignment horizontal="center" vertical="center" wrapText="1"/>
    </xf>
    <xf numFmtId="49" fontId="21" fillId="25" borderId="28"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0" fillId="24" borderId="30" xfId="0" applyFont="1" applyFill="1" applyBorder="1" applyAlignment="1">
      <alignment horizontal="center" vertical="center" wrapText="1"/>
    </xf>
    <xf numFmtId="49" fontId="20" fillId="24" borderId="3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29" xfId="0" applyNumberFormat="1" applyFont="1" applyFill="1" applyBorder="1" applyAlignment="1">
      <alignment horizontal="center" vertical="center" wrapText="1"/>
    </xf>
    <xf numFmtId="0" fontId="20" fillId="23" borderId="30" xfId="0" applyFont="1" applyFill="1" applyBorder="1" applyAlignment="1">
      <alignment horizontal="center" vertical="center" wrapText="1"/>
    </xf>
    <xf numFmtId="49" fontId="20" fillId="23" borderId="30" xfId="0" applyNumberFormat="1" applyFont="1" applyFill="1" applyBorder="1" applyAlignment="1">
      <alignment horizontal="center" vertical="center" wrapText="1"/>
    </xf>
    <xf numFmtId="49" fontId="20" fillId="24" borderId="31"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2" xfId="0"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4" xfId="0" applyFont="1" applyFill="1" applyBorder="1" applyAlignment="1">
      <alignment horizontal="center" vertical="center" wrapText="1"/>
    </xf>
    <xf numFmtId="49" fontId="21" fillId="25" borderId="29" xfId="0" applyNumberFormat="1" applyFont="1" applyFill="1" applyBorder="1" applyAlignment="1">
      <alignment horizontal="center" vertical="center" wrapText="1"/>
    </xf>
    <xf numFmtId="0" fontId="21" fillId="24" borderId="35" xfId="0" applyFont="1" applyFill="1" applyBorder="1" applyAlignment="1">
      <alignment vertical="center" wrapText="1"/>
    </xf>
    <xf numFmtId="0" fontId="20" fillId="24" borderId="0" xfId="0" applyFont="1" applyFill="1" applyAlignment="1">
      <alignment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35" xfId="0" applyNumberFormat="1" applyFont="1" applyFill="1" applyBorder="1" applyAlignment="1">
      <alignment horizontal="center" vertical="center" wrapText="1"/>
    </xf>
    <xf numFmtId="0" fontId="22" fillId="24" borderId="0" xfId="0" applyFont="1" applyFill="1" applyAlignment="1">
      <alignmen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36"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7"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8" xfId="0" applyFont="1" applyFill="1" applyBorder="1" applyAlignment="1">
      <alignmen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39"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1" fontId="40" fillId="24" borderId="40"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1" xfId="0" applyNumberFormat="1" applyFont="1" applyFill="1" applyBorder="1" applyAlignment="1">
      <alignment horizontal="center" vertical="center" wrapText="1"/>
    </xf>
    <xf numFmtId="49" fontId="31" fillId="25" borderId="27"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1"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2"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35" xfId="0" applyNumberFormat="1" applyFont="1" applyFill="1" applyBorder="1" applyAlignment="1">
      <alignment horizontal="right" vertical="center" wrapText="1"/>
    </xf>
    <xf numFmtId="49" fontId="46" fillId="25" borderId="38"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35"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3" xfId="0" applyFont="1" applyFill="1" applyBorder="1" applyAlignment="1">
      <alignment horizontal="justify"/>
    </xf>
    <xf numFmtId="0" fontId="31" fillId="24" borderId="44"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49" fontId="46" fillId="24" borderId="10" xfId="0" applyNumberFormat="1" applyFont="1" applyFill="1" applyBorder="1" applyAlignment="1">
      <alignment horizontal="right" vertical="center" wrapText="1"/>
    </xf>
    <xf numFmtId="0" fontId="46" fillId="24" borderId="43"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36"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3"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3"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57" fillId="0" borderId="10" xfId="0" applyFont="1" applyBorder="1" applyAlignment="1">
      <alignment wrapText="1"/>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0" fillId="24" borderId="11" xfId="0" applyNumberFormat="1" applyFont="1" applyFill="1" applyBorder="1" applyAlignment="1">
      <alignment horizontal="right" vertical="center" wrapText="1"/>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57" fillId="26" borderId="10" xfId="0" applyNumberFormat="1" applyFont="1" applyFill="1" applyBorder="1" applyAlignment="1">
      <alignment wrapText="1"/>
    </xf>
    <xf numFmtId="0" fontId="20" fillId="0" borderId="10" xfId="0" applyFont="1" applyBorder="1" applyAlignment="1">
      <alignment horizontal="justify"/>
    </xf>
    <xf numFmtId="0" fontId="20" fillId="24" borderId="24"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49" fontId="20" fillId="26" borderId="14" xfId="0" applyNumberFormat="1" applyFont="1" applyFill="1" applyBorder="1" applyAlignment="1">
      <alignment vertical="center" wrapText="1"/>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0" fontId="58" fillId="0" borderId="10" xfId="0" applyFont="1" applyBorder="1" applyAlignment="1">
      <alignment vertical="top" wrapText="1"/>
    </xf>
    <xf numFmtId="49" fontId="20" fillId="26" borderId="15" xfId="0" applyNumberFormat="1" applyFont="1" applyFill="1" applyBorder="1" applyAlignment="1">
      <alignment horizontal="right" vertical="center"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59" fillId="0" borderId="45"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0" xfId="56" applyNumberFormat="1" applyFont="1" applyFill="1" applyBorder="1" applyAlignment="1">
      <alignment horizontal="center" vertical="center" wrapText="1"/>
      <protection/>
    </xf>
    <xf numFmtId="49" fontId="20" fillId="24" borderId="29"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6" xfId="0" applyNumberFormat="1" applyFont="1" applyFill="1" applyBorder="1" applyAlignment="1">
      <alignment horizontal="center" vertical="center" wrapText="1"/>
    </xf>
    <xf numFmtId="49" fontId="21" fillId="24" borderId="10" xfId="57" applyNumberFormat="1" applyFont="1" applyFill="1" applyBorder="1" applyAlignment="1">
      <alignment horizontal="center" vertical="center" wrapText="1"/>
      <protection/>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0" fontId="60"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35" xfId="43" applyFont="1" applyFill="1" applyBorder="1" applyAlignment="1" applyProtection="1">
      <alignment horizontal="left" wrapText="1"/>
      <protection/>
    </xf>
    <xf numFmtId="49" fontId="46" fillId="25" borderId="25" xfId="0" applyNumberFormat="1" applyFont="1" applyFill="1" applyBorder="1" applyAlignment="1">
      <alignment horizontal="right" vertical="center" wrapText="1"/>
    </xf>
    <xf numFmtId="49" fontId="46" fillId="25" borderId="24" xfId="0" applyNumberFormat="1" applyFont="1" applyFill="1" applyBorder="1" applyAlignment="1">
      <alignment horizontal="left" vertical="center" wrapText="1"/>
    </xf>
    <xf numFmtId="49" fontId="46" fillId="25" borderId="35"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1" fillId="0" borderId="10" xfId="0" applyFont="1" applyBorder="1" applyAlignment="1">
      <alignment wrapText="1"/>
    </xf>
    <xf numFmtId="187" fontId="46"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57"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2" fontId="0" fillId="24" borderId="10" xfId="0" applyNumberFormat="1" applyFill="1" applyBorder="1" applyAlignment="1">
      <alignment/>
    </xf>
    <xf numFmtId="2" fontId="9" fillId="24" borderId="10" xfId="0" applyNumberFormat="1" applyFont="1" applyFill="1" applyBorder="1" applyAlignment="1">
      <alignment/>
    </xf>
    <xf numFmtId="49" fontId="46" fillId="24" borderId="47"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0" fontId="20" fillId="24" borderId="37" xfId="0" applyFont="1" applyFill="1" applyBorder="1" applyAlignment="1">
      <alignment horizontal="left" vertical="center" wrapText="1"/>
    </xf>
    <xf numFmtId="0" fontId="21" fillId="0" borderId="0" xfId="0" applyFont="1" applyAlignment="1">
      <alignment wrapText="1"/>
    </xf>
    <xf numFmtId="0" fontId="22" fillId="26" borderId="10" xfId="0" applyFont="1" applyFill="1" applyBorder="1" applyAlignment="1">
      <alignment horizontal="justify" vertical="center" wrapText="1"/>
    </xf>
    <xf numFmtId="0" fontId="31" fillId="24" borderId="37" xfId="0" applyFont="1" applyFill="1" applyBorder="1" applyAlignment="1">
      <alignment horizontal="left" vertical="center" wrapText="1"/>
    </xf>
    <xf numFmtId="0" fontId="20" fillId="24" borderId="10" xfId="0" applyFont="1" applyFill="1" applyBorder="1" applyAlignment="1">
      <alignment/>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2" fillId="0" borderId="10" xfId="0" applyFont="1" applyBorder="1" applyAlignment="1">
      <alignment wrapText="1"/>
    </xf>
    <xf numFmtId="181" fontId="39" fillId="24" borderId="40" xfId="0" applyNumberFormat="1" applyFont="1" applyFill="1" applyBorder="1" applyAlignment="1">
      <alignment horizontal="center" vertical="center"/>
    </xf>
    <xf numFmtId="0" fontId="52"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2"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5" borderId="0" xfId="0" applyFont="1" applyFill="1" applyBorder="1" applyAlignment="1">
      <alignment horizontal="left" vertical="center" wrapText="1"/>
    </xf>
    <xf numFmtId="2" fontId="21" fillId="24" borderId="11" xfId="66" applyNumberFormat="1" applyFont="1" applyFill="1" applyBorder="1" applyAlignment="1">
      <alignment horizontal="right" vertical="center" wrapText="1"/>
      <protection/>
    </xf>
    <xf numFmtId="2" fontId="53"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2" fontId="46" fillId="24" borderId="10" xfId="0" applyNumberFormat="1" applyFont="1" applyFill="1" applyBorder="1" applyAlignment="1">
      <alignment horizontal="right" vertical="center" wrapText="1"/>
    </xf>
    <xf numFmtId="2" fontId="31" fillId="24" borderId="10" xfId="0" applyNumberFormat="1" applyFont="1" applyFill="1" applyBorder="1" applyAlignment="1">
      <alignment horizontal="right" vertical="center" wrapText="1"/>
    </xf>
    <xf numFmtId="2" fontId="31" fillId="24" borderId="11" xfId="0" applyNumberFormat="1" applyFont="1" applyFill="1" applyBorder="1" applyAlignment="1">
      <alignment horizontal="right" vertical="center" wrapText="1"/>
    </xf>
    <xf numFmtId="49" fontId="22" fillId="26" borderId="26" xfId="66" applyNumberFormat="1" applyFont="1" applyFill="1" applyBorder="1" applyAlignment="1">
      <alignment horizontal="center" vertical="center" wrapText="1"/>
      <protection/>
    </xf>
    <xf numFmtId="49" fontId="24" fillId="26" borderId="26" xfId="66" applyNumberFormat="1" applyFont="1" applyFill="1" applyBorder="1" applyAlignment="1">
      <alignment horizontal="center" vertical="center" wrapText="1"/>
      <protection/>
    </xf>
    <xf numFmtId="0" fontId="20" fillId="0" borderId="10" xfId="0" applyFont="1" applyBorder="1" applyAlignment="1">
      <alignment/>
    </xf>
    <xf numFmtId="0" fontId="58" fillId="0" borderId="0" xfId="0" applyFont="1" applyAlignment="1">
      <alignment/>
    </xf>
    <xf numFmtId="0" fontId="20" fillId="24" borderId="12" xfId="0" applyFont="1" applyFill="1" applyBorder="1" applyAlignment="1">
      <alignment vertical="center" wrapText="1"/>
    </xf>
    <xf numFmtId="49" fontId="20" fillId="25" borderId="28" xfId="0" applyNumberFormat="1" applyFont="1" applyFill="1" applyBorder="1" applyAlignment="1">
      <alignment horizontal="center" vertical="center" wrapText="1"/>
    </xf>
    <xf numFmtId="0" fontId="63" fillId="0" borderId="10" xfId="0" applyFont="1" applyBorder="1" applyAlignment="1">
      <alignment wrapText="1"/>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4" fillId="24" borderId="10" xfId="0" applyFont="1" applyFill="1" applyBorder="1" applyAlignment="1">
      <alignment vertical="center" wrapText="1"/>
    </xf>
    <xf numFmtId="2" fontId="9" fillId="24" borderId="10" xfId="0" applyNumberFormat="1" applyFont="1" applyFill="1" applyBorder="1" applyAlignment="1">
      <alignment vertical="center"/>
    </xf>
    <xf numFmtId="2" fontId="0" fillId="24" borderId="10" xfId="0" applyNumberFormat="1" applyFill="1" applyBorder="1" applyAlignment="1">
      <alignment vertical="center"/>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0" fontId="21" fillId="26" borderId="11" xfId="0" applyFont="1" applyFill="1" applyBorder="1" applyAlignment="1">
      <alignment horizontal="left" vertical="center" wrapText="1"/>
    </xf>
    <xf numFmtId="0" fontId="23" fillId="26" borderId="10" xfId="0" applyFont="1" applyFill="1" applyBorder="1" applyAlignment="1">
      <alignment horizontal="justify"/>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0" fontId="17" fillId="24" borderId="0" xfId="0" applyFont="1" applyFill="1" applyBorder="1" applyAlignment="1">
      <alignment vertical="center"/>
    </xf>
    <xf numFmtId="0" fontId="54" fillId="25" borderId="10" xfId="0" applyFont="1" applyFill="1" applyBorder="1" applyAlignment="1">
      <alignment vertical="center" wrapText="1"/>
    </xf>
    <xf numFmtId="0" fontId="24" fillId="25" borderId="10" xfId="0" applyFont="1" applyFill="1" applyBorder="1" applyAlignment="1">
      <alignment vertical="top" wrapText="1"/>
    </xf>
    <xf numFmtId="49" fontId="20" fillId="27" borderId="11" xfId="0" applyNumberFormat="1" applyFont="1" applyFill="1" applyBorder="1" applyAlignment="1">
      <alignment horizontal="center" vertical="center" wrapText="1"/>
    </xf>
    <xf numFmtId="0" fontId="20" fillId="0" borderId="0" xfId="0" applyFont="1" applyAlignment="1">
      <alignment/>
    </xf>
    <xf numFmtId="0" fontId="20" fillId="26" borderId="37" xfId="0" applyFont="1" applyFill="1" applyBorder="1" applyAlignment="1">
      <alignment horizontal="left" vertical="center" wrapText="1"/>
    </xf>
    <xf numFmtId="0" fontId="20" fillId="26" borderId="0" xfId="0" applyFont="1" applyFill="1" applyAlignment="1">
      <alignment wrapText="1"/>
    </xf>
    <xf numFmtId="49" fontId="20" fillId="27" borderId="10" xfId="0" applyNumberFormat="1" applyFont="1" applyFill="1" applyBorder="1" applyAlignment="1">
      <alignment horizontal="center" vertical="center" wrapText="1"/>
    </xf>
    <xf numFmtId="0" fontId="22" fillId="26" borderId="0" xfId="58" applyFont="1" applyFill="1" applyAlignment="1">
      <alignment vertical="center" wrapText="1"/>
      <protection/>
    </xf>
    <xf numFmtId="0" fontId="31" fillId="26" borderId="0" xfId="0" applyFont="1" applyFill="1" applyAlignment="1">
      <alignment wrapText="1"/>
    </xf>
    <xf numFmtId="0" fontId="36" fillId="0" borderId="0" xfId="0" applyFont="1" applyAlignment="1">
      <alignment horizontal="center"/>
    </xf>
    <xf numFmtId="0" fontId="36" fillId="28" borderId="48" xfId="0" applyFont="1" applyFill="1" applyBorder="1" applyAlignment="1">
      <alignment horizontal="justify" vertical="top" wrapText="1"/>
    </xf>
    <xf numFmtId="49" fontId="60" fillId="26" borderId="10" xfId="0" applyNumberFormat="1" applyFont="1" applyFill="1" applyBorder="1" applyAlignment="1">
      <alignment wrapText="1"/>
    </xf>
    <xf numFmtId="2" fontId="21" fillId="25" borderId="10" xfId="0" applyNumberFormat="1" applyFont="1" applyFill="1" applyBorder="1" applyAlignment="1">
      <alignment horizontal="right" vertical="center" wrapText="1"/>
    </xf>
    <xf numFmtId="2" fontId="21" fillId="24" borderId="10" xfId="66" applyNumberFormat="1" applyFont="1" applyFill="1" applyBorder="1" applyAlignment="1">
      <alignment horizontal="right" vertical="center" wrapText="1"/>
      <protection/>
    </xf>
    <xf numFmtId="2" fontId="20" fillId="24" borderId="10" xfId="66" applyNumberFormat="1" applyFont="1" applyFill="1" applyBorder="1" applyAlignment="1">
      <alignment horizontal="right" vertical="center" wrapText="1"/>
      <protection/>
    </xf>
    <xf numFmtId="2" fontId="24" fillId="24" borderId="11" xfId="66" applyNumberFormat="1" applyFont="1" applyFill="1" applyBorder="1" applyAlignment="1">
      <alignment horizontal="right" vertical="center" wrapText="1"/>
      <protection/>
    </xf>
    <xf numFmtId="2" fontId="22" fillId="24" borderId="11" xfId="66" applyNumberFormat="1" applyFont="1" applyFill="1" applyBorder="1" applyAlignment="1">
      <alignment horizontal="right" vertical="center" wrapText="1"/>
      <protection/>
    </xf>
    <xf numFmtId="2" fontId="20" fillId="24" borderId="10" xfId="0" applyNumberFormat="1" applyFont="1" applyFill="1" applyBorder="1" applyAlignment="1">
      <alignment horizontal="right" vertical="center" wrapText="1"/>
    </xf>
    <xf numFmtId="2" fontId="20" fillId="25" borderId="10" xfId="0" applyNumberFormat="1" applyFont="1" applyFill="1" applyBorder="1" applyAlignment="1">
      <alignment horizontal="right" vertical="center" wrapText="1"/>
    </xf>
    <xf numFmtId="2" fontId="21" fillId="25" borderId="0" xfId="0" applyNumberFormat="1" applyFont="1" applyFill="1" applyBorder="1" applyAlignment="1">
      <alignment horizontal="right" vertical="center" wrapText="1"/>
    </xf>
    <xf numFmtId="2" fontId="21" fillId="0" borderId="10" xfId="0" applyNumberFormat="1" applyFont="1" applyBorder="1" applyAlignment="1">
      <alignment horizontal="right"/>
    </xf>
    <xf numFmtId="2" fontId="20" fillId="0" borderId="10" xfId="0" applyNumberFormat="1" applyFont="1" applyBorder="1" applyAlignment="1">
      <alignment horizontal="right"/>
    </xf>
    <xf numFmtId="2" fontId="20" fillId="24" borderId="17" xfId="0" applyNumberFormat="1" applyFont="1" applyFill="1" applyBorder="1" applyAlignment="1">
      <alignment horizontal="right" vertical="center" wrapText="1"/>
    </xf>
    <xf numFmtId="2" fontId="20" fillId="24" borderId="16" xfId="0" applyNumberFormat="1" applyFont="1" applyFill="1" applyBorder="1" applyAlignment="1">
      <alignment horizontal="right" vertical="center" wrapText="1"/>
    </xf>
    <xf numFmtId="2" fontId="20" fillId="24" borderId="10" xfId="58" applyNumberFormat="1" applyFont="1" applyFill="1" applyBorder="1" applyAlignment="1">
      <alignment horizontal="right" vertical="center" wrapText="1"/>
      <protection/>
    </xf>
    <xf numFmtId="2" fontId="22" fillId="26" borderId="10" xfId="58" applyNumberFormat="1" applyFont="1" applyFill="1" applyBorder="1" applyAlignment="1">
      <alignment vertical="center" wrapText="1"/>
      <protection/>
    </xf>
    <xf numFmtId="2" fontId="22" fillId="26" borderId="35" xfId="58" applyNumberFormat="1" applyFont="1" applyFill="1" applyBorder="1" applyAlignment="1">
      <alignment vertical="center" wrapText="1"/>
      <protection/>
    </xf>
    <xf numFmtId="2" fontId="21" fillId="25" borderId="35" xfId="0" applyNumberFormat="1" applyFont="1" applyFill="1" applyBorder="1" applyAlignment="1">
      <alignment horizontal="right" vertical="center" wrapText="1"/>
    </xf>
    <xf numFmtId="2" fontId="24" fillId="25" borderId="11" xfId="0" applyNumberFormat="1" applyFont="1" applyFill="1" applyBorder="1" applyAlignment="1">
      <alignment horizontal="right" vertical="center" wrapText="1"/>
    </xf>
    <xf numFmtId="2" fontId="24" fillId="25" borderId="10" xfId="0" applyNumberFormat="1" applyFont="1" applyFill="1" applyBorder="1" applyAlignment="1">
      <alignment horizontal="right" vertical="center" wrapText="1"/>
    </xf>
    <xf numFmtId="2" fontId="22" fillId="24" borderId="10" xfId="0" applyNumberFormat="1" applyFont="1" applyFill="1" applyBorder="1" applyAlignment="1">
      <alignment horizontal="right" vertical="center" wrapText="1"/>
    </xf>
    <xf numFmtId="2" fontId="20" fillId="25" borderId="35" xfId="0" applyNumberFormat="1" applyFont="1" applyFill="1" applyBorder="1" applyAlignment="1">
      <alignment horizontal="right" vertical="center" wrapText="1"/>
    </xf>
    <xf numFmtId="2" fontId="21" fillId="24" borderId="10" xfId="0" applyNumberFormat="1" applyFont="1" applyFill="1" applyBorder="1" applyAlignment="1">
      <alignment horizontal="right" vertical="center" wrapText="1"/>
    </xf>
    <xf numFmtId="2" fontId="21" fillId="25" borderId="10" xfId="57" applyNumberFormat="1" applyFont="1" applyFill="1" applyBorder="1" applyAlignment="1">
      <alignment horizontal="right" vertical="center" wrapText="1"/>
      <protection/>
    </xf>
    <xf numFmtId="2" fontId="20" fillId="25" borderId="11" xfId="0" applyNumberFormat="1" applyFont="1" applyFill="1" applyBorder="1" applyAlignment="1">
      <alignment horizontal="right" vertical="center" wrapText="1"/>
    </xf>
    <xf numFmtId="2" fontId="24" fillId="24" borderId="11" xfId="58" applyNumberFormat="1" applyFont="1" applyFill="1" applyBorder="1" applyAlignment="1">
      <alignment horizontal="right" vertical="center" wrapText="1"/>
      <protection/>
    </xf>
    <xf numFmtId="2" fontId="22" fillId="24" borderId="11" xfId="58" applyNumberFormat="1" applyFont="1" applyFill="1" applyBorder="1" applyAlignment="1">
      <alignment horizontal="right" vertical="center" wrapText="1"/>
      <protection/>
    </xf>
    <xf numFmtId="2" fontId="20" fillId="24" borderId="11" xfId="58" applyNumberFormat="1" applyFont="1" applyFill="1" applyBorder="1" applyAlignment="1">
      <alignment horizontal="right" vertical="center" wrapText="1"/>
      <protection/>
    </xf>
    <xf numFmtId="2" fontId="20" fillId="0" borderId="11" xfId="66" applyNumberFormat="1" applyFont="1" applyFill="1" applyBorder="1" applyAlignment="1">
      <alignment horizontal="right" vertical="center" wrapText="1"/>
      <protection/>
    </xf>
    <xf numFmtId="2" fontId="22" fillId="24" borderId="10" xfId="66" applyNumberFormat="1" applyFont="1" applyFill="1" applyBorder="1" applyAlignment="1">
      <alignment horizontal="right" vertical="center" wrapText="1"/>
      <protection/>
    </xf>
    <xf numFmtId="2" fontId="33" fillId="24" borderId="10" xfId="0" applyNumberFormat="1" applyFont="1" applyFill="1" applyBorder="1" applyAlignment="1">
      <alignment horizontal="right"/>
    </xf>
    <xf numFmtId="2" fontId="32" fillId="24" borderId="10" xfId="0" applyNumberFormat="1" applyFont="1" applyFill="1" applyBorder="1" applyAlignment="1">
      <alignment horizontal="right"/>
    </xf>
    <xf numFmtId="2" fontId="33" fillId="24" borderId="10" xfId="0" applyNumberFormat="1" applyFont="1" applyFill="1" applyBorder="1" applyAlignment="1">
      <alignment horizontal="right" vertical="center"/>
    </xf>
    <xf numFmtId="2" fontId="32" fillId="0" borderId="10" xfId="0" applyNumberFormat="1" applyFont="1" applyFill="1" applyBorder="1" applyAlignment="1">
      <alignment horizontal="right"/>
    </xf>
    <xf numFmtId="2" fontId="36" fillId="0" borderId="10" xfId="54" applyNumberFormat="1" applyFont="1" applyBorder="1">
      <alignment/>
      <protection/>
    </xf>
    <xf numFmtId="2" fontId="52" fillId="0" borderId="10" xfId="54" applyNumberFormat="1" applyFont="1" applyBorder="1">
      <alignment/>
      <protection/>
    </xf>
    <xf numFmtId="2" fontId="36" fillId="26" borderId="10" xfId="54" applyNumberFormat="1" applyFont="1" applyFill="1" applyBorder="1">
      <alignment/>
      <protection/>
    </xf>
    <xf numFmtId="2" fontId="20" fillId="24" borderId="35" xfId="58" applyNumberFormat="1" applyFont="1" applyFill="1" applyBorder="1" applyAlignment="1">
      <alignment horizontal="right" vertical="center" wrapText="1"/>
      <protection/>
    </xf>
    <xf numFmtId="2" fontId="20" fillId="26" borderId="10" xfId="0" applyNumberFormat="1" applyFont="1" applyFill="1" applyBorder="1" applyAlignment="1">
      <alignment horizontal="right" vertical="center" wrapText="1"/>
    </xf>
    <xf numFmtId="2" fontId="20" fillId="25" borderId="10" xfId="57" applyNumberFormat="1" applyFont="1" applyFill="1" applyBorder="1" applyAlignment="1">
      <alignment horizontal="right" vertical="center" wrapText="1"/>
      <protection/>
    </xf>
    <xf numFmtId="2" fontId="21" fillId="25" borderId="11" xfId="0" applyNumberFormat="1" applyFont="1" applyFill="1" applyBorder="1" applyAlignment="1">
      <alignment horizontal="right" vertical="center" wrapText="1"/>
    </xf>
    <xf numFmtId="2" fontId="21" fillId="24" borderId="11" xfId="58" applyNumberFormat="1" applyFont="1" applyFill="1" applyBorder="1" applyAlignment="1">
      <alignment horizontal="right" vertical="center" wrapText="1"/>
      <protection/>
    </xf>
    <xf numFmtId="2" fontId="20" fillId="26" borderId="11" xfId="58" applyNumberFormat="1" applyFont="1" applyFill="1" applyBorder="1" applyAlignment="1">
      <alignment horizontal="right" vertical="center" wrapText="1"/>
      <protection/>
    </xf>
    <xf numFmtId="2" fontId="20" fillId="26" borderId="11" xfId="66" applyNumberFormat="1" applyFont="1" applyFill="1" applyBorder="1" applyAlignment="1">
      <alignment horizontal="right" vertical="center" wrapText="1"/>
      <protection/>
    </xf>
    <xf numFmtId="2" fontId="31" fillId="24" borderId="10" xfId="66" applyNumberFormat="1" applyFont="1" applyFill="1" applyBorder="1" applyAlignment="1">
      <alignment horizontal="right" vertical="center" wrapText="1"/>
      <protection/>
    </xf>
    <xf numFmtId="2" fontId="31" fillId="24" borderId="11" xfId="66" applyNumberFormat="1" applyFont="1" applyFill="1" applyBorder="1" applyAlignment="1">
      <alignment horizontal="right" vertical="center" wrapText="1"/>
      <protection/>
    </xf>
    <xf numFmtId="2" fontId="46" fillId="25" borderId="35" xfId="0" applyNumberFormat="1" applyFont="1" applyFill="1" applyBorder="1" applyAlignment="1">
      <alignment horizontal="right" vertical="center" wrapText="1"/>
    </xf>
    <xf numFmtId="2" fontId="31" fillId="25" borderId="16" xfId="0" applyNumberFormat="1" applyFont="1" applyFill="1" applyBorder="1" applyAlignment="1">
      <alignment horizontal="right" vertical="center" wrapText="1"/>
    </xf>
    <xf numFmtId="2" fontId="31" fillId="24" borderId="10" xfId="58" applyNumberFormat="1" applyFont="1" applyFill="1" applyBorder="1" applyAlignment="1">
      <alignment horizontal="right" vertical="center" wrapText="1"/>
      <protection/>
    </xf>
    <xf numFmtId="2" fontId="46" fillId="24" borderId="10" xfId="66" applyNumberFormat="1" applyFont="1" applyFill="1" applyBorder="1" applyAlignment="1">
      <alignment vertical="center" wrapText="1"/>
      <protection/>
    </xf>
    <xf numFmtId="2" fontId="31" fillId="24" borderId="10" xfId="66" applyNumberFormat="1" applyFont="1" applyFill="1" applyBorder="1" applyAlignment="1">
      <alignment vertical="center" wrapText="1"/>
      <protection/>
    </xf>
    <xf numFmtId="2" fontId="31" fillId="0" borderId="10" xfId="0" applyNumberFormat="1" applyFont="1" applyFill="1" applyBorder="1" applyAlignment="1">
      <alignment/>
    </xf>
    <xf numFmtId="0" fontId="31" fillId="24" borderId="0" xfId="0" applyFont="1" applyFill="1" applyAlignment="1">
      <alignment horizontal="justify"/>
    </xf>
    <xf numFmtId="49" fontId="22" fillId="26" borderId="11"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0" fontId="20" fillId="25" borderId="11" xfId="0" applyFont="1" applyFill="1" applyBorder="1" applyAlignment="1">
      <alignment horizontal="left" vertical="center" wrapText="1"/>
    </xf>
    <xf numFmtId="0" fontId="20" fillId="25" borderId="0" xfId="0" applyFont="1" applyFill="1" applyBorder="1" applyAlignment="1">
      <alignment vertical="center" wrapText="1"/>
    </xf>
    <xf numFmtId="0" fontId="0" fillId="24" borderId="0" xfId="0" applyFill="1" applyBorder="1" applyAlignment="1">
      <alignment horizontal="center"/>
    </xf>
    <xf numFmtId="0" fontId="31" fillId="25" borderId="11" xfId="0" applyFont="1" applyFill="1" applyBorder="1" applyAlignment="1">
      <alignment horizontal="left" vertical="center" wrapText="1"/>
    </xf>
    <xf numFmtId="0" fontId="31" fillId="25" borderId="0" xfId="0" applyFont="1" applyFill="1" applyBorder="1" applyAlignment="1">
      <alignment vertical="center" wrapText="1"/>
    </xf>
    <xf numFmtId="2" fontId="31" fillId="26" borderId="10" xfId="0" applyNumberFormat="1" applyFont="1" applyFill="1" applyBorder="1" applyAlignment="1">
      <alignment horizontal="right" vertical="center" wrapText="1"/>
    </xf>
    <xf numFmtId="0" fontId="26" fillId="26" borderId="10" xfId="0" applyFont="1" applyFill="1" applyBorder="1" applyAlignment="1">
      <alignment vertical="center" wrapText="1"/>
    </xf>
    <xf numFmtId="0" fontId="32" fillId="0" borderId="0" xfId="0" applyFont="1" applyAlignment="1">
      <alignment horizontal="right"/>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0" fontId="32" fillId="0" borderId="0" xfId="0" applyFont="1" applyBorder="1" applyAlignment="1">
      <alignment horizontal="left" vertical="center" wrapText="1"/>
    </xf>
    <xf numFmtId="0" fontId="26" fillId="0" borderId="0" xfId="0" applyFont="1" applyBorder="1" applyAlignment="1">
      <alignment horizontal="center" vertical="center" wrapText="1"/>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49" fontId="21" fillId="25" borderId="12" xfId="0" applyNumberFormat="1" applyFont="1" applyFill="1" applyBorder="1" applyAlignment="1">
      <alignment vertical="center" wrapText="1"/>
    </xf>
    <xf numFmtId="49" fontId="21" fillId="25" borderId="11" xfId="0" applyNumberFormat="1" applyFont="1" applyFill="1" applyBorder="1" applyAlignment="1">
      <alignment vertical="center" wrapText="1"/>
    </xf>
    <xf numFmtId="0" fontId="22" fillId="26" borderId="12" xfId="0" applyFont="1" applyFill="1" applyBorder="1" applyAlignment="1">
      <alignment horizontal="center" vertical="center" wrapText="1"/>
    </xf>
    <xf numFmtId="0" fontId="22" fillId="26" borderId="11" xfId="0" applyFont="1" applyFill="1" applyBorder="1" applyAlignment="1">
      <alignment horizontal="center"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0" fontId="40" fillId="0" borderId="0" xfId="0" applyFont="1" applyBorder="1" applyAlignment="1">
      <alignment horizontal="right"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3" fontId="21" fillId="24" borderId="12" xfId="0" applyNumberFormat="1" applyFont="1" applyFill="1" applyBorder="1" applyAlignment="1">
      <alignment horizontal="center" vertical="center" wrapText="1"/>
    </xf>
    <xf numFmtId="49" fontId="26" fillId="0" borderId="0" xfId="0" applyNumberFormat="1" applyFont="1" applyFill="1" applyBorder="1" applyAlignment="1">
      <alignment horizontal="right" vertical="center" wrapText="1"/>
    </xf>
    <xf numFmtId="0" fontId="26" fillId="0" borderId="0" xfId="0" applyFont="1" applyBorder="1" applyAlignment="1">
      <alignment horizontal="right" vertical="center" wrapText="1"/>
    </xf>
    <xf numFmtId="0" fontId="21" fillId="0" borderId="0" xfId="0" applyFont="1" applyBorder="1" applyAlignment="1">
      <alignment horizontal="right" vertical="center" wrapText="1"/>
    </xf>
    <xf numFmtId="0" fontId="20" fillId="29" borderId="47" xfId="0" applyFont="1" applyFill="1" applyBorder="1" applyAlignment="1">
      <alignment horizontal="right" vertical="top" wrapText="1"/>
    </xf>
    <xf numFmtId="0" fontId="20" fillId="29" borderId="11" xfId="0" applyFont="1" applyFill="1" applyBorder="1" applyAlignment="1">
      <alignment horizontal="right" vertical="top" wrapText="1"/>
    </xf>
    <xf numFmtId="0" fontId="20" fillId="25" borderId="47"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49" fontId="21" fillId="26" borderId="11" xfId="0" applyNumberFormat="1" applyFont="1" applyFill="1" applyBorder="1" applyAlignment="1">
      <alignment horizontal="center" vertical="center" wrapText="1"/>
    </xf>
    <xf numFmtId="0" fontId="45"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0" fontId="26" fillId="0" borderId="0" xfId="0" applyFont="1" applyBorder="1" applyAlignment="1">
      <alignment horizontal="left" vertical="center" wrapText="1"/>
    </xf>
    <xf numFmtId="0" fontId="21" fillId="25" borderId="12"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0" fillId="25" borderId="47"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25" borderId="12" xfId="0" applyFont="1" applyFill="1" applyBorder="1" applyAlignment="1">
      <alignment horizontal="center" vertical="center" wrapText="1"/>
    </xf>
    <xf numFmtId="49" fontId="21" fillId="25" borderId="47" xfId="0" applyNumberFormat="1" applyFont="1" applyFill="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31" fillId="26" borderId="12"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0" fontId="31" fillId="26" borderId="12"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46" fillId="24" borderId="0" xfId="0" applyFont="1" applyFill="1" applyAlignment="1">
      <alignment horizontal="center"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31" fillId="24" borderId="47" xfId="0" applyFont="1" applyFill="1" applyBorder="1" applyAlignment="1">
      <alignment horizontal="center" vertical="center" wrapText="1"/>
    </xf>
    <xf numFmtId="49" fontId="46" fillId="25" borderId="47"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0" fontId="31" fillId="26" borderId="11" xfId="0" applyFont="1" applyFill="1" applyBorder="1" applyAlignment="1">
      <alignment horizontal="center" vertical="center" wrapText="1"/>
    </xf>
    <xf numFmtId="49" fontId="46" fillId="27" borderId="12" xfId="0" applyNumberFormat="1" applyFont="1" applyFill="1" applyBorder="1" applyAlignment="1">
      <alignment vertical="center" wrapText="1"/>
    </xf>
    <xf numFmtId="49" fontId="46" fillId="27" borderId="11" xfId="0" applyNumberFormat="1" applyFont="1" applyFill="1" applyBorder="1" applyAlignment="1">
      <alignment vertical="center" wrapText="1"/>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1"/>
  <sheetViews>
    <sheetView zoomScaleSheetLayoutView="100" zoomScalePageLayoutView="0" workbookViewId="0" topLeftCell="A58">
      <selection activeCell="B7" sqref="B7:H7"/>
    </sheetView>
  </sheetViews>
  <sheetFormatPr defaultColWidth="9.140625" defaultRowHeight="15"/>
  <cols>
    <col min="1" max="1" width="24.00390625" style="6" customWidth="1"/>
    <col min="2" max="2" width="48.7109375" style="7" customWidth="1"/>
    <col min="3" max="3" width="16.28125" style="7" customWidth="1"/>
    <col min="4" max="4" width="12.7109375" style="7" hidden="1" customWidth="1"/>
    <col min="5" max="16384" width="9.140625" style="6" customWidth="1"/>
  </cols>
  <sheetData>
    <row r="1" spans="1:4" ht="12.75">
      <c r="A1" s="38"/>
      <c r="B1" s="617" t="s">
        <v>538</v>
      </c>
      <c r="C1" s="617"/>
      <c r="D1" s="617"/>
    </row>
    <row r="2" spans="1:6" s="1" customFormat="1" ht="15.75" customHeight="1">
      <c r="A2" s="619" t="s">
        <v>2</v>
      </c>
      <c r="B2" s="619"/>
      <c r="C2" s="619"/>
      <c r="D2" s="619"/>
      <c r="E2" s="3"/>
      <c r="F2" s="3"/>
    </row>
    <row r="3" spans="1:6" s="1" customFormat="1" ht="15.75" customHeight="1">
      <c r="A3" s="619" t="s">
        <v>617</v>
      </c>
      <c r="B3" s="619"/>
      <c r="C3" s="619"/>
      <c r="D3" s="619"/>
      <c r="E3" s="3"/>
      <c r="F3" s="3"/>
    </row>
    <row r="4" spans="1:6" s="2" customFormat="1" ht="16.5" customHeight="1">
      <c r="A4" s="620" t="s">
        <v>619</v>
      </c>
      <c r="B4" s="620"/>
      <c r="C4" s="620"/>
      <c r="D4" s="620"/>
      <c r="E4" s="4"/>
      <c r="F4" s="4"/>
    </row>
    <row r="5" spans="1:6" s="2" customFormat="1" ht="16.5" customHeight="1">
      <c r="A5" s="37"/>
      <c r="B5" s="620" t="s">
        <v>3</v>
      </c>
      <c r="C5" s="620"/>
      <c r="D5" s="620"/>
      <c r="E5" s="4"/>
      <c r="F5" s="4"/>
    </row>
    <row r="6" spans="1:6" s="2" customFormat="1" ht="18" customHeight="1">
      <c r="A6" s="620" t="s">
        <v>575</v>
      </c>
      <c r="B6" s="620"/>
      <c r="C6" s="620"/>
      <c r="D6" s="620"/>
      <c r="E6" s="4"/>
      <c r="F6" s="4"/>
    </row>
    <row r="7" spans="1:8" s="2" customFormat="1" ht="18" customHeight="1">
      <c r="A7" s="5"/>
      <c r="B7" s="621" t="s">
        <v>687</v>
      </c>
      <c r="C7" s="621"/>
      <c r="D7" s="621"/>
      <c r="E7" s="621"/>
      <c r="F7" s="621"/>
      <c r="G7" s="621"/>
      <c r="H7" s="621"/>
    </row>
    <row r="8" spans="1:3" s="7" customFormat="1" ht="32.25" customHeight="1">
      <c r="A8" s="618" t="s">
        <v>576</v>
      </c>
      <c r="B8" s="618"/>
      <c r="C8" s="618"/>
    </row>
    <row r="9" spans="1:3" s="32" customFormat="1" ht="5.25" customHeight="1">
      <c r="A9" s="36"/>
      <c r="B9" s="35"/>
      <c r="C9" s="35"/>
    </row>
    <row r="10" spans="1:3" s="32" customFormat="1" ht="13.5" customHeight="1">
      <c r="A10" s="34"/>
      <c r="B10" s="33"/>
      <c r="C10" s="33" t="s">
        <v>634</v>
      </c>
    </row>
    <row r="11" spans="1:4" ht="38.25">
      <c r="A11" s="31" t="s">
        <v>142</v>
      </c>
      <c r="B11" s="30" t="s">
        <v>141</v>
      </c>
      <c r="C11" s="29" t="s">
        <v>499</v>
      </c>
      <c r="D11" s="10">
        <v>8502881.13</v>
      </c>
    </row>
    <row r="12" spans="1:4" ht="12.75">
      <c r="A12" s="28">
        <v>1</v>
      </c>
      <c r="B12" s="28">
        <v>2</v>
      </c>
      <c r="C12" s="28"/>
      <c r="D12" s="10">
        <v>5510235.74</v>
      </c>
    </row>
    <row r="13" spans="1:4" ht="12.75">
      <c r="A13" s="14" t="s">
        <v>140</v>
      </c>
      <c r="B13" s="23" t="s">
        <v>139</v>
      </c>
      <c r="C13" s="585">
        <f>C14+C32+C36+C44+C47+C51+C61+C67+C22+C70</f>
        <v>18163543</v>
      </c>
      <c r="D13" s="16" t="e">
        <f>D14+D32+D36+D44+D47+D51+#REF!+D61+D67+D22</f>
        <v>#REF!</v>
      </c>
    </row>
    <row r="14" spans="1:4" ht="12.75">
      <c r="A14" s="14" t="s">
        <v>138</v>
      </c>
      <c r="B14" s="23" t="s">
        <v>137</v>
      </c>
      <c r="C14" s="585">
        <f>C15</f>
        <v>8846820</v>
      </c>
      <c r="D14" s="16">
        <f>D15</f>
        <v>5409863.26</v>
      </c>
    </row>
    <row r="15" spans="1:4" ht="12.75" customHeight="1">
      <c r="A15" s="12" t="s">
        <v>136</v>
      </c>
      <c r="B15" s="11" t="s">
        <v>135</v>
      </c>
      <c r="C15" s="586">
        <f>SUM(C18:C20)+C21</f>
        <v>8846820</v>
      </c>
      <c r="D15" s="25">
        <f>D18</f>
        <v>5409863.26</v>
      </c>
    </row>
    <row r="16" spans="1:4" ht="17.25" customHeight="1" hidden="1">
      <c r="A16" s="12" t="s">
        <v>133</v>
      </c>
      <c r="B16" s="11" t="s">
        <v>134</v>
      </c>
      <c r="C16" s="586"/>
      <c r="D16" s="10"/>
    </row>
    <row r="17" spans="1:4" ht="7.5" customHeight="1" hidden="1">
      <c r="A17" s="12"/>
      <c r="B17" s="11"/>
      <c r="C17" s="586">
        <f>C18+C19</f>
        <v>8303398</v>
      </c>
      <c r="D17" s="10">
        <v>5504333.04</v>
      </c>
    </row>
    <row r="18" spans="1:4" ht="66.75" customHeight="1">
      <c r="A18" s="12" t="s">
        <v>133</v>
      </c>
      <c r="B18" s="462" t="s">
        <v>452</v>
      </c>
      <c r="C18" s="586">
        <v>8073640</v>
      </c>
      <c r="D18" s="10">
        <v>5409863.26</v>
      </c>
    </row>
    <row r="19" spans="1:4" ht="104.25" customHeight="1">
      <c r="A19" s="12" t="s">
        <v>132</v>
      </c>
      <c r="B19" s="462" t="s">
        <v>453</v>
      </c>
      <c r="C19" s="586">
        <v>229758</v>
      </c>
      <c r="D19" s="10">
        <v>94469.78</v>
      </c>
    </row>
    <row r="20" spans="1:4" ht="40.5" customHeight="1">
      <c r="A20" s="12" t="s">
        <v>131</v>
      </c>
      <c r="B20" s="462" t="s">
        <v>454</v>
      </c>
      <c r="C20" s="586">
        <v>44549</v>
      </c>
      <c r="D20" s="10">
        <v>5000</v>
      </c>
    </row>
    <row r="21" spans="1:4" ht="89.25" customHeight="1">
      <c r="A21" s="12" t="s">
        <v>577</v>
      </c>
      <c r="B21" s="461" t="s">
        <v>616</v>
      </c>
      <c r="C21" s="586">
        <v>498873</v>
      </c>
      <c r="D21" s="10"/>
    </row>
    <row r="22" spans="1:4" ht="39.75" customHeight="1">
      <c r="A22" s="14" t="s">
        <v>130</v>
      </c>
      <c r="B22" s="23" t="s">
        <v>129</v>
      </c>
      <c r="C22" s="587">
        <f>C23</f>
        <v>980430</v>
      </c>
      <c r="D22" s="26">
        <f>D23</f>
        <v>0</v>
      </c>
    </row>
    <row r="23" spans="1:4" ht="28.5" customHeight="1">
      <c r="A23" s="14" t="s">
        <v>128</v>
      </c>
      <c r="B23" s="13" t="s">
        <v>127</v>
      </c>
      <c r="C23" s="585">
        <f>C24+C26+C28+C30</f>
        <v>980430</v>
      </c>
      <c r="D23" s="16">
        <f>D24+D26+D28+D30</f>
        <v>0</v>
      </c>
    </row>
    <row r="24" spans="1:4" ht="66.75" customHeight="1">
      <c r="A24" s="12" t="s">
        <v>126</v>
      </c>
      <c r="B24" s="462" t="s">
        <v>125</v>
      </c>
      <c r="C24" s="586">
        <f>C25</f>
        <v>464380</v>
      </c>
      <c r="D24" s="10"/>
    </row>
    <row r="25" spans="1:4" ht="106.5" customHeight="1">
      <c r="A25" s="12" t="s">
        <v>471</v>
      </c>
      <c r="B25" s="461" t="s">
        <v>470</v>
      </c>
      <c r="C25" s="586">
        <v>464380</v>
      </c>
      <c r="D25" s="10"/>
    </row>
    <row r="26" spans="1:4" ht="79.5" customHeight="1">
      <c r="A26" s="12" t="s">
        <v>124</v>
      </c>
      <c r="B26" s="462" t="s">
        <v>123</v>
      </c>
      <c r="C26" s="586">
        <f>C27</f>
        <v>3230</v>
      </c>
      <c r="D26" s="10"/>
    </row>
    <row r="27" spans="1:4" ht="120.75" customHeight="1">
      <c r="A27" s="12" t="s">
        <v>472</v>
      </c>
      <c r="B27" s="462" t="s">
        <v>473</v>
      </c>
      <c r="C27" s="586">
        <v>3230</v>
      </c>
      <c r="D27" s="10"/>
    </row>
    <row r="28" spans="1:4" ht="64.5" customHeight="1">
      <c r="A28" s="12" t="s">
        <v>122</v>
      </c>
      <c r="B28" s="462" t="s">
        <v>121</v>
      </c>
      <c r="C28" s="586">
        <f>C29</f>
        <v>574060</v>
      </c>
      <c r="D28" s="10"/>
    </row>
    <row r="29" spans="1:4" ht="108" customHeight="1">
      <c r="A29" s="12" t="s">
        <v>474</v>
      </c>
      <c r="B29" s="461" t="s">
        <v>475</v>
      </c>
      <c r="C29" s="586">
        <v>574060</v>
      </c>
      <c r="D29" s="10"/>
    </row>
    <row r="30" spans="1:4" ht="68.25" customHeight="1">
      <c r="A30" s="12" t="s">
        <v>120</v>
      </c>
      <c r="B30" s="462" t="s">
        <v>119</v>
      </c>
      <c r="C30" s="586">
        <f>C31</f>
        <v>-61240</v>
      </c>
      <c r="D30" s="10"/>
    </row>
    <row r="31" spans="1:4" ht="110.25" customHeight="1">
      <c r="A31" s="12" t="s">
        <v>476</v>
      </c>
      <c r="B31" s="461" t="s">
        <v>477</v>
      </c>
      <c r="C31" s="586">
        <v>-61240</v>
      </c>
      <c r="D31" s="10"/>
    </row>
    <row r="32" spans="1:4" ht="12.75">
      <c r="A32" s="14" t="s">
        <v>118</v>
      </c>
      <c r="B32" s="23" t="s">
        <v>117</v>
      </c>
      <c r="C32" s="585">
        <f>C33</f>
        <v>34989</v>
      </c>
      <c r="D32" s="16">
        <f>D33</f>
        <v>7666.3</v>
      </c>
    </row>
    <row r="33" spans="1:4" s="27" customFormat="1" ht="12.75">
      <c r="A33" s="14" t="s">
        <v>116</v>
      </c>
      <c r="B33" s="13" t="s">
        <v>115</v>
      </c>
      <c r="C33" s="585">
        <f>C34+C35</f>
        <v>34989</v>
      </c>
      <c r="D33" s="16">
        <f>D34+D35</f>
        <v>7666.3</v>
      </c>
    </row>
    <row r="34" spans="1:4" s="542" customFormat="1" ht="12" customHeight="1">
      <c r="A34" s="539" t="s">
        <v>541</v>
      </c>
      <c r="B34" s="540" t="s">
        <v>115</v>
      </c>
      <c r="C34" s="588">
        <v>34989</v>
      </c>
      <c r="D34" s="541">
        <v>4153</v>
      </c>
    </row>
    <row r="35" spans="1:4" ht="0.75" customHeight="1" hidden="1">
      <c r="A35" s="12" t="s">
        <v>114</v>
      </c>
      <c r="B35" s="11" t="s">
        <v>113</v>
      </c>
      <c r="C35" s="586"/>
      <c r="D35" s="10">
        <v>3513.3</v>
      </c>
    </row>
    <row r="36" spans="1:4" ht="13.5" customHeight="1">
      <c r="A36" s="14" t="s">
        <v>112</v>
      </c>
      <c r="B36" s="23" t="s">
        <v>111</v>
      </c>
      <c r="C36" s="585">
        <f>C37+C39</f>
        <v>6766784</v>
      </c>
      <c r="D36" s="16">
        <f>D37+D39</f>
        <v>2126965.59</v>
      </c>
    </row>
    <row r="37" spans="1:4" ht="12.75">
      <c r="A37" s="12" t="s">
        <v>110</v>
      </c>
      <c r="B37" s="11" t="s">
        <v>109</v>
      </c>
      <c r="C37" s="586">
        <f>C38</f>
        <v>968508</v>
      </c>
      <c r="D37" s="25">
        <f>D38</f>
        <v>881752.14</v>
      </c>
    </row>
    <row r="38" spans="1:4" ht="41.25" customHeight="1">
      <c r="A38" s="12" t="s">
        <v>108</v>
      </c>
      <c r="B38" s="11" t="s">
        <v>107</v>
      </c>
      <c r="C38" s="586">
        <v>968508</v>
      </c>
      <c r="D38" s="10">
        <v>881752.14</v>
      </c>
    </row>
    <row r="39" spans="1:4" ht="12.75">
      <c r="A39" s="12" t="s">
        <v>106</v>
      </c>
      <c r="B39" s="11" t="s">
        <v>105</v>
      </c>
      <c r="C39" s="586">
        <f>C40+C42</f>
        <v>5798276</v>
      </c>
      <c r="D39" s="25">
        <f>D40+D42</f>
        <v>1245213.45</v>
      </c>
    </row>
    <row r="40" spans="1:4" ht="12.75">
      <c r="A40" s="12" t="s">
        <v>104</v>
      </c>
      <c r="B40" s="11" t="s">
        <v>103</v>
      </c>
      <c r="C40" s="586">
        <f>C41</f>
        <v>4176981</v>
      </c>
      <c r="D40" s="25">
        <f>D41</f>
        <v>766641.95</v>
      </c>
    </row>
    <row r="41" spans="1:4" ht="40.5" customHeight="1">
      <c r="A41" s="12" t="s">
        <v>102</v>
      </c>
      <c r="B41" s="11" t="s">
        <v>101</v>
      </c>
      <c r="C41" s="586">
        <v>4176981</v>
      </c>
      <c r="D41" s="10">
        <v>766641.95</v>
      </c>
    </row>
    <row r="42" spans="1:4" ht="15" customHeight="1">
      <c r="A42" s="12" t="s">
        <v>100</v>
      </c>
      <c r="B42" s="11" t="s">
        <v>99</v>
      </c>
      <c r="C42" s="586">
        <f>C43</f>
        <v>1621295</v>
      </c>
      <c r="D42" s="25">
        <f>D43</f>
        <v>478571.5</v>
      </c>
    </row>
    <row r="43" spans="1:4" s="542" customFormat="1" ht="38.25" customHeight="1">
      <c r="A43" s="539" t="s">
        <v>98</v>
      </c>
      <c r="B43" s="540" t="s">
        <v>542</v>
      </c>
      <c r="C43" s="588">
        <v>1621295</v>
      </c>
      <c r="D43" s="541">
        <v>478571.5</v>
      </c>
    </row>
    <row r="44" spans="1:4" ht="12.75" customHeight="1" hidden="1">
      <c r="A44" s="14" t="s">
        <v>97</v>
      </c>
      <c r="B44" s="13" t="s">
        <v>96</v>
      </c>
      <c r="C44" s="585">
        <f>C45</f>
        <v>0</v>
      </c>
      <c r="D44" s="10">
        <v>29660</v>
      </c>
    </row>
    <row r="45" spans="1:4" ht="38.25" customHeight="1" hidden="1">
      <c r="A45" s="12" t="s">
        <v>95</v>
      </c>
      <c r="B45" s="11" t="s">
        <v>94</v>
      </c>
      <c r="C45" s="586">
        <f>C46</f>
        <v>0</v>
      </c>
      <c r="D45" s="10">
        <v>29660</v>
      </c>
    </row>
    <row r="46" spans="1:4" ht="65.25" customHeight="1" hidden="1">
      <c r="A46" s="12" t="s">
        <v>93</v>
      </c>
      <c r="B46" s="11" t="s">
        <v>92</v>
      </c>
      <c r="C46" s="588"/>
      <c r="D46" s="10">
        <v>29660</v>
      </c>
    </row>
    <row r="47" spans="1:4" ht="0.75" customHeight="1" hidden="1">
      <c r="A47" s="14" t="s">
        <v>91</v>
      </c>
      <c r="B47" s="13" t="s">
        <v>90</v>
      </c>
      <c r="C47" s="585">
        <f>C48</f>
        <v>0</v>
      </c>
      <c r="D47" s="10">
        <v>5552.17</v>
      </c>
    </row>
    <row r="48" spans="1:4" ht="12.75" customHeight="1" hidden="1">
      <c r="A48" s="12" t="s">
        <v>89</v>
      </c>
      <c r="B48" s="11" t="s">
        <v>88</v>
      </c>
      <c r="C48" s="586">
        <f>C49</f>
        <v>0</v>
      </c>
      <c r="D48" s="10">
        <v>5552.17</v>
      </c>
    </row>
    <row r="49" spans="1:4" ht="25.5" customHeight="1" hidden="1">
      <c r="A49" s="12" t="s">
        <v>87</v>
      </c>
      <c r="B49" s="11" t="s">
        <v>86</v>
      </c>
      <c r="C49" s="586">
        <f>C50</f>
        <v>0</v>
      </c>
      <c r="D49" s="10">
        <v>5552.17</v>
      </c>
    </row>
    <row r="50" spans="1:4" ht="25.5" customHeight="1" hidden="1">
      <c r="A50" s="12" t="s">
        <v>85</v>
      </c>
      <c r="B50" s="11" t="s">
        <v>84</v>
      </c>
      <c r="C50" s="586"/>
      <c r="D50" s="10">
        <v>5552.17</v>
      </c>
    </row>
    <row r="51" spans="1:4" ht="41.25" customHeight="1">
      <c r="A51" s="14" t="s">
        <v>83</v>
      </c>
      <c r="B51" s="23" t="s">
        <v>82</v>
      </c>
      <c r="C51" s="587">
        <f>C52+C59</f>
        <v>1514520</v>
      </c>
      <c r="D51" s="26">
        <f>D52</f>
        <v>773878.08</v>
      </c>
    </row>
    <row r="52" spans="1:4" ht="80.25" customHeight="1">
      <c r="A52" s="12" t="s">
        <v>81</v>
      </c>
      <c r="B52" s="11" t="s">
        <v>80</v>
      </c>
      <c r="C52" s="586">
        <f>C53+C57+C55</f>
        <v>1508356</v>
      </c>
      <c r="D52" s="25">
        <f>D53+D57</f>
        <v>773878.08</v>
      </c>
    </row>
    <row r="53" spans="1:4" ht="65.25" customHeight="1">
      <c r="A53" s="12" t="s">
        <v>79</v>
      </c>
      <c r="B53" s="11" t="s">
        <v>75</v>
      </c>
      <c r="C53" s="586">
        <f>C54</f>
        <v>1022621</v>
      </c>
      <c r="D53" s="25">
        <f>D54</f>
        <v>650278.25</v>
      </c>
    </row>
    <row r="54" spans="1:4" ht="82.5" customHeight="1">
      <c r="A54" s="12" t="s">
        <v>78</v>
      </c>
      <c r="B54" s="11" t="s">
        <v>77</v>
      </c>
      <c r="C54" s="586">
        <v>1022621</v>
      </c>
      <c r="D54" s="10">
        <v>650278.25</v>
      </c>
    </row>
    <row r="55" spans="1:4" ht="63.75" customHeight="1" hidden="1">
      <c r="A55" s="12" t="s">
        <v>76</v>
      </c>
      <c r="B55" s="11" t="s">
        <v>75</v>
      </c>
      <c r="C55" s="586"/>
      <c r="D55" s="10"/>
    </row>
    <row r="56" spans="1:4" ht="76.5" customHeight="1" hidden="1">
      <c r="A56" s="12" t="s">
        <v>74</v>
      </c>
      <c r="B56" s="11" t="s">
        <v>73</v>
      </c>
      <c r="C56" s="586"/>
      <c r="D56" s="10"/>
    </row>
    <row r="57" spans="1:4" ht="81" customHeight="1">
      <c r="A57" s="12" t="s">
        <v>72</v>
      </c>
      <c r="B57" s="11" t="s">
        <v>71</v>
      </c>
      <c r="C57" s="586">
        <f>C58</f>
        <v>485735</v>
      </c>
      <c r="D57" s="25">
        <f>D58</f>
        <v>123599.83</v>
      </c>
    </row>
    <row r="58" spans="1:4" ht="65.25" customHeight="1">
      <c r="A58" s="12" t="s">
        <v>70</v>
      </c>
      <c r="B58" s="11" t="s">
        <v>69</v>
      </c>
      <c r="C58" s="586">
        <v>485735</v>
      </c>
      <c r="D58" s="10">
        <v>123599.83</v>
      </c>
    </row>
    <row r="59" spans="1:4" ht="79.5" customHeight="1">
      <c r="A59" s="12" t="s">
        <v>664</v>
      </c>
      <c r="B59" s="11" t="s">
        <v>666</v>
      </c>
      <c r="C59" s="586">
        <f>C60</f>
        <v>6164</v>
      </c>
      <c r="D59" s="10">
        <v>9169</v>
      </c>
    </row>
    <row r="60" spans="1:4" ht="84" customHeight="1">
      <c r="A60" s="12" t="s">
        <v>665</v>
      </c>
      <c r="B60" s="11" t="s">
        <v>667</v>
      </c>
      <c r="C60" s="586">
        <v>6164</v>
      </c>
      <c r="D60" s="10">
        <v>9169</v>
      </c>
    </row>
    <row r="61" spans="1:4" ht="28.5" customHeight="1">
      <c r="A61" s="14" t="s">
        <v>68</v>
      </c>
      <c r="B61" s="23" t="s">
        <v>67</v>
      </c>
      <c r="C61" s="585">
        <f>C62</f>
        <v>20000</v>
      </c>
      <c r="D61" s="16" t="e">
        <f>D62</f>
        <v>#REF!</v>
      </c>
    </row>
    <row r="62" spans="1:4" ht="38.25">
      <c r="A62" s="12" t="s">
        <v>66</v>
      </c>
      <c r="B62" s="11" t="s">
        <v>65</v>
      </c>
      <c r="C62" s="586">
        <f>C63</f>
        <v>20000</v>
      </c>
      <c r="D62" s="25" t="e">
        <f>D63+D65</f>
        <v>#REF!</v>
      </c>
    </row>
    <row r="63" spans="1:4" ht="40.5" customHeight="1">
      <c r="A63" s="12" t="s">
        <v>64</v>
      </c>
      <c r="B63" s="11" t="s">
        <v>63</v>
      </c>
      <c r="C63" s="586">
        <f>C64</f>
        <v>20000</v>
      </c>
      <c r="D63" s="25" t="e">
        <f>#REF!</f>
        <v>#REF!</v>
      </c>
    </row>
    <row r="64" spans="1:4" ht="41.25" customHeight="1">
      <c r="A64" s="12" t="s">
        <v>62</v>
      </c>
      <c r="B64" s="11" t="s">
        <v>61</v>
      </c>
      <c r="C64" s="586">
        <v>20000</v>
      </c>
      <c r="D64" s="25"/>
    </row>
    <row r="65" spans="1:4" ht="39.75" customHeight="1" hidden="1">
      <c r="A65" s="12" t="s">
        <v>60</v>
      </c>
      <c r="B65" s="24" t="s">
        <v>59</v>
      </c>
      <c r="C65" s="586">
        <f>C66</f>
        <v>0</v>
      </c>
      <c r="D65" s="10"/>
    </row>
    <row r="66" spans="1:4" ht="52.5" customHeight="1" hidden="1">
      <c r="A66" s="12" t="s">
        <v>58</v>
      </c>
      <c r="B66" s="24" t="s">
        <v>57</v>
      </c>
      <c r="C66" s="586"/>
      <c r="D66" s="10"/>
    </row>
    <row r="67" spans="1:4" ht="12.75" customHeight="1" hidden="1">
      <c r="A67" s="14" t="s">
        <v>56</v>
      </c>
      <c r="B67" s="13" t="s">
        <v>55</v>
      </c>
      <c r="C67" s="585">
        <f>C68</f>
        <v>0</v>
      </c>
      <c r="D67" s="10">
        <v>-13014.75</v>
      </c>
    </row>
    <row r="68" spans="1:4" ht="12.75" customHeight="1" hidden="1">
      <c r="A68" s="12" t="s">
        <v>54</v>
      </c>
      <c r="B68" s="11" t="s">
        <v>53</v>
      </c>
      <c r="C68" s="586">
        <f>C69</f>
        <v>0</v>
      </c>
      <c r="D68" s="10">
        <v>-13014.75</v>
      </c>
    </row>
    <row r="69" spans="1:4" ht="25.5" customHeight="1" hidden="1">
      <c r="A69" s="12" t="s">
        <v>52</v>
      </c>
      <c r="B69" s="11" t="s">
        <v>51</v>
      </c>
      <c r="C69" s="586"/>
      <c r="D69" s="10">
        <v>-13014.75</v>
      </c>
    </row>
    <row r="70" spans="1:4" ht="17.25" customHeight="1" hidden="1">
      <c r="A70" s="14" t="s">
        <v>56</v>
      </c>
      <c r="B70" s="13" t="s">
        <v>55</v>
      </c>
      <c r="C70" s="585">
        <f>C71</f>
        <v>0</v>
      </c>
      <c r="D70" s="22">
        <f>D72+D74</f>
        <v>15232195.58</v>
      </c>
    </row>
    <row r="71" spans="1:4" ht="17.25" customHeight="1" hidden="1">
      <c r="A71" s="12" t="s">
        <v>478</v>
      </c>
      <c r="B71" s="461" t="s">
        <v>479</v>
      </c>
      <c r="C71" s="585">
        <f>C72</f>
        <v>0</v>
      </c>
      <c r="D71" s="22"/>
    </row>
    <row r="72" spans="1:4" ht="26.25" customHeight="1" hidden="1">
      <c r="A72" s="12" t="s">
        <v>422</v>
      </c>
      <c r="B72" s="425" t="s">
        <v>423</v>
      </c>
      <c r="C72" s="586"/>
      <c r="D72" s="19">
        <v>9533000</v>
      </c>
    </row>
    <row r="73" spans="1:4" ht="13.5" customHeight="1">
      <c r="A73" s="543" t="s">
        <v>50</v>
      </c>
      <c r="B73" s="23" t="s">
        <v>49</v>
      </c>
      <c r="C73" s="585">
        <f>C74+C104</f>
        <v>4540836</v>
      </c>
      <c r="D73" s="19">
        <v>9533000</v>
      </c>
    </row>
    <row r="74" spans="1:4" ht="36">
      <c r="A74" s="543" t="s">
        <v>48</v>
      </c>
      <c r="B74" s="23" t="s">
        <v>47</v>
      </c>
      <c r="C74" s="585">
        <f>C75</f>
        <v>1945222</v>
      </c>
      <c r="D74" s="21">
        <f>D75</f>
        <v>5699195.58</v>
      </c>
    </row>
    <row r="75" spans="1:4" ht="30.75" customHeight="1">
      <c r="A75" s="543" t="s">
        <v>544</v>
      </c>
      <c r="B75" s="13" t="s">
        <v>543</v>
      </c>
      <c r="C75" s="585">
        <f>C102</f>
        <v>1945222</v>
      </c>
      <c r="D75" s="19">
        <v>5699195.58</v>
      </c>
    </row>
    <row r="76" spans="1:4" ht="25.5" customHeight="1" hidden="1">
      <c r="A76" s="539" t="s">
        <v>46</v>
      </c>
      <c r="B76" s="11" t="s">
        <v>42</v>
      </c>
      <c r="C76" s="586">
        <f>C77</f>
        <v>0</v>
      </c>
      <c r="D76" s="10">
        <v>26113846</v>
      </c>
    </row>
    <row r="77" spans="1:4" ht="25.5" customHeight="1" hidden="1">
      <c r="A77" s="539" t="s">
        <v>45</v>
      </c>
      <c r="B77" s="11" t="s">
        <v>44</v>
      </c>
      <c r="C77" s="586"/>
      <c r="D77" s="10">
        <v>1703400</v>
      </c>
    </row>
    <row r="78" spans="1:4" ht="24.75" customHeight="1" hidden="1">
      <c r="A78" s="539" t="s">
        <v>43</v>
      </c>
      <c r="B78" s="20" t="s">
        <v>42</v>
      </c>
      <c r="C78" s="586">
        <f>C79</f>
        <v>1801.34</v>
      </c>
      <c r="D78" s="10">
        <v>1703400</v>
      </c>
    </row>
    <row r="79" spans="1:4" ht="51" customHeight="1" hidden="1">
      <c r="A79" s="539" t="s">
        <v>41</v>
      </c>
      <c r="B79" s="20" t="s">
        <v>40</v>
      </c>
      <c r="C79" s="586">
        <v>1801.34</v>
      </c>
      <c r="D79" s="10">
        <v>13233976</v>
      </c>
    </row>
    <row r="80" spans="1:4" ht="38.25" customHeight="1" hidden="1">
      <c r="A80" s="543" t="s">
        <v>39</v>
      </c>
      <c r="B80" s="13" t="s">
        <v>38</v>
      </c>
      <c r="C80" s="585">
        <f>C81+C83+C85</f>
        <v>0</v>
      </c>
      <c r="D80" s="10">
        <v>13233976</v>
      </c>
    </row>
    <row r="81" spans="1:4" s="17" customFormat="1" ht="12.75" customHeight="1" hidden="1">
      <c r="A81" s="539" t="s">
        <v>37</v>
      </c>
      <c r="B81" s="11" t="s">
        <v>36</v>
      </c>
      <c r="C81" s="586"/>
      <c r="D81" s="18">
        <v>11176470</v>
      </c>
    </row>
    <row r="82" spans="1:4" ht="12.75" customHeight="1" hidden="1">
      <c r="A82" s="539" t="s">
        <v>35</v>
      </c>
      <c r="B82" s="11" t="s">
        <v>34</v>
      </c>
      <c r="C82" s="586"/>
      <c r="D82" s="10">
        <v>11176470</v>
      </c>
    </row>
    <row r="83" spans="1:4" ht="12.75" customHeight="1" hidden="1">
      <c r="A83" s="539" t="s">
        <v>33</v>
      </c>
      <c r="B83" s="11" t="s">
        <v>32</v>
      </c>
      <c r="C83" s="586">
        <f>C84</f>
        <v>0</v>
      </c>
      <c r="D83" s="10"/>
    </row>
    <row r="84" spans="1:4" ht="12.75" customHeight="1" hidden="1">
      <c r="A84" s="539" t="s">
        <v>31</v>
      </c>
      <c r="B84" s="11" t="s">
        <v>30</v>
      </c>
      <c r="C84" s="586"/>
      <c r="D84" s="10"/>
    </row>
    <row r="85" spans="1:4" ht="12" customHeight="1" hidden="1">
      <c r="A85" s="543" t="s">
        <v>29</v>
      </c>
      <c r="B85" s="13" t="s">
        <v>28</v>
      </c>
      <c r="C85" s="585">
        <f>C86</f>
        <v>0</v>
      </c>
      <c r="D85" s="10"/>
    </row>
    <row r="86" spans="1:4" ht="25.5" customHeight="1" hidden="1">
      <c r="A86" s="539" t="s">
        <v>26</v>
      </c>
      <c r="B86" s="11" t="s">
        <v>27</v>
      </c>
      <c r="C86" s="586"/>
      <c r="D86" s="16">
        <f>D87+D89</f>
        <v>5369827</v>
      </c>
    </row>
    <row r="87" spans="1:4" ht="38.25" customHeight="1" hidden="1">
      <c r="A87" s="539"/>
      <c r="B87" s="11" t="s">
        <v>16</v>
      </c>
      <c r="C87" s="586"/>
      <c r="D87" s="10">
        <v>555800</v>
      </c>
    </row>
    <row r="88" spans="1:4" ht="38.25" customHeight="1" hidden="1">
      <c r="A88" s="539" t="s">
        <v>26</v>
      </c>
      <c r="B88" s="11"/>
      <c r="C88" s="586"/>
      <c r="D88" s="10">
        <v>555800</v>
      </c>
    </row>
    <row r="89" spans="1:4" ht="12.75" customHeight="1" hidden="1">
      <c r="A89" s="539" t="s">
        <v>26</v>
      </c>
      <c r="B89" s="11"/>
      <c r="C89" s="586"/>
      <c r="D89" s="16">
        <f>D90</f>
        <v>4814027</v>
      </c>
    </row>
    <row r="90" spans="1:4" ht="11.25" customHeight="1" hidden="1">
      <c r="A90" s="543" t="s">
        <v>25</v>
      </c>
      <c r="B90" s="13" t="s">
        <v>24</v>
      </c>
      <c r="C90" s="585">
        <f>C91+C93</f>
        <v>0</v>
      </c>
      <c r="D90" s="16">
        <f>SUM(D92:D94)</f>
        <v>4814027</v>
      </c>
    </row>
    <row r="91" spans="1:4" ht="12.75" customHeight="1" hidden="1">
      <c r="A91" s="539" t="s">
        <v>23</v>
      </c>
      <c r="B91" s="11" t="s">
        <v>22</v>
      </c>
      <c r="C91" s="586">
        <f>C92</f>
        <v>0</v>
      </c>
      <c r="D91" s="10"/>
    </row>
    <row r="92" spans="1:4" ht="25.5" customHeight="1" hidden="1">
      <c r="A92" s="539" t="s">
        <v>21</v>
      </c>
      <c r="B92" s="11" t="s">
        <v>20</v>
      </c>
      <c r="C92" s="586"/>
      <c r="D92" s="10"/>
    </row>
    <row r="93" spans="1:4" ht="12.75" customHeight="1" hidden="1">
      <c r="A93" s="543" t="s">
        <v>19</v>
      </c>
      <c r="B93" s="13" t="s">
        <v>18</v>
      </c>
      <c r="C93" s="585">
        <f>C94</f>
        <v>0</v>
      </c>
      <c r="D93" s="10"/>
    </row>
    <row r="94" spans="1:4" ht="12.75" customHeight="1" hidden="1">
      <c r="A94" s="539" t="s">
        <v>13</v>
      </c>
      <c r="B94" s="11" t="s">
        <v>17</v>
      </c>
      <c r="C94" s="585">
        <f>SUM(C96:C98)</f>
        <v>0</v>
      </c>
      <c r="D94" s="10">
        <v>4814027</v>
      </c>
    </row>
    <row r="95" spans="1:4" ht="12.75" customHeight="1" hidden="1">
      <c r="A95" s="539"/>
      <c r="B95" s="11" t="s">
        <v>16</v>
      </c>
      <c r="C95" s="585"/>
      <c r="D95" s="10"/>
    </row>
    <row r="96" spans="1:4" ht="51" customHeight="1" hidden="1">
      <c r="A96" s="539" t="s">
        <v>13</v>
      </c>
      <c r="B96" s="15" t="s">
        <v>15</v>
      </c>
      <c r="C96" s="586"/>
      <c r="D96" s="10"/>
    </row>
    <row r="97" spans="1:4" ht="51" customHeight="1" hidden="1">
      <c r="A97" s="539" t="s">
        <v>13</v>
      </c>
      <c r="B97" s="15" t="s">
        <v>14</v>
      </c>
      <c r="C97" s="586"/>
      <c r="D97" s="10"/>
    </row>
    <row r="98" spans="1:4" ht="51" customHeight="1" hidden="1">
      <c r="A98" s="539" t="s">
        <v>13</v>
      </c>
      <c r="B98" s="11"/>
      <c r="C98" s="586"/>
      <c r="D98" s="10"/>
    </row>
    <row r="99" spans="1:4" ht="60.75" customHeight="1" hidden="1">
      <c r="A99" s="543" t="s">
        <v>12</v>
      </c>
      <c r="B99" s="13" t="s">
        <v>11</v>
      </c>
      <c r="C99" s="585">
        <f>C100+C102</f>
        <v>1945222</v>
      </c>
      <c r="D99" s="10"/>
    </row>
    <row r="100" spans="1:4" ht="12.75" customHeight="1" hidden="1">
      <c r="A100" s="539" t="s">
        <v>10</v>
      </c>
      <c r="B100" s="11" t="s">
        <v>9</v>
      </c>
      <c r="C100" s="585">
        <f>C101</f>
        <v>0</v>
      </c>
      <c r="D100" s="10">
        <v>531925.11</v>
      </c>
    </row>
    <row r="101" spans="1:4" ht="12.75" customHeight="1" hidden="1">
      <c r="A101" s="539" t="s">
        <v>8</v>
      </c>
      <c r="B101" s="11" t="s">
        <v>7</v>
      </c>
      <c r="C101" s="586"/>
      <c r="D101" s="10">
        <v>531925.11</v>
      </c>
    </row>
    <row r="102" spans="1:3" ht="41.25" customHeight="1">
      <c r="A102" s="539" t="s">
        <v>545</v>
      </c>
      <c r="B102" s="20" t="s">
        <v>547</v>
      </c>
      <c r="C102" s="586">
        <f>C103</f>
        <v>1945222</v>
      </c>
    </row>
    <row r="103" spans="1:3" ht="38.25">
      <c r="A103" s="539" t="s">
        <v>546</v>
      </c>
      <c r="B103" s="20" t="s">
        <v>548</v>
      </c>
      <c r="C103" s="589">
        <v>1945222</v>
      </c>
    </row>
    <row r="104" spans="1:3" ht="25.5">
      <c r="A104" s="543" t="s">
        <v>501</v>
      </c>
      <c r="B104" s="527" t="s">
        <v>502</v>
      </c>
      <c r="C104" s="590">
        <f>C105+C109+C107</f>
        <v>2595614</v>
      </c>
    </row>
    <row r="105" spans="1:3" ht="25.5">
      <c r="A105" s="539" t="s">
        <v>503</v>
      </c>
      <c r="B105" s="462" t="s">
        <v>504</v>
      </c>
      <c r="C105" s="589">
        <f>C106</f>
        <v>1467222</v>
      </c>
    </row>
    <row r="106" spans="1:3" ht="25.5">
      <c r="A106" s="539" t="s">
        <v>505</v>
      </c>
      <c r="B106" s="462" t="s">
        <v>506</v>
      </c>
      <c r="C106" s="591">
        <v>1467222</v>
      </c>
    </row>
    <row r="107" spans="1:3" ht="25.5">
      <c r="A107" s="12" t="s">
        <v>668</v>
      </c>
      <c r="B107" s="462" t="s">
        <v>669</v>
      </c>
      <c r="C107" s="591">
        <f>C108</f>
        <v>509038</v>
      </c>
    </row>
    <row r="108" spans="1:3" ht="26.25" thickBot="1">
      <c r="A108" s="12" t="s">
        <v>670</v>
      </c>
      <c r="B108" s="462" t="s">
        <v>671</v>
      </c>
      <c r="C108" s="591">
        <v>509038</v>
      </c>
    </row>
    <row r="109" spans="1:3" ht="13.5" thickBot="1">
      <c r="A109" s="554" t="s">
        <v>599</v>
      </c>
      <c r="B109" s="555" t="s">
        <v>601</v>
      </c>
      <c r="C109" s="589">
        <f>C110</f>
        <v>619354</v>
      </c>
    </row>
    <row r="110" spans="1:3" ht="13.5" thickBot="1">
      <c r="A110" s="554" t="s">
        <v>598</v>
      </c>
      <c r="B110" s="555" t="s">
        <v>600</v>
      </c>
      <c r="C110" s="589">
        <v>619354</v>
      </c>
    </row>
    <row r="111" spans="1:3" ht="12.75">
      <c r="A111" s="9"/>
      <c r="B111" s="8" t="s">
        <v>6</v>
      </c>
      <c r="C111" s="585">
        <f>C73+C13</f>
        <v>22704379</v>
      </c>
    </row>
  </sheetData>
  <sheetProtection/>
  <mergeCells count="8">
    <mergeCell ref="B1:D1"/>
    <mergeCell ref="A8:C8"/>
    <mergeCell ref="A2:D2"/>
    <mergeCell ref="A3:D3"/>
    <mergeCell ref="A4:D4"/>
    <mergeCell ref="A6:D6"/>
    <mergeCell ref="B5:D5"/>
    <mergeCell ref="B7:H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P266"/>
  <sheetViews>
    <sheetView zoomScale="73" zoomScaleNormal="73" zoomScaleSheetLayoutView="100" workbookViewId="0" topLeftCell="A1">
      <selection activeCell="C7" sqref="C7:I7"/>
    </sheetView>
  </sheetViews>
  <sheetFormatPr defaultColWidth="9.140625" defaultRowHeight="15"/>
  <cols>
    <col min="1" max="1" width="93.28125" style="45" customWidth="1"/>
    <col min="2" max="2" width="8.7109375" style="44" hidden="1" customWidth="1"/>
    <col min="3" max="3" width="8.57421875" style="40" customWidth="1"/>
    <col min="4" max="4" width="8.421875" style="43" customWidth="1"/>
    <col min="5" max="5" width="15.140625" style="42" customWidth="1"/>
    <col min="6" max="6" width="9.7109375" style="41" customWidth="1"/>
    <col min="7" max="7" width="8.140625" style="40" customWidth="1"/>
    <col min="8" max="8" width="16.00390625" style="40" customWidth="1"/>
    <col min="9" max="9" width="9.140625" style="39" customWidth="1"/>
    <col min="10" max="10" width="18.8515625" style="39" customWidth="1"/>
    <col min="11" max="11" width="14.00390625" style="39" customWidth="1"/>
    <col min="12" max="34" width="9.140625" style="39" customWidth="1"/>
  </cols>
  <sheetData>
    <row r="1" spans="1:8" s="1" customFormat="1" ht="15.75" customHeight="1">
      <c r="A1" s="645" t="s">
        <v>539</v>
      </c>
      <c r="B1" s="645"/>
      <c r="C1" s="645"/>
      <c r="D1" s="645"/>
      <c r="E1" s="645"/>
      <c r="F1" s="645"/>
      <c r="G1" s="645"/>
      <c r="H1" s="645"/>
    </row>
    <row r="2" spans="1:8" s="1" customFormat="1" ht="15.75" customHeight="1">
      <c r="A2" s="645" t="s">
        <v>4</v>
      </c>
      <c r="B2" s="645"/>
      <c r="C2" s="645"/>
      <c r="D2" s="645"/>
      <c r="E2" s="645"/>
      <c r="F2" s="645"/>
      <c r="G2" s="645"/>
      <c r="H2" s="645"/>
    </row>
    <row r="3" spans="1:8" s="1" customFormat="1" ht="15.75" customHeight="1">
      <c r="A3" s="645" t="s">
        <v>617</v>
      </c>
      <c r="B3" s="645"/>
      <c r="C3" s="645"/>
      <c r="D3" s="645"/>
      <c r="E3" s="645"/>
      <c r="F3" s="645"/>
      <c r="G3" s="645"/>
      <c r="H3" s="645"/>
    </row>
    <row r="4" spans="1:8" s="2" customFormat="1" ht="16.5" customHeight="1">
      <c r="A4" s="646" t="s">
        <v>618</v>
      </c>
      <c r="B4" s="646"/>
      <c r="C4" s="646"/>
      <c r="D4" s="646"/>
      <c r="E4" s="646"/>
      <c r="F4" s="646"/>
      <c r="G4" s="646"/>
      <c r="H4" s="646"/>
    </row>
    <row r="5" spans="1:8" s="2" customFormat="1" ht="16.5" customHeight="1">
      <c r="A5" s="646" t="s">
        <v>3</v>
      </c>
      <c r="B5" s="646"/>
      <c r="C5" s="646"/>
      <c r="D5" s="646"/>
      <c r="E5" s="646"/>
      <c r="F5" s="646"/>
      <c r="G5" s="646"/>
      <c r="H5" s="646"/>
    </row>
    <row r="6" spans="1:8" s="2" customFormat="1" ht="16.5" customHeight="1">
      <c r="A6" s="646" t="s">
        <v>575</v>
      </c>
      <c r="B6" s="646"/>
      <c r="C6" s="646"/>
      <c r="D6" s="646"/>
      <c r="E6" s="646"/>
      <c r="F6" s="646"/>
      <c r="G6" s="646"/>
      <c r="H6" s="646"/>
    </row>
    <row r="7" spans="1:9" s="2" customFormat="1" ht="16.5" customHeight="1">
      <c r="A7" s="4"/>
      <c r="B7" s="4"/>
      <c r="C7" s="622" t="s">
        <v>689</v>
      </c>
      <c r="D7" s="622"/>
      <c r="E7" s="622"/>
      <c r="F7" s="622"/>
      <c r="G7" s="622"/>
      <c r="H7" s="622"/>
      <c r="I7" s="622"/>
    </row>
    <row r="8" spans="1:8" s="2" customFormat="1" ht="1.5" customHeight="1">
      <c r="A8" s="639"/>
      <c r="B8" s="639"/>
      <c r="C8" s="639"/>
      <c r="D8" s="639"/>
      <c r="E8" s="639"/>
      <c r="F8" s="639"/>
      <c r="G8" s="639"/>
      <c r="H8" s="243"/>
    </row>
    <row r="9" spans="1:8" s="2" customFormat="1" ht="17.25" customHeight="1" hidden="1">
      <c r="A9" s="639"/>
      <c r="B9" s="639"/>
      <c r="C9" s="639"/>
      <c r="D9" s="639"/>
      <c r="E9" s="639"/>
      <c r="F9" s="639"/>
      <c r="G9" s="639"/>
      <c r="H9" s="243"/>
    </row>
    <row r="10" spans="1:8" s="2" customFormat="1" ht="66" customHeight="1">
      <c r="A10" s="647" t="s">
        <v>635</v>
      </c>
      <c r="B10" s="647"/>
      <c r="C10" s="647"/>
      <c r="D10" s="647"/>
      <c r="E10" s="647"/>
      <c r="F10" s="647"/>
      <c r="G10" s="647"/>
      <c r="H10" s="647"/>
    </row>
    <row r="11" spans="1:8" s="2" customFormat="1" ht="26.25" customHeight="1">
      <c r="A11" s="242" t="s">
        <v>1</v>
      </c>
      <c r="B11" s="239"/>
      <c r="C11" s="241" t="s">
        <v>331</v>
      </c>
      <c r="D11" s="225" t="s">
        <v>330</v>
      </c>
      <c r="E11" s="240" t="s">
        <v>329</v>
      </c>
      <c r="F11" s="70"/>
      <c r="G11" s="224" t="s">
        <v>328</v>
      </c>
      <c r="H11" s="224" t="s">
        <v>500</v>
      </c>
    </row>
    <row r="12" spans="1:8" s="238" customFormat="1" ht="22.5" customHeight="1">
      <c r="A12" s="137" t="s">
        <v>327</v>
      </c>
      <c r="B12" s="239"/>
      <c r="C12" s="62"/>
      <c r="D12" s="135"/>
      <c r="E12" s="225"/>
      <c r="F12" s="224"/>
      <c r="G12" s="134"/>
      <c r="H12" s="557">
        <f>H14+H80+H100+H154+H212+H227+H207+H203</f>
        <v>24566526</v>
      </c>
    </row>
    <row r="13" spans="1:8" s="238" customFormat="1" ht="21" customHeight="1">
      <c r="A13" s="385" t="s">
        <v>5</v>
      </c>
      <c r="B13" s="239"/>
      <c r="C13" s="62"/>
      <c r="D13" s="135"/>
      <c r="E13" s="225"/>
      <c r="F13" s="224"/>
      <c r="G13" s="134"/>
      <c r="H13" s="557">
        <f>H12</f>
        <v>24566526</v>
      </c>
    </row>
    <row r="14" spans="1:8" s="238" customFormat="1" ht="21.75" customHeight="1">
      <c r="A14" s="137" t="s">
        <v>326</v>
      </c>
      <c r="B14" s="239"/>
      <c r="C14" s="62" t="s">
        <v>146</v>
      </c>
      <c r="D14" s="135"/>
      <c r="E14" s="225"/>
      <c r="F14" s="224"/>
      <c r="G14" s="134"/>
      <c r="H14" s="557">
        <f>H15+H20+H26+H36+H31</f>
        <v>9709972.280000001</v>
      </c>
    </row>
    <row r="15" spans="1:34" s="235" customFormat="1" ht="38.25" customHeight="1">
      <c r="A15" s="59" t="s">
        <v>325</v>
      </c>
      <c r="B15" s="237" t="s">
        <v>324</v>
      </c>
      <c r="C15" s="62" t="s">
        <v>146</v>
      </c>
      <c r="D15" s="135" t="s">
        <v>203</v>
      </c>
      <c r="E15" s="225"/>
      <c r="F15" s="224"/>
      <c r="G15" s="134"/>
      <c r="H15" s="557">
        <f>+H16</f>
        <v>849420</v>
      </c>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row>
    <row r="16" spans="1:34" s="46" customFormat="1" ht="26.25" customHeight="1">
      <c r="A16" s="158" t="s">
        <v>323</v>
      </c>
      <c r="B16" s="65" t="s">
        <v>0</v>
      </c>
      <c r="C16" s="89" t="s">
        <v>146</v>
      </c>
      <c r="D16" s="131" t="s">
        <v>203</v>
      </c>
      <c r="E16" s="156" t="s">
        <v>322</v>
      </c>
      <c r="F16" s="125" t="s">
        <v>153</v>
      </c>
      <c r="G16" s="155"/>
      <c r="H16" s="558">
        <f>+H17</f>
        <v>849420</v>
      </c>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s="46" customFormat="1" ht="25.5" customHeight="1">
      <c r="A17" s="132" t="s">
        <v>321</v>
      </c>
      <c r="B17" s="65"/>
      <c r="C17" s="79" t="s">
        <v>146</v>
      </c>
      <c r="D17" s="130" t="s">
        <v>203</v>
      </c>
      <c r="E17" s="232" t="s">
        <v>320</v>
      </c>
      <c r="F17" s="72" t="s">
        <v>153</v>
      </c>
      <c r="G17" s="152"/>
      <c r="H17" s="559">
        <f>+H18</f>
        <v>849420</v>
      </c>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s="46" customFormat="1" ht="37.5">
      <c r="A18" s="132" t="s">
        <v>305</v>
      </c>
      <c r="B18" s="65" t="s">
        <v>0</v>
      </c>
      <c r="C18" s="79" t="s">
        <v>146</v>
      </c>
      <c r="D18" s="130" t="s">
        <v>203</v>
      </c>
      <c r="E18" s="232" t="s">
        <v>320</v>
      </c>
      <c r="F18" s="72" t="s">
        <v>315</v>
      </c>
      <c r="G18" s="152"/>
      <c r="H18" s="559">
        <f>+H19</f>
        <v>849420</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s="46" customFormat="1" ht="56.25">
      <c r="A19" s="96" t="s">
        <v>181</v>
      </c>
      <c r="B19" s="65" t="s">
        <v>0</v>
      </c>
      <c r="C19" s="51" t="s">
        <v>146</v>
      </c>
      <c r="D19" s="58" t="s">
        <v>203</v>
      </c>
      <c r="E19" s="232" t="s">
        <v>320</v>
      </c>
      <c r="F19" s="72" t="s">
        <v>315</v>
      </c>
      <c r="G19" s="127" t="s">
        <v>149</v>
      </c>
      <c r="H19" s="424">
        <v>849420</v>
      </c>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s="167" customFormat="1" ht="63" customHeight="1">
      <c r="A20" s="59" t="s">
        <v>319</v>
      </c>
      <c r="B20" s="89" t="s">
        <v>0</v>
      </c>
      <c r="C20" s="62" t="s">
        <v>146</v>
      </c>
      <c r="D20" s="62" t="s">
        <v>214</v>
      </c>
      <c r="E20" s="135"/>
      <c r="F20" s="134"/>
      <c r="G20" s="62"/>
      <c r="H20" s="557">
        <f>+H21</f>
        <v>3203390</v>
      </c>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s="93" customFormat="1" ht="22.5" customHeight="1">
      <c r="A21" s="158" t="s">
        <v>318</v>
      </c>
      <c r="B21" s="79" t="s">
        <v>0</v>
      </c>
      <c r="C21" s="89" t="s">
        <v>146</v>
      </c>
      <c r="D21" s="131" t="s">
        <v>214</v>
      </c>
      <c r="E21" s="124" t="s">
        <v>317</v>
      </c>
      <c r="F21" s="98" t="s">
        <v>153</v>
      </c>
      <c r="G21" s="234"/>
      <c r="H21" s="558">
        <f>+H22</f>
        <v>3203390</v>
      </c>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row>
    <row r="22" spans="1:34" s="93" customFormat="1" ht="21.75" customHeight="1">
      <c r="A22" s="132" t="s">
        <v>316</v>
      </c>
      <c r="B22" s="79" t="s">
        <v>0</v>
      </c>
      <c r="C22" s="79" t="s">
        <v>146</v>
      </c>
      <c r="D22" s="130" t="s">
        <v>214</v>
      </c>
      <c r="E22" s="232" t="s">
        <v>271</v>
      </c>
      <c r="F22" s="72" t="s">
        <v>153</v>
      </c>
      <c r="G22" s="127"/>
      <c r="H22" s="559">
        <f>+H23</f>
        <v>3203390</v>
      </c>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row>
    <row r="23" spans="1:34" s="93" customFormat="1" ht="39.75" customHeight="1">
      <c r="A23" s="132" t="s">
        <v>305</v>
      </c>
      <c r="B23" s="51" t="s">
        <v>0</v>
      </c>
      <c r="C23" s="79" t="s">
        <v>146</v>
      </c>
      <c r="D23" s="130" t="s">
        <v>214</v>
      </c>
      <c r="E23" s="232" t="s">
        <v>271</v>
      </c>
      <c r="F23" s="72" t="s">
        <v>315</v>
      </c>
      <c r="G23" s="127"/>
      <c r="H23" s="559">
        <f>H24+H25</f>
        <v>3203390</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row>
    <row r="24" spans="1:34" s="93" customFormat="1" ht="57.75" customHeight="1">
      <c r="A24" s="96" t="s">
        <v>181</v>
      </c>
      <c r="B24" s="65" t="s">
        <v>0</v>
      </c>
      <c r="C24" s="51" t="s">
        <v>146</v>
      </c>
      <c r="D24" s="58" t="s">
        <v>214</v>
      </c>
      <c r="E24" s="232" t="s">
        <v>271</v>
      </c>
      <c r="F24" s="72" t="s">
        <v>315</v>
      </c>
      <c r="G24" s="127" t="s">
        <v>149</v>
      </c>
      <c r="H24" s="424">
        <v>2933390</v>
      </c>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row>
    <row r="25" spans="1:34" s="93" customFormat="1" ht="33.75" customHeight="1">
      <c r="A25" s="80" t="s">
        <v>157</v>
      </c>
      <c r="B25" s="89" t="s">
        <v>0</v>
      </c>
      <c r="C25" s="51" t="s">
        <v>146</v>
      </c>
      <c r="D25" s="58" t="s">
        <v>214</v>
      </c>
      <c r="E25" s="232" t="s">
        <v>271</v>
      </c>
      <c r="F25" s="72" t="s">
        <v>315</v>
      </c>
      <c r="G25" s="127" t="s">
        <v>143</v>
      </c>
      <c r="H25" s="424">
        <v>270000</v>
      </c>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row>
    <row r="26" spans="1:8" s="47" customFormat="1" ht="1.5" customHeight="1">
      <c r="A26" s="231" t="s">
        <v>297</v>
      </c>
      <c r="B26" s="65" t="s">
        <v>0</v>
      </c>
      <c r="C26" s="134" t="s">
        <v>146</v>
      </c>
      <c r="D26" s="62" t="s">
        <v>161</v>
      </c>
      <c r="E26" s="225"/>
      <c r="F26" s="224"/>
      <c r="G26" s="106"/>
      <c r="H26" s="563"/>
    </row>
    <row r="27" spans="1:8" s="47" customFormat="1" ht="25.5" customHeight="1" hidden="1">
      <c r="A27" s="230" t="s">
        <v>265</v>
      </c>
      <c r="B27" s="89" t="s">
        <v>0</v>
      </c>
      <c r="C27" s="213" t="s">
        <v>146</v>
      </c>
      <c r="D27" s="114" t="s">
        <v>161</v>
      </c>
      <c r="E27" s="229" t="s">
        <v>296</v>
      </c>
      <c r="F27" s="228" t="s">
        <v>167</v>
      </c>
      <c r="G27" s="227"/>
      <c r="H27" s="564"/>
    </row>
    <row r="28" spans="1:34" s="93" customFormat="1" ht="27" customHeight="1" hidden="1">
      <c r="A28" s="132" t="s">
        <v>295</v>
      </c>
      <c r="B28" s="79" t="s">
        <v>0</v>
      </c>
      <c r="C28" s="151" t="s">
        <v>146</v>
      </c>
      <c r="D28" s="150" t="s">
        <v>161</v>
      </c>
      <c r="E28" s="105" t="s">
        <v>293</v>
      </c>
      <c r="F28" s="104" t="s">
        <v>167</v>
      </c>
      <c r="G28" s="152"/>
      <c r="H28" s="561"/>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row>
    <row r="29" spans="1:34" s="93" customFormat="1" ht="21.75" customHeight="1" hidden="1">
      <c r="A29" s="132" t="s">
        <v>294</v>
      </c>
      <c r="B29" s="79" t="s">
        <v>0</v>
      </c>
      <c r="C29" s="151" t="s">
        <v>146</v>
      </c>
      <c r="D29" s="150" t="s">
        <v>161</v>
      </c>
      <c r="E29" s="105" t="s">
        <v>293</v>
      </c>
      <c r="F29" s="104" t="s">
        <v>292</v>
      </c>
      <c r="G29" s="152"/>
      <c r="H29" s="561"/>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row>
    <row r="30" spans="1:8" s="47" customFormat="1" ht="18.75" customHeight="1" hidden="1">
      <c r="A30" s="226" t="s">
        <v>157</v>
      </c>
      <c r="B30" s="51" t="s">
        <v>0</v>
      </c>
      <c r="C30" s="51" t="s">
        <v>146</v>
      </c>
      <c r="D30" s="51" t="s">
        <v>161</v>
      </c>
      <c r="E30" s="105" t="s">
        <v>293</v>
      </c>
      <c r="F30" s="104" t="s">
        <v>292</v>
      </c>
      <c r="G30" s="51" t="s">
        <v>143</v>
      </c>
      <c r="H30" s="562"/>
    </row>
    <row r="31" spans="1:8" s="74" customFormat="1" ht="20.25" customHeight="1">
      <c r="A31" s="390" t="s">
        <v>291</v>
      </c>
      <c r="B31" s="51"/>
      <c r="C31" s="276" t="s">
        <v>146</v>
      </c>
      <c r="D31" s="386" t="s">
        <v>170</v>
      </c>
      <c r="E31" s="387"/>
      <c r="F31" s="388"/>
      <c r="G31" s="269"/>
      <c r="H31" s="565">
        <f>H32</f>
        <v>30000</v>
      </c>
    </row>
    <row r="32" spans="1:8" s="74" customFormat="1" ht="20.25" customHeight="1">
      <c r="A32" s="389" t="s">
        <v>290</v>
      </c>
      <c r="B32" s="51"/>
      <c r="C32" s="269" t="s">
        <v>146</v>
      </c>
      <c r="D32" s="426" t="s">
        <v>170</v>
      </c>
      <c r="E32" s="271" t="s">
        <v>405</v>
      </c>
      <c r="F32" s="270" t="s">
        <v>153</v>
      </c>
      <c r="G32" s="269"/>
      <c r="H32" s="566">
        <f>H33</f>
        <v>30000</v>
      </c>
    </row>
    <row r="33" spans="1:8" s="74" customFormat="1" ht="20.25" customHeight="1">
      <c r="A33" s="389" t="s">
        <v>291</v>
      </c>
      <c r="B33" s="51"/>
      <c r="C33" s="269" t="s">
        <v>146</v>
      </c>
      <c r="D33" s="426" t="s">
        <v>170</v>
      </c>
      <c r="E33" s="271" t="s">
        <v>406</v>
      </c>
      <c r="F33" s="270" t="s">
        <v>153</v>
      </c>
      <c r="G33" s="269"/>
      <c r="H33" s="566">
        <f>H35</f>
        <v>30000</v>
      </c>
    </row>
    <row r="34" spans="1:8" s="74" customFormat="1" ht="20.25" customHeight="1">
      <c r="A34" s="389" t="s">
        <v>287</v>
      </c>
      <c r="B34" s="51"/>
      <c r="C34" s="269" t="s">
        <v>146</v>
      </c>
      <c r="D34" s="426" t="s">
        <v>170</v>
      </c>
      <c r="E34" s="271" t="s">
        <v>406</v>
      </c>
      <c r="F34" s="270" t="s">
        <v>407</v>
      </c>
      <c r="G34" s="269"/>
      <c r="H34" s="566">
        <f>H35</f>
        <v>30000</v>
      </c>
    </row>
    <row r="35" spans="1:8" s="74" customFormat="1" ht="20.25" customHeight="1">
      <c r="A35" s="389" t="s">
        <v>184</v>
      </c>
      <c r="B35" s="51"/>
      <c r="C35" s="269" t="s">
        <v>146</v>
      </c>
      <c r="D35" s="426" t="s">
        <v>170</v>
      </c>
      <c r="E35" s="271" t="s">
        <v>406</v>
      </c>
      <c r="F35" s="270" t="s">
        <v>407</v>
      </c>
      <c r="G35" s="269" t="s">
        <v>183</v>
      </c>
      <c r="H35" s="566">
        <v>30000</v>
      </c>
    </row>
    <row r="36" spans="1:8" s="74" customFormat="1" ht="25.5" customHeight="1">
      <c r="A36" s="59" t="s">
        <v>285</v>
      </c>
      <c r="B36" s="65" t="s">
        <v>0</v>
      </c>
      <c r="C36" s="62" t="s">
        <v>146</v>
      </c>
      <c r="D36" s="135" t="s">
        <v>262</v>
      </c>
      <c r="E36" s="71"/>
      <c r="F36" s="70"/>
      <c r="G36" s="134"/>
      <c r="H36" s="557">
        <f>H41+H46+H65+H73+H78</f>
        <v>5627162.28</v>
      </c>
    </row>
    <row r="37" spans="1:8" s="159" customFormat="1" ht="18.75" customHeight="1" hidden="1">
      <c r="A37" s="103"/>
      <c r="B37" s="89"/>
      <c r="C37" s="65"/>
      <c r="D37" s="100"/>
      <c r="E37" s="126"/>
      <c r="F37" s="63"/>
      <c r="G37" s="123"/>
      <c r="H37" s="528"/>
    </row>
    <row r="38" spans="1:8" s="159" customFormat="1" ht="18.75" customHeight="1" hidden="1">
      <c r="A38" s="96"/>
      <c r="B38" s="79"/>
      <c r="C38" s="51"/>
      <c r="D38" s="58"/>
      <c r="E38" s="165"/>
      <c r="F38" s="120"/>
      <c r="G38" s="218"/>
      <c r="H38" s="567"/>
    </row>
    <row r="39" spans="1:8" s="74" customFormat="1" ht="18.75" customHeight="1" hidden="1">
      <c r="A39" s="221"/>
      <c r="B39" s="79"/>
      <c r="C39" s="220"/>
      <c r="D39" s="219"/>
      <c r="E39" s="161"/>
      <c r="F39" s="160"/>
      <c r="G39" s="218"/>
      <c r="H39" s="567"/>
    </row>
    <row r="40" spans="1:8" s="74" customFormat="1" ht="18.75" customHeight="1" hidden="1">
      <c r="A40" s="162"/>
      <c r="B40" s="51"/>
      <c r="C40" s="216"/>
      <c r="D40" s="216"/>
      <c r="E40" s="165"/>
      <c r="F40" s="217"/>
      <c r="G40" s="216"/>
      <c r="H40" s="568"/>
    </row>
    <row r="41" spans="1:8" s="159" customFormat="1" ht="81.75" customHeight="1">
      <c r="A41" s="103" t="s">
        <v>552</v>
      </c>
      <c r="B41" s="89" t="s">
        <v>0</v>
      </c>
      <c r="C41" s="65" t="s">
        <v>146</v>
      </c>
      <c r="D41" s="100" t="s">
        <v>262</v>
      </c>
      <c r="E41" s="126" t="s">
        <v>284</v>
      </c>
      <c r="F41" s="63" t="s">
        <v>153</v>
      </c>
      <c r="G41" s="123"/>
      <c r="H41" s="557">
        <f>+H42</f>
        <v>60000</v>
      </c>
    </row>
    <row r="42" spans="1:245" s="94" customFormat="1" ht="77.25" customHeight="1">
      <c r="A42" s="517" t="s">
        <v>283</v>
      </c>
      <c r="B42" s="89" t="s">
        <v>0</v>
      </c>
      <c r="C42" s="65" t="s">
        <v>146</v>
      </c>
      <c r="D42" s="100" t="s">
        <v>262</v>
      </c>
      <c r="E42" s="126" t="s">
        <v>455</v>
      </c>
      <c r="F42" s="63" t="s">
        <v>153</v>
      </c>
      <c r="G42" s="123"/>
      <c r="H42" s="557">
        <f>+H43</f>
        <v>60000</v>
      </c>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row>
    <row r="43" spans="1:245" s="94" customFormat="1" ht="21" customHeight="1">
      <c r="A43" s="132" t="s">
        <v>282</v>
      </c>
      <c r="B43" s="51" t="s">
        <v>0</v>
      </c>
      <c r="C43" s="79" t="s">
        <v>146</v>
      </c>
      <c r="D43" s="130" t="s">
        <v>262</v>
      </c>
      <c r="E43" s="105" t="s">
        <v>455</v>
      </c>
      <c r="F43" s="104" t="s">
        <v>281</v>
      </c>
      <c r="G43" s="154"/>
      <c r="H43" s="569">
        <f>+H44+H45</f>
        <v>60000</v>
      </c>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row>
    <row r="44" spans="1:245" s="94" customFormat="1" ht="1.5" customHeight="1">
      <c r="A44" s="268" t="s">
        <v>181</v>
      </c>
      <c r="B44" s="51"/>
      <c r="C44" s="266" t="s">
        <v>146</v>
      </c>
      <c r="D44" s="265" t="s">
        <v>262</v>
      </c>
      <c r="E44" s="637" t="s">
        <v>456</v>
      </c>
      <c r="F44" s="638"/>
      <c r="G44" s="264" t="s">
        <v>149</v>
      </c>
      <c r="H44" s="569">
        <v>0</v>
      </c>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row>
    <row r="45" spans="1:245" s="94" customFormat="1" ht="37.5" customHeight="1">
      <c r="A45" s="488" t="s">
        <v>353</v>
      </c>
      <c r="B45" s="89" t="s">
        <v>0</v>
      </c>
      <c r="C45" s="51" t="s">
        <v>146</v>
      </c>
      <c r="D45" s="51" t="s">
        <v>262</v>
      </c>
      <c r="E45" s="105" t="s">
        <v>455</v>
      </c>
      <c r="F45" s="104" t="s">
        <v>281</v>
      </c>
      <c r="G45" s="51" t="s">
        <v>143</v>
      </c>
      <c r="H45" s="592">
        <v>60000</v>
      </c>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row>
    <row r="46" spans="1:8" s="74" customFormat="1" ht="45.75" customHeight="1">
      <c r="A46" s="214" t="s">
        <v>280</v>
      </c>
      <c r="B46" s="79" t="s">
        <v>0</v>
      </c>
      <c r="C46" s="213" t="s">
        <v>146</v>
      </c>
      <c r="D46" s="212">
        <v>13</v>
      </c>
      <c r="E46" s="211" t="s">
        <v>279</v>
      </c>
      <c r="F46" s="210" t="s">
        <v>153</v>
      </c>
      <c r="G46" s="209"/>
      <c r="H46" s="572">
        <f>+H47+H64+H63</f>
        <v>2040347.28</v>
      </c>
    </row>
    <row r="47" spans="1:8" s="74" customFormat="1" ht="26.25" customHeight="1">
      <c r="A47" s="96" t="s">
        <v>278</v>
      </c>
      <c r="B47" s="79" t="s">
        <v>0</v>
      </c>
      <c r="C47" s="208" t="s">
        <v>146</v>
      </c>
      <c r="D47" s="78">
        <v>13</v>
      </c>
      <c r="E47" s="207" t="s">
        <v>276</v>
      </c>
      <c r="F47" s="144" t="s">
        <v>153</v>
      </c>
      <c r="G47" s="206"/>
      <c r="H47" s="563">
        <f>H48</f>
        <v>224873</v>
      </c>
    </row>
    <row r="48" spans="1:8" s="74" customFormat="1" ht="26.25" customHeight="1">
      <c r="A48" s="80" t="s">
        <v>277</v>
      </c>
      <c r="B48" s="79"/>
      <c r="C48" s="77" t="s">
        <v>146</v>
      </c>
      <c r="D48" s="78">
        <v>13</v>
      </c>
      <c r="E48" s="207" t="s">
        <v>276</v>
      </c>
      <c r="F48" s="144" t="s">
        <v>275</v>
      </c>
      <c r="G48" s="206"/>
      <c r="H48" s="563">
        <f>H49</f>
        <v>224873</v>
      </c>
    </row>
    <row r="49" spans="1:8" s="74" customFormat="1" ht="38.25" customHeight="1">
      <c r="A49" s="488" t="s">
        <v>353</v>
      </c>
      <c r="B49" s="51" t="s">
        <v>0</v>
      </c>
      <c r="C49" s="205" t="s">
        <v>146</v>
      </c>
      <c r="D49" s="204">
        <v>13</v>
      </c>
      <c r="E49" s="203" t="s">
        <v>276</v>
      </c>
      <c r="F49" s="60" t="s">
        <v>275</v>
      </c>
      <c r="G49" s="202" t="s">
        <v>143</v>
      </c>
      <c r="H49" s="562">
        <v>224873</v>
      </c>
    </row>
    <row r="50" spans="1:8" s="74" customFormat="1" ht="18.75" customHeight="1" hidden="1">
      <c r="A50" s="196" t="s">
        <v>265</v>
      </c>
      <c r="B50" s="89" t="s">
        <v>0</v>
      </c>
      <c r="C50" s="201" t="s">
        <v>146</v>
      </c>
      <c r="D50" s="200">
        <v>13</v>
      </c>
      <c r="E50" s="648" t="s">
        <v>266</v>
      </c>
      <c r="F50" s="649"/>
      <c r="G50" s="199" t="s">
        <v>183</v>
      </c>
      <c r="H50" s="557"/>
    </row>
    <row r="51" spans="1:8" s="74" customFormat="1" ht="18.75" customHeight="1" hidden="1">
      <c r="A51" s="82" t="s">
        <v>263</v>
      </c>
      <c r="B51" s="79" t="s">
        <v>0</v>
      </c>
      <c r="C51" s="187" t="s">
        <v>146</v>
      </c>
      <c r="D51" s="187" t="s">
        <v>262</v>
      </c>
      <c r="E51" s="64" t="s">
        <v>264</v>
      </c>
      <c r="F51" s="63" t="s">
        <v>153</v>
      </c>
      <c r="G51" s="186"/>
      <c r="H51" s="563"/>
    </row>
    <row r="52" spans="1:250" s="197" customFormat="1" ht="19.5" customHeight="1" hidden="1">
      <c r="A52" s="80" t="s">
        <v>274</v>
      </c>
      <c r="B52" s="79" t="s">
        <v>0</v>
      </c>
      <c r="C52" s="106" t="s">
        <v>146</v>
      </c>
      <c r="D52" s="106" t="s">
        <v>262</v>
      </c>
      <c r="E52" s="53" t="s">
        <v>259</v>
      </c>
      <c r="F52" s="144" t="s">
        <v>153</v>
      </c>
      <c r="G52" s="185"/>
      <c r="H52" s="562"/>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c r="GK52" s="198"/>
      <c r="GL52" s="198"/>
      <c r="GM52" s="198"/>
      <c r="GN52" s="198"/>
      <c r="GO52" s="198"/>
      <c r="GP52" s="198"/>
      <c r="GQ52" s="198"/>
      <c r="GR52" s="198"/>
      <c r="GS52" s="198"/>
      <c r="GT52" s="198"/>
      <c r="GU52" s="198"/>
      <c r="GV52" s="198"/>
      <c r="GW52" s="198"/>
      <c r="GX52" s="198"/>
      <c r="GY52" s="198"/>
      <c r="GZ52" s="198"/>
      <c r="HA52" s="198"/>
      <c r="HB52" s="198"/>
      <c r="HC52" s="198"/>
      <c r="HD52" s="198"/>
      <c r="HE52" s="198"/>
      <c r="HF52" s="198"/>
      <c r="HG52" s="198"/>
      <c r="HH52" s="198"/>
      <c r="HI52" s="198"/>
      <c r="HJ52" s="198"/>
      <c r="HK52" s="198"/>
      <c r="HL52" s="198"/>
      <c r="HM52" s="198"/>
      <c r="HN52" s="198"/>
      <c r="HO52" s="198"/>
      <c r="HP52" s="198"/>
      <c r="HQ52" s="198"/>
      <c r="HR52" s="198"/>
      <c r="HS52" s="198"/>
      <c r="HT52" s="198"/>
      <c r="HU52" s="198"/>
      <c r="HV52" s="198"/>
      <c r="HW52" s="198"/>
      <c r="HX52" s="198"/>
      <c r="HY52" s="198"/>
      <c r="HZ52" s="198"/>
      <c r="IA52" s="198"/>
      <c r="IB52" s="198"/>
      <c r="IC52" s="198"/>
      <c r="ID52" s="198"/>
      <c r="IE52" s="198"/>
      <c r="IF52" s="198"/>
      <c r="IG52" s="198"/>
      <c r="IH52" s="198"/>
      <c r="II52" s="198"/>
      <c r="IJ52" s="198"/>
      <c r="IK52" s="198"/>
      <c r="IL52" s="198"/>
      <c r="IM52" s="198"/>
      <c r="IN52" s="198"/>
      <c r="IO52" s="198"/>
      <c r="IP52" s="198"/>
    </row>
    <row r="53" spans="1:250" s="197" customFormat="1" ht="19.5" customHeight="1" hidden="1">
      <c r="A53" s="96" t="s">
        <v>181</v>
      </c>
      <c r="B53" s="51" t="s">
        <v>0</v>
      </c>
      <c r="C53" s="54" t="s">
        <v>146</v>
      </c>
      <c r="D53" s="54">
        <v>13</v>
      </c>
      <c r="E53" s="194" t="s">
        <v>259</v>
      </c>
      <c r="F53" s="193" t="s">
        <v>258</v>
      </c>
      <c r="G53" s="54"/>
      <c r="H53" s="562"/>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c r="GK53" s="198"/>
      <c r="GL53" s="198"/>
      <c r="GM53" s="198"/>
      <c r="GN53" s="198"/>
      <c r="GO53" s="198"/>
      <c r="GP53" s="198"/>
      <c r="GQ53" s="198"/>
      <c r="GR53" s="198"/>
      <c r="GS53" s="198"/>
      <c r="GT53" s="198"/>
      <c r="GU53" s="198"/>
      <c r="GV53" s="198"/>
      <c r="GW53" s="198"/>
      <c r="GX53" s="198"/>
      <c r="GY53" s="198"/>
      <c r="GZ53" s="198"/>
      <c r="HA53" s="198"/>
      <c r="HB53" s="198"/>
      <c r="HC53" s="198"/>
      <c r="HD53" s="198"/>
      <c r="HE53" s="198"/>
      <c r="HF53" s="198"/>
      <c r="HG53" s="198"/>
      <c r="HH53" s="198"/>
      <c r="HI53" s="198"/>
      <c r="HJ53" s="198"/>
      <c r="HK53" s="198"/>
      <c r="HL53" s="198"/>
      <c r="HM53" s="198"/>
      <c r="HN53" s="198"/>
      <c r="HO53" s="198"/>
      <c r="HP53" s="198"/>
      <c r="HQ53" s="198"/>
      <c r="HR53" s="198"/>
      <c r="HS53" s="198"/>
      <c r="HT53" s="198"/>
      <c r="HU53" s="198"/>
      <c r="HV53" s="198"/>
      <c r="HW53" s="198"/>
      <c r="HX53" s="198"/>
      <c r="HY53" s="198"/>
      <c r="HZ53" s="198"/>
      <c r="IA53" s="198"/>
      <c r="IB53" s="198"/>
      <c r="IC53" s="198"/>
      <c r="ID53" s="198"/>
      <c r="IE53" s="198"/>
      <c r="IF53" s="198"/>
      <c r="IG53" s="198"/>
      <c r="IH53" s="198"/>
      <c r="II53" s="198"/>
      <c r="IJ53" s="198"/>
      <c r="IK53" s="198"/>
      <c r="IL53" s="198"/>
      <c r="IM53" s="198"/>
      <c r="IN53" s="198"/>
      <c r="IO53" s="198"/>
      <c r="IP53" s="198"/>
    </row>
    <row r="54" spans="1:250" s="197" customFormat="1" ht="56.25" customHeight="1" hidden="1">
      <c r="A54" s="66" t="s">
        <v>157</v>
      </c>
      <c r="B54" s="51" t="s">
        <v>0</v>
      </c>
      <c r="C54" s="54" t="s">
        <v>146</v>
      </c>
      <c r="D54" s="54">
        <v>13</v>
      </c>
      <c r="E54" s="194" t="s">
        <v>259</v>
      </c>
      <c r="F54" s="193" t="s">
        <v>258</v>
      </c>
      <c r="G54" s="54" t="s">
        <v>143</v>
      </c>
      <c r="H54" s="562"/>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row>
    <row r="55" spans="1:250" s="197" customFormat="1" ht="19.5" customHeight="1" hidden="1">
      <c r="A55" s="80" t="s">
        <v>184</v>
      </c>
      <c r="B55" s="51" t="s">
        <v>0</v>
      </c>
      <c r="C55" s="54" t="s">
        <v>146</v>
      </c>
      <c r="D55" s="195" t="s">
        <v>262</v>
      </c>
      <c r="E55" s="194" t="s">
        <v>271</v>
      </c>
      <c r="F55" s="193" t="s">
        <v>153</v>
      </c>
      <c r="G55" s="192"/>
      <c r="H55" s="562"/>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row>
    <row r="56" spans="1:8" s="74" customFormat="1" ht="24.75" customHeight="1" hidden="1">
      <c r="A56" s="140" t="s">
        <v>273</v>
      </c>
      <c r="B56" s="92" t="s">
        <v>0</v>
      </c>
      <c r="C56" s="54" t="s">
        <v>146</v>
      </c>
      <c r="D56" s="195" t="s">
        <v>262</v>
      </c>
      <c r="E56" s="194" t="s">
        <v>271</v>
      </c>
      <c r="F56" s="193" t="s">
        <v>270</v>
      </c>
      <c r="G56" s="192"/>
      <c r="H56" s="573"/>
    </row>
    <row r="57" spans="1:8" s="74" customFormat="1" ht="24.75" customHeight="1" hidden="1">
      <c r="A57" s="140" t="s">
        <v>272</v>
      </c>
      <c r="B57" s="65" t="s">
        <v>0</v>
      </c>
      <c r="C57" s="54" t="s">
        <v>146</v>
      </c>
      <c r="D57" s="195" t="s">
        <v>262</v>
      </c>
      <c r="E57" s="194" t="s">
        <v>271</v>
      </c>
      <c r="F57" s="193" t="s">
        <v>270</v>
      </c>
      <c r="G57" s="192" t="s">
        <v>149</v>
      </c>
      <c r="H57" s="574"/>
    </row>
    <row r="58" spans="1:8" s="159" customFormat="1" ht="22.5" customHeight="1" hidden="1">
      <c r="A58" s="196" t="s">
        <v>265</v>
      </c>
      <c r="B58" s="89" t="s">
        <v>0</v>
      </c>
      <c r="C58" s="54" t="s">
        <v>146</v>
      </c>
      <c r="D58" s="195" t="s">
        <v>262</v>
      </c>
      <c r="E58" s="194" t="s">
        <v>271</v>
      </c>
      <c r="F58" s="193" t="s">
        <v>270</v>
      </c>
      <c r="G58" s="192" t="s">
        <v>143</v>
      </c>
      <c r="H58" s="557"/>
    </row>
    <row r="59" spans="1:8" s="74" customFormat="1" ht="22.5" customHeight="1" hidden="1">
      <c r="A59" s="82" t="s">
        <v>263</v>
      </c>
      <c r="B59" s="79" t="s">
        <v>0</v>
      </c>
      <c r="C59" s="106" t="s">
        <v>203</v>
      </c>
      <c r="D59" s="106" t="s">
        <v>174</v>
      </c>
      <c r="E59" s="53" t="s">
        <v>268</v>
      </c>
      <c r="F59" s="144" t="s">
        <v>167</v>
      </c>
      <c r="G59" s="106"/>
      <c r="H59" s="563"/>
    </row>
    <row r="60" spans="1:8" s="74" customFormat="1" ht="24" customHeight="1" hidden="1">
      <c r="A60" s="82" t="s">
        <v>269</v>
      </c>
      <c r="B60" s="79" t="s">
        <v>0</v>
      </c>
      <c r="C60" s="191" t="s">
        <v>203</v>
      </c>
      <c r="D60" s="191" t="s">
        <v>174</v>
      </c>
      <c r="E60" s="53" t="s">
        <v>268</v>
      </c>
      <c r="F60" s="144" t="s">
        <v>267</v>
      </c>
      <c r="G60" s="191"/>
      <c r="H60" s="575"/>
    </row>
    <row r="61" spans="1:8" s="74" customFormat="1" ht="24" customHeight="1" hidden="1">
      <c r="A61" s="96" t="s">
        <v>181</v>
      </c>
      <c r="B61" s="51" t="s">
        <v>0</v>
      </c>
      <c r="C61" s="51" t="s">
        <v>203</v>
      </c>
      <c r="D61" s="51" t="s">
        <v>174</v>
      </c>
      <c r="E61" s="53" t="s">
        <v>268</v>
      </c>
      <c r="F61" s="144" t="s">
        <v>267</v>
      </c>
      <c r="G61" s="51" t="s">
        <v>149</v>
      </c>
      <c r="H61" s="562"/>
    </row>
    <row r="62" spans="1:8" s="74" customFormat="1" ht="22.5" customHeight="1" hidden="1">
      <c r="A62" s="80" t="s">
        <v>157</v>
      </c>
      <c r="B62" s="51" t="s">
        <v>0</v>
      </c>
      <c r="C62" s="51" t="s">
        <v>203</v>
      </c>
      <c r="D62" s="51" t="s">
        <v>174</v>
      </c>
      <c r="E62" s="53" t="s">
        <v>268</v>
      </c>
      <c r="F62" s="144" t="s">
        <v>267</v>
      </c>
      <c r="G62" s="51" t="s">
        <v>143</v>
      </c>
      <c r="H62" s="562"/>
    </row>
    <row r="63" spans="1:8" s="74" customFormat="1" ht="3" customHeight="1" hidden="1">
      <c r="A63" s="80" t="s">
        <v>165</v>
      </c>
      <c r="B63" s="51" t="s">
        <v>0</v>
      </c>
      <c r="C63" s="205" t="s">
        <v>146</v>
      </c>
      <c r="D63" s="204">
        <v>13</v>
      </c>
      <c r="E63" s="203" t="s">
        <v>276</v>
      </c>
      <c r="F63" s="60" t="s">
        <v>275</v>
      </c>
      <c r="G63" s="202" t="s">
        <v>162</v>
      </c>
      <c r="H63" s="562">
        <v>0</v>
      </c>
    </row>
    <row r="64" spans="1:8" s="182" customFormat="1" ht="24" customHeight="1">
      <c r="A64" s="80" t="s">
        <v>184</v>
      </c>
      <c r="B64" s="92" t="s">
        <v>0</v>
      </c>
      <c r="C64" s="190" t="s">
        <v>146</v>
      </c>
      <c r="D64" s="189">
        <v>13</v>
      </c>
      <c r="E64" s="650" t="s">
        <v>511</v>
      </c>
      <c r="F64" s="651"/>
      <c r="G64" s="188" t="s">
        <v>183</v>
      </c>
      <c r="H64" s="593">
        <v>1815474.28</v>
      </c>
    </row>
    <row r="65" spans="1:8" s="182" customFormat="1" ht="23.25" customHeight="1">
      <c r="A65" s="101" t="s">
        <v>265</v>
      </c>
      <c r="B65" s="65" t="s">
        <v>0</v>
      </c>
      <c r="C65" s="187" t="s">
        <v>146</v>
      </c>
      <c r="D65" s="187" t="s">
        <v>262</v>
      </c>
      <c r="E65" s="64" t="s">
        <v>264</v>
      </c>
      <c r="F65" s="63" t="s">
        <v>153</v>
      </c>
      <c r="G65" s="186"/>
      <c r="H65" s="572">
        <f>+H66</f>
        <v>3370000</v>
      </c>
    </row>
    <row r="66" spans="1:8" s="184" customFormat="1" ht="21" customHeight="1">
      <c r="A66" s="96" t="s">
        <v>263</v>
      </c>
      <c r="B66" s="89" t="s">
        <v>0</v>
      </c>
      <c r="C66" s="106" t="s">
        <v>146</v>
      </c>
      <c r="D66" s="106" t="s">
        <v>262</v>
      </c>
      <c r="E66" s="53" t="s">
        <v>259</v>
      </c>
      <c r="F66" s="144" t="s">
        <v>153</v>
      </c>
      <c r="G66" s="185"/>
      <c r="H66" s="576">
        <f>+H67+H71</f>
        <v>3370000</v>
      </c>
    </row>
    <row r="67" spans="1:8" s="182" customFormat="1" ht="44.25" customHeight="1">
      <c r="A67" s="103" t="s">
        <v>274</v>
      </c>
      <c r="B67" s="79" t="s">
        <v>0</v>
      </c>
      <c r="C67" s="65" t="s">
        <v>146</v>
      </c>
      <c r="D67" s="65">
        <v>13</v>
      </c>
      <c r="E67" s="126" t="s">
        <v>259</v>
      </c>
      <c r="F67" s="233" t="s">
        <v>261</v>
      </c>
      <c r="G67" s="183"/>
      <c r="H67" s="577">
        <f>H68+H69+H70</f>
        <v>3300000</v>
      </c>
    </row>
    <row r="68" spans="1:8" s="74" customFormat="1" ht="56.25">
      <c r="A68" s="96" t="s">
        <v>181</v>
      </c>
      <c r="B68" s="79" t="s">
        <v>0</v>
      </c>
      <c r="C68" s="51" t="s">
        <v>146</v>
      </c>
      <c r="D68" s="51">
        <v>13</v>
      </c>
      <c r="E68" s="165" t="s">
        <v>259</v>
      </c>
      <c r="F68" s="120" t="s">
        <v>261</v>
      </c>
      <c r="G68" s="51" t="s">
        <v>149</v>
      </c>
      <c r="H68" s="562">
        <v>2274424</v>
      </c>
    </row>
    <row r="69" spans="1:8" s="74" customFormat="1" ht="37.5">
      <c r="A69" s="488" t="s">
        <v>353</v>
      </c>
      <c r="B69" s="51" t="s">
        <v>0</v>
      </c>
      <c r="C69" s="51" t="s">
        <v>146</v>
      </c>
      <c r="D69" s="51">
        <v>13</v>
      </c>
      <c r="E69" s="165" t="s">
        <v>259</v>
      </c>
      <c r="F69" s="120" t="s">
        <v>261</v>
      </c>
      <c r="G69" s="51" t="s">
        <v>143</v>
      </c>
      <c r="H69" s="562">
        <v>1019576</v>
      </c>
    </row>
    <row r="70" spans="1:8" s="74" customFormat="1" ht="24.75" customHeight="1">
      <c r="A70" s="66" t="s">
        <v>184</v>
      </c>
      <c r="B70" s="79" t="s">
        <v>0</v>
      </c>
      <c r="C70" s="51" t="s">
        <v>146</v>
      </c>
      <c r="D70" s="51">
        <v>13</v>
      </c>
      <c r="E70" s="165" t="s">
        <v>259</v>
      </c>
      <c r="F70" s="120" t="s">
        <v>261</v>
      </c>
      <c r="G70" s="51" t="s">
        <v>183</v>
      </c>
      <c r="H70" s="562">
        <v>6000</v>
      </c>
    </row>
    <row r="71" spans="1:8" s="74" customFormat="1" ht="23.25" customHeight="1">
      <c r="A71" s="121" t="s">
        <v>260</v>
      </c>
      <c r="B71" s="79" t="s">
        <v>0</v>
      </c>
      <c r="C71" s="65" t="s">
        <v>146</v>
      </c>
      <c r="D71" s="65">
        <v>13</v>
      </c>
      <c r="E71" s="181" t="s">
        <v>259</v>
      </c>
      <c r="F71" s="180" t="s">
        <v>258</v>
      </c>
      <c r="G71" s="65"/>
      <c r="H71" s="577">
        <f>H72</f>
        <v>70000</v>
      </c>
    </row>
    <row r="72" spans="1:8" s="74" customFormat="1" ht="39" customHeight="1">
      <c r="A72" s="488" t="s">
        <v>353</v>
      </c>
      <c r="B72" s="79" t="s">
        <v>0</v>
      </c>
      <c r="C72" s="51" t="s">
        <v>146</v>
      </c>
      <c r="D72" s="51">
        <v>13</v>
      </c>
      <c r="E72" s="165" t="s">
        <v>259</v>
      </c>
      <c r="F72" s="120" t="s">
        <v>258</v>
      </c>
      <c r="G72" s="51" t="s">
        <v>143</v>
      </c>
      <c r="H72" s="562">
        <v>70000</v>
      </c>
    </row>
    <row r="73" spans="1:8" s="74" customFormat="1" ht="38.25" customHeight="1">
      <c r="A73" s="482" t="s">
        <v>316</v>
      </c>
      <c r="B73" s="79"/>
      <c r="C73" s="276" t="s">
        <v>146</v>
      </c>
      <c r="D73" s="386" t="s">
        <v>262</v>
      </c>
      <c r="E73" s="475" t="s">
        <v>271</v>
      </c>
      <c r="F73" s="476" t="s">
        <v>153</v>
      </c>
      <c r="G73" s="65"/>
      <c r="H73" s="577">
        <f>H75+H77</f>
        <v>126815</v>
      </c>
    </row>
    <row r="74" spans="1:8" s="74" customFormat="1" ht="57.75" customHeight="1">
      <c r="A74" s="411" t="s">
        <v>521</v>
      </c>
      <c r="B74" s="79"/>
      <c r="C74" s="484" t="s">
        <v>146</v>
      </c>
      <c r="D74" s="485" t="s">
        <v>262</v>
      </c>
      <c r="E74" s="483" t="s">
        <v>271</v>
      </c>
      <c r="F74" s="404" t="s">
        <v>512</v>
      </c>
      <c r="G74" s="484"/>
      <c r="H74" s="562">
        <f>H75</f>
        <v>12000</v>
      </c>
    </row>
    <row r="75" spans="1:8" s="74" customFormat="1" ht="24.75" customHeight="1">
      <c r="A75" s="431" t="s">
        <v>302</v>
      </c>
      <c r="B75" s="79"/>
      <c r="C75" s="484" t="s">
        <v>146</v>
      </c>
      <c r="D75" s="485" t="s">
        <v>262</v>
      </c>
      <c r="E75" s="483" t="s">
        <v>271</v>
      </c>
      <c r="F75" s="404" t="s">
        <v>512</v>
      </c>
      <c r="G75" s="484" t="s">
        <v>298</v>
      </c>
      <c r="H75" s="562">
        <v>12000</v>
      </c>
    </row>
    <row r="76" spans="1:8" s="74" customFormat="1" ht="39" customHeight="1">
      <c r="A76" s="411" t="s">
        <v>481</v>
      </c>
      <c r="B76" s="79"/>
      <c r="C76" s="484" t="s">
        <v>146</v>
      </c>
      <c r="D76" s="485" t="s">
        <v>262</v>
      </c>
      <c r="E76" s="483" t="s">
        <v>271</v>
      </c>
      <c r="F76" s="404" t="s">
        <v>480</v>
      </c>
      <c r="G76" s="484"/>
      <c r="H76" s="562">
        <f>H77</f>
        <v>114815</v>
      </c>
    </row>
    <row r="77" spans="1:8" s="74" customFormat="1" ht="20.25" customHeight="1">
      <c r="A77" s="431" t="s">
        <v>302</v>
      </c>
      <c r="B77" s="79"/>
      <c r="C77" s="484" t="s">
        <v>146</v>
      </c>
      <c r="D77" s="485" t="s">
        <v>262</v>
      </c>
      <c r="E77" s="483" t="s">
        <v>271</v>
      </c>
      <c r="F77" s="404" t="s">
        <v>480</v>
      </c>
      <c r="G77" s="484" t="s">
        <v>298</v>
      </c>
      <c r="H77" s="562">
        <v>114815</v>
      </c>
    </row>
    <row r="78" spans="1:8" s="74" customFormat="1" ht="20.25" customHeight="1">
      <c r="A78" s="431" t="s">
        <v>287</v>
      </c>
      <c r="B78" s="79"/>
      <c r="C78" s="484" t="s">
        <v>146</v>
      </c>
      <c r="D78" s="485" t="s">
        <v>262</v>
      </c>
      <c r="E78" s="633" t="s">
        <v>404</v>
      </c>
      <c r="F78" s="634"/>
      <c r="G78" s="484"/>
      <c r="H78" s="562">
        <f>H79</f>
        <v>30000</v>
      </c>
    </row>
    <row r="79" spans="1:8" s="74" customFormat="1" ht="20.25" customHeight="1">
      <c r="A79" s="431" t="s">
        <v>688</v>
      </c>
      <c r="B79" s="79"/>
      <c r="C79" s="484" t="s">
        <v>146</v>
      </c>
      <c r="D79" s="485" t="s">
        <v>262</v>
      </c>
      <c r="E79" s="633" t="s">
        <v>404</v>
      </c>
      <c r="F79" s="634"/>
      <c r="G79" s="484" t="s">
        <v>162</v>
      </c>
      <c r="H79" s="562">
        <v>30000</v>
      </c>
    </row>
    <row r="80" spans="1:8" s="159" customFormat="1" ht="42" customHeight="1">
      <c r="A80" s="137" t="s">
        <v>257</v>
      </c>
      <c r="B80" s="65" t="s">
        <v>0</v>
      </c>
      <c r="C80" s="177" t="s">
        <v>174</v>
      </c>
      <c r="D80" s="177"/>
      <c r="E80" s="179"/>
      <c r="F80" s="178"/>
      <c r="G80" s="177"/>
      <c r="H80" s="578">
        <f>H83+H88+H91</f>
        <v>793844</v>
      </c>
    </row>
    <row r="81" spans="1:8" s="159" customFormat="1" ht="27" customHeight="1">
      <c r="A81" s="137" t="s">
        <v>568</v>
      </c>
      <c r="B81" s="65"/>
      <c r="C81" s="177" t="s">
        <v>174</v>
      </c>
      <c r="D81" s="177" t="s">
        <v>231</v>
      </c>
      <c r="E81" s="179"/>
      <c r="F81" s="178"/>
      <c r="G81" s="177"/>
      <c r="H81" s="578">
        <f>H82</f>
        <v>170000</v>
      </c>
    </row>
    <row r="82" spans="1:8" s="159" customFormat="1" ht="93.75" customHeight="1">
      <c r="A82" s="103" t="s">
        <v>551</v>
      </c>
      <c r="B82" s="79" t="s">
        <v>0</v>
      </c>
      <c r="C82" s="65" t="s">
        <v>174</v>
      </c>
      <c r="D82" s="65" t="s">
        <v>231</v>
      </c>
      <c r="E82" s="623" t="s">
        <v>613</v>
      </c>
      <c r="F82" s="624"/>
      <c r="G82" s="177"/>
      <c r="H82" s="578">
        <f>H83</f>
        <v>170000</v>
      </c>
    </row>
    <row r="83" spans="1:8" s="159" customFormat="1" ht="63" customHeight="1">
      <c r="A83" s="171" t="s">
        <v>256</v>
      </c>
      <c r="B83" s="139" t="s">
        <v>0</v>
      </c>
      <c r="C83" s="434" t="s">
        <v>174</v>
      </c>
      <c r="D83" s="65" t="s">
        <v>231</v>
      </c>
      <c r="E83" s="631" t="s">
        <v>614</v>
      </c>
      <c r="F83" s="632"/>
      <c r="G83" s="65"/>
      <c r="H83" s="578">
        <f>H84</f>
        <v>170000</v>
      </c>
    </row>
    <row r="84" spans="1:8" s="159" customFormat="1" ht="57" customHeight="1">
      <c r="A84" s="141" t="s">
        <v>255</v>
      </c>
      <c r="B84" s="139" t="s">
        <v>0</v>
      </c>
      <c r="C84" s="176" t="s">
        <v>174</v>
      </c>
      <c r="D84" s="51" t="s">
        <v>231</v>
      </c>
      <c r="E84" s="642" t="s">
        <v>457</v>
      </c>
      <c r="F84" s="643"/>
      <c r="G84" s="51"/>
      <c r="H84" s="594">
        <f>H85</f>
        <v>170000</v>
      </c>
    </row>
    <row r="85" spans="1:8" s="159" customFormat="1" ht="36.75" customHeight="1">
      <c r="A85" s="488" t="s">
        <v>353</v>
      </c>
      <c r="B85" s="139" t="s">
        <v>0</v>
      </c>
      <c r="C85" s="176" t="s">
        <v>174</v>
      </c>
      <c r="D85" s="51" t="s">
        <v>231</v>
      </c>
      <c r="E85" s="629" t="s">
        <v>457</v>
      </c>
      <c r="F85" s="630"/>
      <c r="G85" s="51" t="s">
        <v>143</v>
      </c>
      <c r="H85" s="594">
        <v>170000</v>
      </c>
    </row>
    <row r="86" spans="1:8" s="159" customFormat="1" ht="36.75" customHeight="1">
      <c r="A86" s="466" t="s">
        <v>574</v>
      </c>
      <c r="B86" s="89" t="s">
        <v>0</v>
      </c>
      <c r="C86" s="177" t="s">
        <v>174</v>
      </c>
      <c r="D86" s="177" t="s">
        <v>175</v>
      </c>
      <c r="E86" s="174"/>
      <c r="F86" s="173"/>
      <c r="G86" s="62"/>
      <c r="H86" s="557">
        <f>H87</f>
        <v>70000</v>
      </c>
    </row>
    <row r="87" spans="1:8" s="74" customFormat="1" ht="101.25" customHeight="1">
      <c r="A87" s="103" t="s">
        <v>560</v>
      </c>
      <c r="B87" s="79" t="s">
        <v>0</v>
      </c>
      <c r="C87" s="51" t="s">
        <v>174</v>
      </c>
      <c r="D87" s="51" t="s">
        <v>175</v>
      </c>
      <c r="E87" s="629" t="s">
        <v>613</v>
      </c>
      <c r="F87" s="630"/>
      <c r="G87" s="51"/>
      <c r="H87" s="577">
        <f>H88</f>
        <v>70000</v>
      </c>
    </row>
    <row r="88" spans="1:8" s="74" customFormat="1" ht="39" customHeight="1">
      <c r="A88" s="494" t="s">
        <v>352</v>
      </c>
      <c r="B88" s="51"/>
      <c r="C88" s="65" t="s">
        <v>174</v>
      </c>
      <c r="D88" s="65" t="s">
        <v>175</v>
      </c>
      <c r="E88" s="623" t="s">
        <v>628</v>
      </c>
      <c r="F88" s="624"/>
      <c r="G88" s="65"/>
      <c r="H88" s="577">
        <f>H89</f>
        <v>70000</v>
      </c>
    </row>
    <row r="89" spans="1:8" s="74" customFormat="1" ht="36" customHeight="1">
      <c r="A89" s="495" t="s">
        <v>429</v>
      </c>
      <c r="B89" s="154" t="s">
        <v>0</v>
      </c>
      <c r="C89" s="176" t="s">
        <v>174</v>
      </c>
      <c r="D89" s="176" t="s">
        <v>175</v>
      </c>
      <c r="E89" s="629" t="s">
        <v>629</v>
      </c>
      <c r="F89" s="630"/>
      <c r="G89" s="51"/>
      <c r="H89" s="563">
        <f>H90</f>
        <v>70000</v>
      </c>
    </row>
    <row r="90" spans="1:8" s="74" customFormat="1" ht="36.75" customHeight="1">
      <c r="A90" s="488" t="s">
        <v>353</v>
      </c>
      <c r="B90" s="163" t="s">
        <v>0</v>
      </c>
      <c r="C90" s="176" t="s">
        <v>174</v>
      </c>
      <c r="D90" s="176" t="s">
        <v>175</v>
      </c>
      <c r="E90" s="629" t="s">
        <v>629</v>
      </c>
      <c r="F90" s="630"/>
      <c r="G90" s="51" t="s">
        <v>143</v>
      </c>
      <c r="H90" s="562">
        <v>70000</v>
      </c>
    </row>
    <row r="91" spans="1:8" s="74" customFormat="1" ht="40.5" customHeight="1">
      <c r="A91" s="59" t="s">
        <v>254</v>
      </c>
      <c r="B91" s="139" t="s">
        <v>0</v>
      </c>
      <c r="C91" s="62" t="s">
        <v>174</v>
      </c>
      <c r="D91" s="62">
        <v>14</v>
      </c>
      <c r="E91" s="174"/>
      <c r="F91" s="173"/>
      <c r="G91" s="90"/>
      <c r="H91" s="557">
        <f>+H92</f>
        <v>553844</v>
      </c>
    </row>
    <row r="92" spans="1:8" s="74" customFormat="1" ht="60.75" customHeight="1">
      <c r="A92" s="56" t="s">
        <v>674</v>
      </c>
      <c r="B92" s="139" t="s">
        <v>0</v>
      </c>
      <c r="C92" s="62" t="s">
        <v>174</v>
      </c>
      <c r="D92" s="62">
        <v>14</v>
      </c>
      <c r="E92" s="623" t="s">
        <v>630</v>
      </c>
      <c r="F92" s="624"/>
      <c r="G92" s="90"/>
      <c r="H92" s="557">
        <f>H93</f>
        <v>553844</v>
      </c>
    </row>
    <row r="93" spans="1:8" s="74" customFormat="1" ht="79.5" customHeight="1">
      <c r="A93" s="514" t="s">
        <v>677</v>
      </c>
      <c r="B93" s="163" t="s">
        <v>0</v>
      </c>
      <c r="C93" s="62" t="s">
        <v>174</v>
      </c>
      <c r="D93" s="62" t="s">
        <v>252</v>
      </c>
      <c r="E93" s="623" t="s">
        <v>685</v>
      </c>
      <c r="F93" s="624"/>
      <c r="G93" s="90"/>
      <c r="H93" s="557">
        <f>H98+H96+H94</f>
        <v>553844</v>
      </c>
    </row>
    <row r="94" spans="1:8" s="74" customFormat="1" ht="79.5" customHeight="1">
      <c r="A94" s="610" t="s">
        <v>679</v>
      </c>
      <c r="B94" s="163"/>
      <c r="C94" s="62" t="s">
        <v>174</v>
      </c>
      <c r="D94" s="62" t="s">
        <v>252</v>
      </c>
      <c r="E94" s="629" t="s">
        <v>680</v>
      </c>
      <c r="F94" s="630"/>
      <c r="G94" s="138"/>
      <c r="H94" s="563">
        <f>H95</f>
        <v>470844</v>
      </c>
    </row>
    <row r="95" spans="1:8" s="74" customFormat="1" ht="33.75" customHeight="1">
      <c r="A95" s="80" t="s">
        <v>165</v>
      </c>
      <c r="B95" s="163"/>
      <c r="C95" s="62" t="s">
        <v>174</v>
      </c>
      <c r="D95" s="62" t="s">
        <v>252</v>
      </c>
      <c r="E95" s="629" t="s">
        <v>680</v>
      </c>
      <c r="F95" s="630"/>
      <c r="G95" s="138" t="s">
        <v>162</v>
      </c>
      <c r="H95" s="563">
        <v>470844</v>
      </c>
    </row>
    <row r="96" spans="1:8" s="74" customFormat="1" ht="54.75" customHeight="1">
      <c r="A96" s="611" t="s">
        <v>682</v>
      </c>
      <c r="B96" s="163"/>
      <c r="C96" s="62" t="s">
        <v>174</v>
      </c>
      <c r="D96" s="62" t="s">
        <v>252</v>
      </c>
      <c r="E96" s="623" t="s">
        <v>681</v>
      </c>
      <c r="F96" s="624"/>
      <c r="G96" s="90"/>
      <c r="H96" s="557">
        <f>H97</f>
        <v>4756</v>
      </c>
    </row>
    <row r="97" spans="1:8" s="74" customFormat="1" ht="32.25" customHeight="1">
      <c r="A97" s="80" t="s">
        <v>165</v>
      </c>
      <c r="B97" s="163"/>
      <c r="C97" s="62" t="s">
        <v>174</v>
      </c>
      <c r="D97" s="62" t="s">
        <v>252</v>
      </c>
      <c r="E97" s="623" t="s">
        <v>681</v>
      </c>
      <c r="F97" s="624"/>
      <c r="G97" s="90"/>
      <c r="H97" s="557">
        <v>4756</v>
      </c>
    </row>
    <row r="98" spans="1:8" s="74" customFormat="1" ht="40.5" customHeight="1">
      <c r="A98" s="96" t="s">
        <v>251</v>
      </c>
      <c r="B98" s="139" t="s">
        <v>0</v>
      </c>
      <c r="C98" s="51" t="s">
        <v>174</v>
      </c>
      <c r="D98" s="51">
        <v>14</v>
      </c>
      <c r="E98" s="629" t="s">
        <v>684</v>
      </c>
      <c r="F98" s="630"/>
      <c r="G98" s="51"/>
      <c r="H98" s="563">
        <f>H99</f>
        <v>78244</v>
      </c>
    </row>
    <row r="99" spans="1:8" s="74" customFormat="1" ht="28.5" customHeight="1">
      <c r="A99" s="80" t="s">
        <v>165</v>
      </c>
      <c r="B99" s="65" t="s">
        <v>0</v>
      </c>
      <c r="C99" s="51" t="s">
        <v>174</v>
      </c>
      <c r="D99" s="51">
        <v>14</v>
      </c>
      <c r="E99" s="629" t="s">
        <v>684</v>
      </c>
      <c r="F99" s="630"/>
      <c r="G99" s="51" t="s">
        <v>162</v>
      </c>
      <c r="H99" s="562">
        <v>78244</v>
      </c>
    </row>
    <row r="100" spans="1:8" s="74" customFormat="1" ht="26.25" customHeight="1">
      <c r="A100" s="59" t="s">
        <v>250</v>
      </c>
      <c r="B100" s="65" t="s">
        <v>0</v>
      </c>
      <c r="C100" s="62" t="s">
        <v>214</v>
      </c>
      <c r="D100" s="68"/>
      <c r="E100" s="68"/>
      <c r="F100" s="67"/>
      <c r="G100" s="134"/>
      <c r="H100" s="557">
        <f>H101+H125</f>
        <v>2784000</v>
      </c>
    </row>
    <row r="101" spans="1:8" s="74" customFormat="1" ht="18.75">
      <c r="A101" s="171" t="s">
        <v>249</v>
      </c>
      <c r="B101" s="51" t="s">
        <v>0</v>
      </c>
      <c r="C101" s="62" t="s">
        <v>214</v>
      </c>
      <c r="D101" s="135" t="s">
        <v>231</v>
      </c>
      <c r="E101" s="135"/>
      <c r="F101" s="134"/>
      <c r="G101" s="134"/>
      <c r="H101" s="557">
        <f>H102</f>
        <v>2059000</v>
      </c>
    </row>
    <row r="102" spans="1:8" s="74" customFormat="1" ht="75" customHeight="1">
      <c r="A102" s="56" t="s">
        <v>492</v>
      </c>
      <c r="B102" s="257" t="s">
        <v>0</v>
      </c>
      <c r="C102" s="62" t="s">
        <v>214</v>
      </c>
      <c r="D102" s="135" t="s">
        <v>231</v>
      </c>
      <c r="E102" s="623" t="s">
        <v>615</v>
      </c>
      <c r="F102" s="624"/>
      <c r="G102" s="134"/>
      <c r="H102" s="557">
        <f>H103+H107+H112</f>
        <v>2059000</v>
      </c>
    </row>
    <row r="103" spans="1:8" s="74" customFormat="1" ht="38.25" customHeight="1" hidden="1">
      <c r="A103" s="171" t="s">
        <v>248</v>
      </c>
      <c r="B103" s="257" t="s">
        <v>0</v>
      </c>
      <c r="C103" s="62" t="s">
        <v>214</v>
      </c>
      <c r="D103" s="135" t="s">
        <v>231</v>
      </c>
      <c r="E103" s="135" t="s">
        <v>496</v>
      </c>
      <c r="F103" s="134" t="s">
        <v>153</v>
      </c>
      <c r="G103" s="134"/>
      <c r="H103" s="557">
        <v>0</v>
      </c>
    </row>
    <row r="104" spans="1:8" s="74" customFormat="1" ht="43.5" customHeight="1" hidden="1">
      <c r="A104" s="147" t="s">
        <v>247</v>
      </c>
      <c r="B104" s="256" t="s">
        <v>0</v>
      </c>
      <c r="C104" s="106" t="s">
        <v>214</v>
      </c>
      <c r="D104" s="175" t="s">
        <v>231</v>
      </c>
      <c r="E104" s="175" t="s">
        <v>496</v>
      </c>
      <c r="F104" s="143" t="s">
        <v>243</v>
      </c>
      <c r="G104" s="143"/>
      <c r="H104" s="563">
        <f>H106</f>
        <v>0</v>
      </c>
    </row>
    <row r="105" spans="1:8" s="74" customFormat="1" ht="25.5" customHeight="1" hidden="1">
      <c r="A105" s="80" t="s">
        <v>246</v>
      </c>
      <c r="B105" s="256" t="s">
        <v>0</v>
      </c>
      <c r="C105" s="106" t="s">
        <v>214</v>
      </c>
      <c r="D105" s="175" t="s">
        <v>231</v>
      </c>
      <c r="E105" s="175" t="s">
        <v>496</v>
      </c>
      <c r="F105" s="143" t="s">
        <v>243</v>
      </c>
      <c r="G105" s="143" t="s">
        <v>207</v>
      </c>
      <c r="H105" s="563">
        <v>0</v>
      </c>
    </row>
    <row r="106" spans="1:8" s="74" customFormat="1" ht="39.75" customHeight="1" hidden="1">
      <c r="A106" s="172" t="s">
        <v>245</v>
      </c>
      <c r="B106" s="256" t="s">
        <v>0</v>
      </c>
      <c r="C106" s="106" t="s">
        <v>214</v>
      </c>
      <c r="D106" s="175" t="s">
        <v>231</v>
      </c>
      <c r="E106" s="175" t="s">
        <v>496</v>
      </c>
      <c r="F106" s="143" t="s">
        <v>243</v>
      </c>
      <c r="G106" s="143" t="s">
        <v>207</v>
      </c>
      <c r="H106" s="563">
        <v>0</v>
      </c>
    </row>
    <row r="107" spans="1:8" s="74" customFormat="1" ht="37.5">
      <c r="A107" s="171" t="s">
        <v>241</v>
      </c>
      <c r="B107" s="257" t="s">
        <v>0</v>
      </c>
      <c r="C107" s="62" t="s">
        <v>214</v>
      </c>
      <c r="D107" s="135" t="s">
        <v>231</v>
      </c>
      <c r="E107" s="623" t="s">
        <v>530</v>
      </c>
      <c r="F107" s="624"/>
      <c r="G107" s="134"/>
      <c r="H107" s="595">
        <f>H108+H111</f>
        <v>1209000</v>
      </c>
    </row>
    <row r="108" spans="1:8" s="74" customFormat="1" ht="37.5">
      <c r="A108" s="141" t="s">
        <v>240</v>
      </c>
      <c r="B108" s="257" t="s">
        <v>0</v>
      </c>
      <c r="C108" s="106" t="s">
        <v>214</v>
      </c>
      <c r="D108" s="175" t="s">
        <v>231</v>
      </c>
      <c r="E108" s="629" t="s">
        <v>519</v>
      </c>
      <c r="F108" s="630"/>
      <c r="G108" s="143"/>
      <c r="H108" s="563">
        <f>H109</f>
        <v>1200000</v>
      </c>
    </row>
    <row r="109" spans="1:8" s="74" customFormat="1" ht="35.25" customHeight="1">
      <c r="A109" s="488" t="s">
        <v>353</v>
      </c>
      <c r="B109" s="257" t="s">
        <v>0</v>
      </c>
      <c r="C109" s="106" t="s">
        <v>214</v>
      </c>
      <c r="D109" s="175" t="s">
        <v>231</v>
      </c>
      <c r="E109" s="629" t="s">
        <v>519</v>
      </c>
      <c r="F109" s="630"/>
      <c r="G109" s="143" t="s">
        <v>143</v>
      </c>
      <c r="H109" s="579">
        <v>1200000</v>
      </c>
    </row>
    <row r="110" spans="1:8" s="74" customFormat="1" ht="42" customHeight="1">
      <c r="A110" s="141" t="s">
        <v>673</v>
      </c>
      <c r="B110" s="257"/>
      <c r="C110" s="106" t="s">
        <v>214</v>
      </c>
      <c r="D110" s="175" t="s">
        <v>231</v>
      </c>
      <c r="E110" s="629" t="s">
        <v>672</v>
      </c>
      <c r="F110" s="630"/>
      <c r="G110" s="143"/>
      <c r="H110" s="579">
        <f>H111</f>
        <v>9000</v>
      </c>
    </row>
    <row r="111" spans="1:8" s="74" customFormat="1" ht="36.75" customHeight="1">
      <c r="A111" s="488" t="s">
        <v>353</v>
      </c>
      <c r="B111" s="257"/>
      <c r="C111" s="106" t="s">
        <v>214</v>
      </c>
      <c r="D111" s="175" t="s">
        <v>231</v>
      </c>
      <c r="E111" s="629" t="s">
        <v>672</v>
      </c>
      <c r="F111" s="630"/>
      <c r="G111" s="143" t="s">
        <v>143</v>
      </c>
      <c r="H111" s="579">
        <v>9000</v>
      </c>
    </row>
    <row r="112" spans="1:8" s="74" customFormat="1" ht="55.5" customHeight="1">
      <c r="A112" s="466" t="s">
        <v>234</v>
      </c>
      <c r="B112" s="257" t="s">
        <v>0</v>
      </c>
      <c r="C112" s="62" t="s">
        <v>214</v>
      </c>
      <c r="D112" s="135" t="s">
        <v>231</v>
      </c>
      <c r="E112" s="623" t="s">
        <v>531</v>
      </c>
      <c r="F112" s="624"/>
      <c r="G112" s="134"/>
      <c r="H112" s="557">
        <f>H113</f>
        <v>850000</v>
      </c>
    </row>
    <row r="113" spans="1:8" s="74" customFormat="1" ht="37.5" customHeight="1">
      <c r="A113" s="166" t="s">
        <v>232</v>
      </c>
      <c r="B113" s="257" t="s">
        <v>0</v>
      </c>
      <c r="C113" s="106" t="s">
        <v>214</v>
      </c>
      <c r="D113" s="175" t="s">
        <v>231</v>
      </c>
      <c r="E113" s="629" t="s">
        <v>396</v>
      </c>
      <c r="F113" s="630"/>
      <c r="G113" s="134"/>
      <c r="H113" s="563">
        <f>H114</f>
        <v>850000</v>
      </c>
    </row>
    <row r="114" spans="1:8" s="74" customFormat="1" ht="37.5">
      <c r="A114" s="488" t="s">
        <v>353</v>
      </c>
      <c r="B114" s="257" t="s">
        <v>0</v>
      </c>
      <c r="C114" s="106" t="s">
        <v>214</v>
      </c>
      <c r="D114" s="175" t="s">
        <v>231</v>
      </c>
      <c r="E114" s="629" t="s">
        <v>396</v>
      </c>
      <c r="F114" s="630"/>
      <c r="G114" s="143" t="s">
        <v>143</v>
      </c>
      <c r="H114" s="563">
        <v>850000</v>
      </c>
    </row>
    <row r="115" spans="1:34" s="93" customFormat="1" ht="56.25" customHeight="1" hidden="1">
      <c r="A115" s="171" t="s">
        <v>248</v>
      </c>
      <c r="B115" s="89" t="s">
        <v>0</v>
      </c>
      <c r="C115" s="62" t="s">
        <v>214</v>
      </c>
      <c r="D115" s="135" t="s">
        <v>231</v>
      </c>
      <c r="E115" s="135" t="s">
        <v>244</v>
      </c>
      <c r="F115" s="134" t="s">
        <v>153</v>
      </c>
      <c r="G115" s="134"/>
      <c r="H115" s="563">
        <v>4897.431</v>
      </c>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row>
    <row r="116" spans="1:244" s="94" customFormat="1" ht="37.5" customHeight="1" hidden="1">
      <c r="A116" s="147" t="s">
        <v>247</v>
      </c>
      <c r="B116" s="79" t="s">
        <v>0</v>
      </c>
      <c r="C116" s="62" t="s">
        <v>214</v>
      </c>
      <c r="D116" s="135" t="s">
        <v>231</v>
      </c>
      <c r="E116" s="135" t="s">
        <v>244</v>
      </c>
      <c r="F116" s="134" t="s">
        <v>243</v>
      </c>
      <c r="G116" s="134"/>
      <c r="H116" s="563" t="str">
        <f>H118</f>
        <v>4897,431</v>
      </c>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59"/>
      <c r="EE116" s="159"/>
      <c r="EF116" s="159"/>
      <c r="EG116" s="159"/>
      <c r="EH116" s="159"/>
      <c r="EI116" s="159"/>
      <c r="EJ116" s="159"/>
      <c r="EK116" s="159"/>
      <c r="EL116" s="159"/>
      <c r="EM116" s="159"/>
      <c r="EN116" s="159"/>
      <c r="EO116" s="159"/>
      <c r="EP116" s="159"/>
      <c r="EQ116" s="159"/>
      <c r="ER116" s="159"/>
      <c r="ES116" s="159"/>
      <c r="ET116" s="159"/>
      <c r="EU116" s="159"/>
      <c r="EV116" s="159"/>
      <c r="EW116" s="159"/>
      <c r="EX116" s="159"/>
      <c r="EY116" s="159"/>
      <c r="EZ116" s="159"/>
      <c r="FA116" s="159"/>
      <c r="FB116" s="159"/>
      <c r="FC116" s="159"/>
      <c r="FD116" s="159"/>
      <c r="FE116" s="159"/>
      <c r="FF116" s="159"/>
      <c r="FG116" s="159"/>
      <c r="FH116" s="159"/>
      <c r="FI116" s="159"/>
      <c r="FJ116" s="159"/>
      <c r="FK116" s="159"/>
      <c r="FL116" s="159"/>
      <c r="FM116" s="159"/>
      <c r="FN116" s="159"/>
      <c r="FO116" s="159"/>
      <c r="FP116" s="159"/>
      <c r="FQ116" s="159"/>
      <c r="FR116" s="159"/>
      <c r="FS116" s="159"/>
      <c r="FT116" s="159"/>
      <c r="FU116" s="159"/>
      <c r="FV116" s="159"/>
      <c r="FW116" s="159"/>
      <c r="FX116" s="159"/>
      <c r="FY116" s="159"/>
      <c r="FZ116" s="159"/>
      <c r="GA116" s="159"/>
      <c r="GB116" s="159"/>
      <c r="GC116" s="159"/>
      <c r="GD116" s="159"/>
      <c r="GE116" s="159"/>
      <c r="GF116" s="159"/>
      <c r="GG116" s="159"/>
      <c r="GH116" s="159"/>
      <c r="GI116" s="159"/>
      <c r="GJ116" s="159"/>
      <c r="GK116" s="159"/>
      <c r="GL116" s="159"/>
      <c r="GM116" s="159"/>
      <c r="GN116" s="159"/>
      <c r="GO116" s="159"/>
      <c r="GP116" s="159"/>
      <c r="GQ116" s="159"/>
      <c r="GR116" s="159"/>
      <c r="GS116" s="159"/>
      <c r="GT116" s="159"/>
      <c r="GU116" s="159"/>
      <c r="GV116" s="159"/>
      <c r="GW116" s="159"/>
      <c r="GX116" s="159"/>
      <c r="GY116" s="159"/>
      <c r="GZ116" s="159"/>
      <c r="HA116" s="159"/>
      <c r="HB116" s="159"/>
      <c r="HC116" s="159"/>
      <c r="HD116" s="159"/>
      <c r="HE116" s="159"/>
      <c r="HF116" s="159"/>
      <c r="HG116" s="159"/>
      <c r="HH116" s="159"/>
      <c r="HI116" s="159"/>
      <c r="HJ116" s="159"/>
      <c r="HK116" s="159"/>
      <c r="HL116" s="159"/>
      <c r="HM116" s="159"/>
      <c r="HN116" s="159"/>
      <c r="HO116" s="159"/>
      <c r="HP116" s="159"/>
      <c r="HQ116" s="159"/>
      <c r="HR116" s="159"/>
      <c r="HS116" s="159"/>
      <c r="HT116" s="159"/>
      <c r="HU116" s="159"/>
      <c r="HV116" s="159"/>
      <c r="HW116" s="159"/>
      <c r="HX116" s="159"/>
      <c r="HY116" s="159"/>
      <c r="HZ116" s="159"/>
      <c r="IA116" s="159"/>
      <c r="IB116" s="159"/>
      <c r="IC116" s="159"/>
      <c r="ID116" s="159"/>
      <c r="IE116" s="159"/>
      <c r="IF116" s="159"/>
      <c r="IG116" s="159"/>
      <c r="IH116" s="159"/>
      <c r="II116" s="159"/>
      <c r="IJ116" s="159"/>
    </row>
    <row r="117" spans="1:244" s="94" customFormat="1" ht="19.5" customHeight="1" hidden="1">
      <c r="A117" s="80" t="s">
        <v>246</v>
      </c>
      <c r="B117" s="79" t="s">
        <v>0</v>
      </c>
      <c r="C117" s="62" t="s">
        <v>214</v>
      </c>
      <c r="D117" s="135" t="s">
        <v>231</v>
      </c>
      <c r="E117" s="135" t="s">
        <v>244</v>
      </c>
      <c r="F117" s="134" t="s">
        <v>243</v>
      </c>
      <c r="G117" s="134" t="s">
        <v>207</v>
      </c>
      <c r="H117" s="579">
        <v>4897.431</v>
      </c>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c r="FF117" s="159"/>
      <c r="FG117" s="159"/>
      <c r="FH117" s="159"/>
      <c r="FI117" s="159"/>
      <c r="FJ117" s="159"/>
      <c r="FK117" s="159"/>
      <c r="FL117" s="159"/>
      <c r="FM117" s="159"/>
      <c r="FN117" s="159"/>
      <c r="FO117" s="159"/>
      <c r="FP117" s="159"/>
      <c r="FQ117" s="159"/>
      <c r="FR117" s="159"/>
      <c r="FS117" s="159"/>
      <c r="FT117" s="159"/>
      <c r="FU117" s="159"/>
      <c r="FV117" s="159"/>
      <c r="FW117" s="159"/>
      <c r="FX117" s="159"/>
      <c r="FY117" s="159"/>
      <c r="FZ117" s="159"/>
      <c r="GA117" s="159"/>
      <c r="GB117" s="159"/>
      <c r="GC117" s="159"/>
      <c r="GD117" s="159"/>
      <c r="GE117" s="159"/>
      <c r="GF117" s="159"/>
      <c r="GG117" s="159"/>
      <c r="GH117" s="159"/>
      <c r="GI117" s="159"/>
      <c r="GJ117" s="159"/>
      <c r="GK117" s="159"/>
      <c r="GL117" s="159"/>
      <c r="GM117" s="159"/>
      <c r="GN117" s="159"/>
      <c r="GO117" s="159"/>
      <c r="GP117" s="159"/>
      <c r="GQ117" s="159"/>
      <c r="GR117" s="159"/>
      <c r="GS117" s="159"/>
      <c r="GT117" s="159"/>
      <c r="GU117" s="159"/>
      <c r="GV117" s="159"/>
      <c r="GW117" s="159"/>
      <c r="GX117" s="159"/>
      <c r="GY117" s="159"/>
      <c r="GZ117" s="159"/>
      <c r="HA117" s="159"/>
      <c r="HB117" s="159"/>
      <c r="HC117" s="159"/>
      <c r="HD117" s="159"/>
      <c r="HE117" s="159"/>
      <c r="HF117" s="159"/>
      <c r="HG117" s="159"/>
      <c r="HH117" s="159"/>
      <c r="HI117" s="159"/>
      <c r="HJ117" s="159"/>
      <c r="HK117" s="159"/>
      <c r="HL117" s="159"/>
      <c r="HM117" s="159"/>
      <c r="HN117" s="159"/>
      <c r="HO117" s="159"/>
      <c r="HP117" s="159"/>
      <c r="HQ117" s="159"/>
      <c r="HR117" s="159"/>
      <c r="HS117" s="159"/>
      <c r="HT117" s="159"/>
      <c r="HU117" s="159"/>
      <c r="HV117" s="159"/>
      <c r="HW117" s="159"/>
      <c r="HX117" s="159"/>
      <c r="HY117" s="159"/>
      <c r="HZ117" s="159"/>
      <c r="IA117" s="159"/>
      <c r="IB117" s="159"/>
      <c r="IC117" s="159"/>
      <c r="ID117" s="159"/>
      <c r="IE117" s="159"/>
      <c r="IF117" s="159"/>
      <c r="IG117" s="159"/>
      <c r="IH117" s="159"/>
      <c r="II117" s="159"/>
      <c r="IJ117" s="159"/>
    </row>
    <row r="118" spans="1:244" s="94" customFormat="1" ht="19.5" customHeight="1" hidden="1">
      <c r="A118" s="172" t="s">
        <v>245</v>
      </c>
      <c r="B118" s="51" t="s">
        <v>0</v>
      </c>
      <c r="C118" s="62" t="s">
        <v>214</v>
      </c>
      <c r="D118" s="135" t="s">
        <v>231</v>
      </c>
      <c r="E118" s="135" t="s">
        <v>244</v>
      </c>
      <c r="F118" s="134" t="s">
        <v>243</v>
      </c>
      <c r="G118" s="134" t="s">
        <v>207</v>
      </c>
      <c r="H118" s="579" t="s">
        <v>242</v>
      </c>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Q118" s="159"/>
      <c r="ER118" s="159"/>
      <c r="ES118" s="159"/>
      <c r="ET118" s="159"/>
      <c r="EU118" s="159"/>
      <c r="EV118" s="159"/>
      <c r="EW118" s="159"/>
      <c r="EX118" s="159"/>
      <c r="EY118" s="159"/>
      <c r="EZ118" s="159"/>
      <c r="FA118" s="159"/>
      <c r="FB118" s="159"/>
      <c r="FC118" s="159"/>
      <c r="FD118" s="159"/>
      <c r="FE118" s="159"/>
      <c r="FF118" s="159"/>
      <c r="FG118" s="159"/>
      <c r="FH118" s="159"/>
      <c r="FI118" s="159"/>
      <c r="FJ118" s="159"/>
      <c r="FK118" s="159"/>
      <c r="FL118" s="159"/>
      <c r="FM118" s="159"/>
      <c r="FN118" s="159"/>
      <c r="FO118" s="159"/>
      <c r="FP118" s="159"/>
      <c r="FQ118" s="159"/>
      <c r="FR118" s="159"/>
      <c r="FS118" s="159"/>
      <c r="FT118" s="159"/>
      <c r="FU118" s="159"/>
      <c r="FV118" s="159"/>
      <c r="FW118" s="159"/>
      <c r="FX118" s="159"/>
      <c r="FY118" s="159"/>
      <c r="FZ118" s="159"/>
      <c r="GA118" s="159"/>
      <c r="GB118" s="159"/>
      <c r="GC118" s="159"/>
      <c r="GD118" s="159"/>
      <c r="GE118" s="159"/>
      <c r="GF118" s="159"/>
      <c r="GG118" s="159"/>
      <c r="GH118" s="159"/>
      <c r="GI118" s="159"/>
      <c r="GJ118" s="159"/>
      <c r="GK118" s="159"/>
      <c r="GL118" s="159"/>
      <c r="GM118" s="159"/>
      <c r="GN118" s="159"/>
      <c r="GO118" s="159"/>
      <c r="GP118" s="159"/>
      <c r="GQ118" s="159"/>
      <c r="GR118" s="159"/>
      <c r="GS118" s="159"/>
      <c r="GT118" s="159"/>
      <c r="GU118" s="159"/>
      <c r="GV118" s="159"/>
      <c r="GW118" s="159"/>
      <c r="GX118" s="159"/>
      <c r="GY118" s="159"/>
      <c r="GZ118" s="159"/>
      <c r="HA118" s="159"/>
      <c r="HB118" s="159"/>
      <c r="HC118" s="159"/>
      <c r="HD118" s="159"/>
      <c r="HE118" s="159"/>
      <c r="HF118" s="159"/>
      <c r="HG118" s="159"/>
      <c r="HH118" s="159"/>
      <c r="HI118" s="159"/>
      <c r="HJ118" s="159"/>
      <c r="HK118" s="159"/>
      <c r="HL118" s="159"/>
      <c r="HM118" s="159"/>
      <c r="HN118" s="159"/>
      <c r="HO118" s="159"/>
      <c r="HP118" s="159"/>
      <c r="HQ118" s="159"/>
      <c r="HR118" s="159"/>
      <c r="HS118" s="159"/>
      <c r="HT118" s="159"/>
      <c r="HU118" s="159"/>
      <c r="HV118" s="159"/>
      <c r="HW118" s="159"/>
      <c r="HX118" s="159"/>
      <c r="HY118" s="159"/>
      <c r="HZ118" s="159"/>
      <c r="IA118" s="159"/>
      <c r="IB118" s="159"/>
      <c r="IC118" s="159"/>
      <c r="ID118" s="159"/>
      <c r="IE118" s="159"/>
      <c r="IF118" s="159"/>
      <c r="IG118" s="159"/>
      <c r="IH118" s="159"/>
      <c r="II118" s="159"/>
      <c r="IJ118" s="159"/>
    </row>
    <row r="119" spans="1:244" s="94" customFormat="1" ht="37.5" customHeight="1" hidden="1">
      <c r="A119" s="171" t="s">
        <v>241</v>
      </c>
      <c r="B119" s="79" t="s">
        <v>0</v>
      </c>
      <c r="C119" s="62" t="s">
        <v>214</v>
      </c>
      <c r="D119" s="135" t="s">
        <v>231</v>
      </c>
      <c r="E119" s="135" t="s">
        <v>239</v>
      </c>
      <c r="F119" s="134" t="s">
        <v>153</v>
      </c>
      <c r="G119" s="134"/>
      <c r="H119" s="579" t="s">
        <v>237</v>
      </c>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59"/>
      <c r="GD119" s="159"/>
      <c r="GE119" s="159"/>
      <c r="GF119" s="159"/>
      <c r="GG119" s="159"/>
      <c r="GH119" s="159"/>
      <c r="GI119" s="159"/>
      <c r="GJ119" s="159"/>
      <c r="GK119" s="159"/>
      <c r="GL119" s="159"/>
      <c r="GM119" s="159"/>
      <c r="GN119" s="159"/>
      <c r="GO119" s="159"/>
      <c r="GP119" s="159"/>
      <c r="GQ119" s="159"/>
      <c r="GR119" s="159"/>
      <c r="GS119" s="159"/>
      <c r="GT119" s="159"/>
      <c r="GU119" s="159"/>
      <c r="GV119" s="159"/>
      <c r="GW119" s="159"/>
      <c r="GX119" s="159"/>
      <c r="GY119" s="159"/>
      <c r="GZ119" s="159"/>
      <c r="HA119" s="159"/>
      <c r="HB119" s="159"/>
      <c r="HC119" s="159"/>
      <c r="HD119" s="159"/>
      <c r="HE119" s="159"/>
      <c r="HF119" s="159"/>
      <c r="HG119" s="159"/>
      <c r="HH119" s="159"/>
      <c r="HI119" s="159"/>
      <c r="HJ119" s="159"/>
      <c r="HK119" s="159"/>
      <c r="HL119" s="159"/>
      <c r="HM119" s="159"/>
      <c r="HN119" s="159"/>
      <c r="HO119" s="159"/>
      <c r="HP119" s="159"/>
      <c r="HQ119" s="159"/>
      <c r="HR119" s="159"/>
      <c r="HS119" s="159"/>
      <c r="HT119" s="159"/>
      <c r="HU119" s="159"/>
      <c r="HV119" s="159"/>
      <c r="HW119" s="159"/>
      <c r="HX119" s="159"/>
      <c r="HY119" s="159"/>
      <c r="HZ119" s="159"/>
      <c r="IA119" s="159"/>
      <c r="IB119" s="159"/>
      <c r="IC119" s="159"/>
      <c r="ID119" s="159"/>
      <c r="IE119" s="159"/>
      <c r="IF119" s="159"/>
      <c r="IG119" s="159"/>
      <c r="IH119" s="159"/>
      <c r="II119" s="159"/>
      <c r="IJ119" s="159"/>
    </row>
    <row r="120" spans="1:244" s="169" customFormat="1" ht="37.5" customHeight="1" hidden="1">
      <c r="A120" s="141" t="s">
        <v>240</v>
      </c>
      <c r="B120" s="79" t="s">
        <v>0</v>
      </c>
      <c r="C120" s="62" t="s">
        <v>214</v>
      </c>
      <c r="D120" s="135" t="s">
        <v>231</v>
      </c>
      <c r="E120" s="135" t="s">
        <v>239</v>
      </c>
      <c r="F120" s="134" t="s">
        <v>238</v>
      </c>
      <c r="G120" s="134"/>
      <c r="H120" s="563" t="str">
        <f>H121</f>
        <v>1160</v>
      </c>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c r="GW120" s="170"/>
      <c r="GX120" s="170"/>
      <c r="GY120" s="170"/>
      <c r="GZ120" s="170"/>
      <c r="HA120" s="170"/>
      <c r="HB120" s="170"/>
      <c r="HC120" s="170"/>
      <c r="HD120" s="170"/>
      <c r="HE120" s="170"/>
      <c r="HF120" s="170"/>
      <c r="HG120" s="170"/>
      <c r="HH120" s="170"/>
      <c r="HI120" s="170"/>
      <c r="HJ120" s="170"/>
      <c r="HK120" s="170"/>
      <c r="HL120" s="170"/>
      <c r="HM120" s="170"/>
      <c r="HN120" s="170"/>
      <c r="HO120" s="170"/>
      <c r="HP120" s="170"/>
      <c r="HQ120" s="170"/>
      <c r="HR120" s="170"/>
      <c r="HS120" s="170"/>
      <c r="HT120" s="170"/>
      <c r="HU120" s="170"/>
      <c r="HV120" s="170"/>
      <c r="HW120" s="170"/>
      <c r="HX120" s="170"/>
      <c r="HY120" s="170"/>
      <c r="HZ120" s="170"/>
      <c r="IA120" s="170"/>
      <c r="IB120" s="170"/>
      <c r="IC120" s="170"/>
      <c r="ID120" s="170"/>
      <c r="IE120" s="170"/>
      <c r="IF120" s="170"/>
      <c r="IG120" s="170"/>
      <c r="IH120" s="170"/>
      <c r="II120" s="170"/>
      <c r="IJ120" s="170"/>
    </row>
    <row r="121" spans="1:245" s="168" customFormat="1" ht="37.5" customHeight="1" hidden="1">
      <c r="A121" s="80" t="s">
        <v>157</v>
      </c>
      <c r="B121" s="51" t="s">
        <v>0</v>
      </c>
      <c r="C121" s="62" t="s">
        <v>214</v>
      </c>
      <c r="D121" s="135" t="s">
        <v>231</v>
      </c>
      <c r="E121" s="135" t="s">
        <v>239</v>
      </c>
      <c r="F121" s="134" t="s">
        <v>238</v>
      </c>
      <c r="G121" s="134" t="s">
        <v>143</v>
      </c>
      <c r="H121" s="579" t="s">
        <v>237</v>
      </c>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c r="FF121" s="159"/>
      <c r="FG121" s="159"/>
      <c r="FH121" s="159"/>
      <c r="FI121" s="159"/>
      <c r="FJ121" s="159"/>
      <c r="FK121" s="159"/>
      <c r="FL121" s="159"/>
      <c r="FM121" s="159"/>
      <c r="FN121" s="159"/>
      <c r="FO121" s="159"/>
      <c r="FP121" s="159"/>
      <c r="FQ121" s="159"/>
      <c r="FR121" s="159"/>
      <c r="FS121" s="159"/>
      <c r="FT121" s="159"/>
      <c r="FU121" s="159"/>
      <c r="FV121" s="159"/>
      <c r="FW121" s="159"/>
      <c r="FX121" s="159"/>
      <c r="FY121" s="159"/>
      <c r="FZ121" s="159"/>
      <c r="GA121" s="159"/>
      <c r="GB121" s="159"/>
      <c r="GC121" s="159"/>
      <c r="GD121" s="159"/>
      <c r="GE121" s="159"/>
      <c r="GF121" s="159"/>
      <c r="GG121" s="159"/>
      <c r="GH121" s="159"/>
      <c r="GI121" s="159"/>
      <c r="GJ121" s="159"/>
      <c r="GK121" s="159"/>
      <c r="GL121" s="159"/>
      <c r="GM121" s="159"/>
      <c r="GN121" s="159"/>
      <c r="GO121" s="159"/>
      <c r="GP121" s="159"/>
      <c r="GQ121" s="159"/>
      <c r="GR121" s="159"/>
      <c r="GS121" s="159"/>
      <c r="GT121" s="159"/>
      <c r="GU121" s="159"/>
      <c r="GV121" s="159"/>
      <c r="GW121" s="159"/>
      <c r="GX121" s="159"/>
      <c r="GY121" s="159"/>
      <c r="GZ121" s="159"/>
      <c r="HA121" s="159"/>
      <c r="HB121" s="159"/>
      <c r="HC121" s="159"/>
      <c r="HD121" s="159"/>
      <c r="HE121" s="159"/>
      <c r="HF121" s="159"/>
      <c r="HG121" s="159"/>
      <c r="HH121" s="159"/>
      <c r="HI121" s="159"/>
      <c r="HJ121" s="159"/>
      <c r="HK121" s="159"/>
      <c r="HL121" s="159"/>
      <c r="HM121" s="159"/>
      <c r="HN121" s="159"/>
      <c r="HO121" s="159"/>
      <c r="HP121" s="159"/>
      <c r="HQ121" s="159"/>
      <c r="HR121" s="159"/>
      <c r="HS121" s="159"/>
      <c r="HT121" s="159"/>
      <c r="HU121" s="159"/>
      <c r="HV121" s="159"/>
      <c r="HW121" s="159"/>
      <c r="HX121" s="159"/>
      <c r="HY121" s="159"/>
      <c r="HZ121" s="159"/>
      <c r="IA121" s="159"/>
      <c r="IB121" s="159"/>
      <c r="IC121" s="159"/>
      <c r="ID121" s="159"/>
      <c r="IE121" s="159"/>
      <c r="IF121" s="159"/>
      <c r="IG121" s="159"/>
      <c r="IH121" s="159"/>
      <c r="II121" s="159"/>
      <c r="IJ121" s="159"/>
      <c r="IK121" s="159"/>
    </row>
    <row r="122" spans="1:34" s="167" customFormat="1" ht="18.75" customHeight="1" hidden="1">
      <c r="A122" s="147" t="s">
        <v>236</v>
      </c>
      <c r="B122" s="79" t="s">
        <v>0</v>
      </c>
      <c r="C122" s="62" t="s">
        <v>214</v>
      </c>
      <c r="D122" s="135" t="s">
        <v>231</v>
      </c>
      <c r="E122" s="623" t="s">
        <v>235</v>
      </c>
      <c r="F122" s="624"/>
      <c r="G122" s="134"/>
      <c r="H122" s="563" t="e">
        <f>#REF!</f>
        <v>#REF!</v>
      </c>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row>
    <row r="123" spans="1:34" s="46" customFormat="1" ht="56.25" customHeight="1" hidden="1">
      <c r="A123" s="146" t="s">
        <v>234</v>
      </c>
      <c r="B123" s="51" t="s">
        <v>0</v>
      </c>
      <c r="C123" s="62" t="s">
        <v>214</v>
      </c>
      <c r="D123" s="135" t="s">
        <v>231</v>
      </c>
      <c r="E123" s="135" t="s">
        <v>233</v>
      </c>
      <c r="F123" s="63" t="s">
        <v>153</v>
      </c>
      <c r="G123" s="134"/>
      <c r="H123" s="563">
        <v>560</v>
      </c>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s="46" customFormat="1" ht="2.25" customHeight="1" hidden="1">
      <c r="A124" s="146"/>
      <c r="B124" s="51"/>
      <c r="C124" s="62"/>
      <c r="D124" s="135"/>
      <c r="E124" s="135"/>
      <c r="F124" s="63"/>
      <c r="G124" s="134"/>
      <c r="H124" s="563"/>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s="46" customFormat="1" ht="28.5" customHeight="1">
      <c r="A125" s="530" t="s">
        <v>230</v>
      </c>
      <c r="B125" s="139" t="s">
        <v>0</v>
      </c>
      <c r="C125" s="65" t="s">
        <v>214</v>
      </c>
      <c r="D125" s="100">
        <v>12</v>
      </c>
      <c r="E125" s="53"/>
      <c r="F125" s="144"/>
      <c r="G125" s="123"/>
      <c r="H125" s="577">
        <f>H126+H139+H151</f>
        <v>725000</v>
      </c>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8" s="159" customFormat="1" ht="78" customHeight="1">
      <c r="A126" s="103" t="s">
        <v>553</v>
      </c>
      <c r="B126" s="92" t="s">
        <v>0</v>
      </c>
      <c r="C126" s="65" t="s">
        <v>214</v>
      </c>
      <c r="D126" s="100" t="s">
        <v>213</v>
      </c>
      <c r="E126" s="627" t="s">
        <v>607</v>
      </c>
      <c r="F126" s="628"/>
      <c r="G126" s="123"/>
      <c r="H126" s="577">
        <f>H127</f>
        <v>250000</v>
      </c>
    </row>
    <row r="127" spans="1:8" s="159" customFormat="1" ht="38.25" customHeight="1">
      <c r="A127" s="259" t="s">
        <v>467</v>
      </c>
      <c r="B127" s="92"/>
      <c r="C127" s="276" t="s">
        <v>214</v>
      </c>
      <c r="D127" s="386" t="s">
        <v>213</v>
      </c>
      <c r="E127" s="627" t="s">
        <v>606</v>
      </c>
      <c r="F127" s="628"/>
      <c r="G127" s="123"/>
      <c r="H127" s="577">
        <f>H128</f>
        <v>250000</v>
      </c>
    </row>
    <row r="128" spans="1:8" s="159" customFormat="1" ht="18.75">
      <c r="A128" s="164" t="s">
        <v>229</v>
      </c>
      <c r="B128" s="163" t="s">
        <v>0</v>
      </c>
      <c r="C128" s="51" t="s">
        <v>214</v>
      </c>
      <c r="D128" s="58" t="s">
        <v>213</v>
      </c>
      <c r="E128" s="625" t="s">
        <v>534</v>
      </c>
      <c r="F128" s="626"/>
      <c r="G128" s="123"/>
      <c r="H128" s="562">
        <f>H129</f>
        <v>250000</v>
      </c>
    </row>
    <row r="129" spans="1:8" s="159" customFormat="1" ht="39.75" customHeight="1">
      <c r="A129" s="488" t="s">
        <v>353</v>
      </c>
      <c r="B129" s="139" t="s">
        <v>0</v>
      </c>
      <c r="C129" s="51" t="s">
        <v>214</v>
      </c>
      <c r="D129" s="58" t="s">
        <v>213</v>
      </c>
      <c r="E129" s="625" t="s">
        <v>534</v>
      </c>
      <c r="F129" s="626"/>
      <c r="G129" s="57" t="s">
        <v>143</v>
      </c>
      <c r="H129" s="467">
        <v>250000</v>
      </c>
    </row>
    <row r="130" spans="1:8" s="94" customFormat="1" ht="19.5" customHeight="1" hidden="1">
      <c r="A130" s="158" t="s">
        <v>228</v>
      </c>
      <c r="B130" s="51" t="s">
        <v>0</v>
      </c>
      <c r="C130" s="113" t="s">
        <v>214</v>
      </c>
      <c r="D130" s="157" t="s">
        <v>213</v>
      </c>
      <c r="E130" s="156" t="s">
        <v>227</v>
      </c>
      <c r="F130" s="125" t="s">
        <v>167</v>
      </c>
      <c r="G130" s="155"/>
      <c r="H130" s="560"/>
    </row>
    <row r="131" spans="1:8" s="74" customFormat="1" ht="56.25" customHeight="1" hidden="1">
      <c r="A131" s="153" t="s">
        <v>226</v>
      </c>
      <c r="B131" s="92" t="s">
        <v>0</v>
      </c>
      <c r="C131" s="151" t="s">
        <v>214</v>
      </c>
      <c r="D131" s="150" t="s">
        <v>213</v>
      </c>
      <c r="E131" s="149" t="s">
        <v>224</v>
      </c>
      <c r="F131" s="148" t="s">
        <v>167</v>
      </c>
      <c r="G131" s="154"/>
      <c r="H131" s="580"/>
    </row>
    <row r="132" spans="1:8" s="74" customFormat="1" ht="37.5" customHeight="1" hidden="1">
      <c r="A132" s="153" t="s">
        <v>225</v>
      </c>
      <c r="B132" s="65" t="s">
        <v>0</v>
      </c>
      <c r="C132" s="151" t="s">
        <v>214</v>
      </c>
      <c r="D132" s="150" t="s">
        <v>213</v>
      </c>
      <c r="E132" s="149" t="s">
        <v>224</v>
      </c>
      <c r="F132" s="148" t="s">
        <v>223</v>
      </c>
      <c r="G132" s="154"/>
      <c r="H132" s="580"/>
    </row>
    <row r="133" spans="1:8" s="74" customFormat="1" ht="73.5" customHeight="1" hidden="1">
      <c r="A133" s="80" t="s">
        <v>157</v>
      </c>
      <c r="B133" s="89" t="s">
        <v>0</v>
      </c>
      <c r="C133" s="151" t="s">
        <v>214</v>
      </c>
      <c r="D133" s="150" t="s">
        <v>213</v>
      </c>
      <c r="E133" s="149" t="s">
        <v>224</v>
      </c>
      <c r="F133" s="148" t="s">
        <v>223</v>
      </c>
      <c r="G133" s="145" t="s">
        <v>143</v>
      </c>
      <c r="H133" s="581"/>
    </row>
    <row r="134" spans="1:8" s="74" customFormat="1" ht="54" customHeight="1" hidden="1">
      <c r="A134" s="153" t="s">
        <v>222</v>
      </c>
      <c r="B134" s="79" t="s">
        <v>0</v>
      </c>
      <c r="C134" s="151" t="s">
        <v>214</v>
      </c>
      <c r="D134" s="150" t="s">
        <v>213</v>
      </c>
      <c r="E134" s="149" t="s">
        <v>218</v>
      </c>
      <c r="F134" s="148" t="s">
        <v>167</v>
      </c>
      <c r="G134" s="154"/>
      <c r="H134" s="580"/>
    </row>
    <row r="135" spans="1:8" s="74" customFormat="1" ht="22.5" customHeight="1" hidden="1">
      <c r="A135" s="153" t="s">
        <v>221</v>
      </c>
      <c r="B135" s="79" t="s">
        <v>0</v>
      </c>
      <c r="C135" s="151" t="s">
        <v>214</v>
      </c>
      <c r="D135" s="150" t="s">
        <v>213</v>
      </c>
      <c r="E135" s="149" t="s">
        <v>218</v>
      </c>
      <c r="F135" s="148" t="s">
        <v>220</v>
      </c>
      <c r="G135" s="154"/>
      <c r="H135" s="580"/>
    </row>
    <row r="136" spans="1:8" s="74" customFormat="1" ht="19.5" customHeight="1" hidden="1">
      <c r="A136" s="80" t="s">
        <v>157</v>
      </c>
      <c r="B136" s="79" t="s">
        <v>0</v>
      </c>
      <c r="C136" s="151" t="s">
        <v>214</v>
      </c>
      <c r="D136" s="150" t="s">
        <v>213</v>
      </c>
      <c r="E136" s="149" t="s">
        <v>218</v>
      </c>
      <c r="F136" s="148" t="s">
        <v>220</v>
      </c>
      <c r="G136" s="145" t="s">
        <v>143</v>
      </c>
      <c r="H136" s="581"/>
    </row>
    <row r="137" spans="1:8" s="74" customFormat="1" ht="21" customHeight="1" hidden="1">
      <c r="A137" s="153" t="s">
        <v>219</v>
      </c>
      <c r="B137" s="79" t="s">
        <v>0</v>
      </c>
      <c r="C137" s="151" t="s">
        <v>214</v>
      </c>
      <c r="D137" s="150" t="s">
        <v>213</v>
      </c>
      <c r="E137" s="149" t="s">
        <v>218</v>
      </c>
      <c r="F137" s="148" t="s">
        <v>217</v>
      </c>
      <c r="G137" s="152"/>
      <c r="H137" s="561"/>
    </row>
    <row r="138" spans="1:8" s="74" customFormat="1" ht="21" customHeight="1" hidden="1">
      <c r="A138" s="80" t="s">
        <v>157</v>
      </c>
      <c r="B138" s="79"/>
      <c r="C138" s="151" t="s">
        <v>214</v>
      </c>
      <c r="D138" s="150" t="s">
        <v>213</v>
      </c>
      <c r="E138" s="149" t="s">
        <v>218</v>
      </c>
      <c r="F138" s="148" t="s">
        <v>217</v>
      </c>
      <c r="G138" s="145" t="s">
        <v>143</v>
      </c>
      <c r="H138" s="581"/>
    </row>
    <row r="139" spans="1:8" s="74" customFormat="1" ht="74.25" customHeight="1">
      <c r="A139" s="103" t="s">
        <v>554</v>
      </c>
      <c r="B139" s="79"/>
      <c r="C139" s="62" t="s">
        <v>214</v>
      </c>
      <c r="D139" s="62" t="s">
        <v>213</v>
      </c>
      <c r="E139" s="623" t="s">
        <v>627</v>
      </c>
      <c r="F139" s="624"/>
      <c r="G139" s="134"/>
      <c r="H139" s="557">
        <f>H140</f>
        <v>465000</v>
      </c>
    </row>
    <row r="140" spans="1:8" s="74" customFormat="1" ht="36.75" customHeight="1">
      <c r="A140" s="504" t="s">
        <v>408</v>
      </c>
      <c r="B140" s="89"/>
      <c r="C140" s="62" t="s">
        <v>214</v>
      </c>
      <c r="D140" s="62" t="s">
        <v>213</v>
      </c>
      <c r="E140" s="623" t="s">
        <v>587</v>
      </c>
      <c r="F140" s="624"/>
      <c r="G140" s="134"/>
      <c r="H140" s="596">
        <f>H142+H144+H146+H148+H150</f>
        <v>465000</v>
      </c>
    </row>
    <row r="141" spans="1:8" s="74" customFormat="1" ht="39" customHeight="1" hidden="1">
      <c r="A141" s="96" t="s">
        <v>216</v>
      </c>
      <c r="B141" s="79"/>
      <c r="C141" s="106" t="s">
        <v>214</v>
      </c>
      <c r="D141" s="106" t="s">
        <v>213</v>
      </c>
      <c r="E141" s="629" t="s">
        <v>523</v>
      </c>
      <c r="F141" s="630"/>
      <c r="G141" s="143"/>
      <c r="H141" s="582">
        <f>H142</f>
        <v>0</v>
      </c>
    </row>
    <row r="142" spans="1:8" s="74" customFormat="1" ht="36.75" customHeight="1" hidden="1">
      <c r="A142" s="488" t="s">
        <v>353</v>
      </c>
      <c r="B142" s="79"/>
      <c r="C142" s="106" t="s">
        <v>214</v>
      </c>
      <c r="D142" s="106" t="s">
        <v>213</v>
      </c>
      <c r="E142" s="629" t="s">
        <v>523</v>
      </c>
      <c r="F142" s="630"/>
      <c r="G142" s="143" t="s">
        <v>143</v>
      </c>
      <c r="H142" s="582">
        <v>0</v>
      </c>
    </row>
    <row r="143" spans="1:8" s="74" customFormat="1" ht="21.75" customHeight="1">
      <c r="A143" s="391" t="s">
        <v>409</v>
      </c>
      <c r="B143" s="79"/>
      <c r="C143" s="269" t="s">
        <v>214</v>
      </c>
      <c r="D143" s="426" t="s">
        <v>213</v>
      </c>
      <c r="E143" s="637" t="s">
        <v>588</v>
      </c>
      <c r="F143" s="638"/>
      <c r="G143" s="427"/>
      <c r="H143" s="582">
        <f>H144</f>
        <v>120000</v>
      </c>
    </row>
    <row r="144" spans="1:8" s="74" customFormat="1" ht="36" customHeight="1">
      <c r="A144" s="422" t="s">
        <v>353</v>
      </c>
      <c r="B144" s="79"/>
      <c r="C144" s="269" t="s">
        <v>214</v>
      </c>
      <c r="D144" s="426" t="s">
        <v>213</v>
      </c>
      <c r="E144" s="625" t="s">
        <v>588</v>
      </c>
      <c r="F144" s="626"/>
      <c r="G144" s="427" t="s">
        <v>143</v>
      </c>
      <c r="H144" s="582">
        <v>120000</v>
      </c>
    </row>
    <row r="145" spans="1:8" s="74" customFormat="1" ht="36.75" customHeight="1">
      <c r="A145" s="80" t="s">
        <v>215</v>
      </c>
      <c r="B145" s="79"/>
      <c r="C145" s="106" t="s">
        <v>214</v>
      </c>
      <c r="D145" s="106" t="s">
        <v>213</v>
      </c>
      <c r="E145" s="629" t="s">
        <v>524</v>
      </c>
      <c r="F145" s="630"/>
      <c r="G145" s="143"/>
      <c r="H145" s="582">
        <f>H146</f>
        <v>132843</v>
      </c>
    </row>
    <row r="146" spans="1:8" s="74" customFormat="1" ht="39.75" customHeight="1">
      <c r="A146" s="488" t="s">
        <v>353</v>
      </c>
      <c r="B146" s="79"/>
      <c r="C146" s="106" t="s">
        <v>214</v>
      </c>
      <c r="D146" s="106" t="s">
        <v>213</v>
      </c>
      <c r="E146" s="629" t="s">
        <v>524</v>
      </c>
      <c r="F146" s="630"/>
      <c r="G146" s="143" t="s">
        <v>143</v>
      </c>
      <c r="H146" s="582">
        <v>132843</v>
      </c>
    </row>
    <row r="147" spans="1:8" s="552" customFormat="1" ht="56.25" customHeight="1">
      <c r="A147" s="550" t="s">
        <v>597</v>
      </c>
      <c r="B147" s="267"/>
      <c r="C147" s="551" t="s">
        <v>214</v>
      </c>
      <c r="D147" s="551" t="s">
        <v>213</v>
      </c>
      <c r="E147" s="629" t="s">
        <v>582</v>
      </c>
      <c r="F147" s="630"/>
      <c r="G147" s="547"/>
      <c r="H147" s="597">
        <f>H148</f>
        <v>63647</v>
      </c>
    </row>
    <row r="148" spans="1:8" s="552" customFormat="1" ht="39.75" customHeight="1">
      <c r="A148" s="549" t="s">
        <v>353</v>
      </c>
      <c r="B148" s="267"/>
      <c r="C148" s="551" t="s">
        <v>214</v>
      </c>
      <c r="D148" s="551" t="s">
        <v>213</v>
      </c>
      <c r="E148" s="629" t="s">
        <v>582</v>
      </c>
      <c r="F148" s="630"/>
      <c r="G148" s="547" t="s">
        <v>143</v>
      </c>
      <c r="H148" s="597">
        <v>63647</v>
      </c>
    </row>
    <row r="149" spans="1:8" s="552" customFormat="1" ht="36" customHeight="1">
      <c r="A149" s="550" t="s">
        <v>596</v>
      </c>
      <c r="B149" s="267"/>
      <c r="C149" s="551" t="s">
        <v>214</v>
      </c>
      <c r="D149" s="551" t="s">
        <v>213</v>
      </c>
      <c r="E149" s="629" t="s">
        <v>583</v>
      </c>
      <c r="F149" s="630"/>
      <c r="G149" s="547"/>
      <c r="H149" s="597">
        <f>H150</f>
        <v>148510</v>
      </c>
    </row>
    <row r="150" spans="1:8" s="552" customFormat="1" ht="39.75" customHeight="1">
      <c r="A150" s="549" t="s">
        <v>353</v>
      </c>
      <c r="B150" s="267"/>
      <c r="C150" s="551" t="s">
        <v>214</v>
      </c>
      <c r="D150" s="551" t="s">
        <v>213</v>
      </c>
      <c r="E150" s="629" t="s">
        <v>583</v>
      </c>
      <c r="F150" s="630"/>
      <c r="G150" s="547" t="s">
        <v>143</v>
      </c>
      <c r="H150" s="597">
        <v>148510</v>
      </c>
    </row>
    <row r="151" spans="1:8" s="74" customFormat="1" ht="74.25" customHeight="1">
      <c r="A151" s="101" t="s">
        <v>565</v>
      </c>
      <c r="B151" s="92"/>
      <c r="C151" s="51" t="s">
        <v>214</v>
      </c>
      <c r="D151" s="58" t="s">
        <v>213</v>
      </c>
      <c r="E151" s="644" t="s">
        <v>623</v>
      </c>
      <c r="F151" s="628"/>
      <c r="G151" s="57"/>
      <c r="H151" s="528">
        <f>H152</f>
        <v>10000</v>
      </c>
    </row>
    <row r="152" spans="1:8" s="74" customFormat="1" ht="60" customHeight="1">
      <c r="A152" s="80" t="s">
        <v>507</v>
      </c>
      <c r="B152" s="92"/>
      <c r="C152" s="51" t="s">
        <v>214</v>
      </c>
      <c r="D152" s="58" t="s">
        <v>213</v>
      </c>
      <c r="E152" s="625" t="s">
        <v>509</v>
      </c>
      <c r="F152" s="626"/>
      <c r="G152" s="57"/>
      <c r="H152" s="467">
        <v>10000</v>
      </c>
    </row>
    <row r="153" spans="1:8" s="74" customFormat="1" ht="21" customHeight="1">
      <c r="A153" s="80" t="s">
        <v>165</v>
      </c>
      <c r="B153" s="92"/>
      <c r="C153" s="51" t="s">
        <v>214</v>
      </c>
      <c r="D153" s="58" t="s">
        <v>213</v>
      </c>
      <c r="E153" s="625" t="s">
        <v>510</v>
      </c>
      <c r="F153" s="626"/>
      <c r="G153" s="57" t="s">
        <v>162</v>
      </c>
      <c r="H153" s="467">
        <v>10000</v>
      </c>
    </row>
    <row r="154" spans="1:8" s="74" customFormat="1" ht="28.5" customHeight="1">
      <c r="A154" s="137" t="s">
        <v>212</v>
      </c>
      <c r="B154" s="79"/>
      <c r="C154" s="62" t="s">
        <v>190</v>
      </c>
      <c r="D154" s="62"/>
      <c r="E154" s="71"/>
      <c r="F154" s="70"/>
      <c r="G154" s="62"/>
      <c r="H154" s="557">
        <f>H155+H174+H160</f>
        <v>9588709.719999999</v>
      </c>
    </row>
    <row r="155" spans="1:8" s="74" customFormat="1" ht="24" customHeight="1">
      <c r="A155" s="137" t="s">
        <v>211</v>
      </c>
      <c r="B155" s="79"/>
      <c r="C155" s="62" t="s">
        <v>190</v>
      </c>
      <c r="D155" s="62" t="s">
        <v>146</v>
      </c>
      <c r="E155" s="68"/>
      <c r="F155" s="67"/>
      <c r="G155" s="62"/>
      <c r="H155" s="557">
        <f>H156</f>
        <v>40000</v>
      </c>
    </row>
    <row r="156" spans="1:8" s="74" customFormat="1" ht="80.25" customHeight="1">
      <c r="A156" s="136" t="s">
        <v>555</v>
      </c>
      <c r="B156" s="79"/>
      <c r="C156" s="62" t="s">
        <v>190</v>
      </c>
      <c r="D156" s="62" t="s">
        <v>146</v>
      </c>
      <c r="E156" s="640" t="s">
        <v>605</v>
      </c>
      <c r="F156" s="641"/>
      <c r="G156" s="62"/>
      <c r="H156" s="557">
        <f>H157</f>
        <v>40000</v>
      </c>
    </row>
    <row r="157" spans="1:8" s="74" customFormat="1" ht="120" customHeight="1">
      <c r="A157" s="509" t="s">
        <v>556</v>
      </c>
      <c r="B157" s="89"/>
      <c r="C157" s="62" t="s">
        <v>190</v>
      </c>
      <c r="D157" s="62" t="s">
        <v>146</v>
      </c>
      <c r="E157" s="640" t="s">
        <v>604</v>
      </c>
      <c r="F157" s="641"/>
      <c r="G157" s="62"/>
      <c r="H157" s="557">
        <f>H159</f>
        <v>40000</v>
      </c>
    </row>
    <row r="158" spans="1:8" s="74" customFormat="1" ht="39.75" customHeight="1">
      <c r="A158" s="121" t="s">
        <v>210</v>
      </c>
      <c r="B158" s="89"/>
      <c r="C158" s="62" t="s">
        <v>190</v>
      </c>
      <c r="D158" s="62" t="s">
        <v>146</v>
      </c>
      <c r="E158" s="640" t="s">
        <v>603</v>
      </c>
      <c r="F158" s="641"/>
      <c r="G158" s="62"/>
      <c r="H158" s="557">
        <f>H159</f>
        <v>40000</v>
      </c>
    </row>
    <row r="159" spans="1:8" s="74" customFormat="1" ht="21" customHeight="1">
      <c r="A159" s="142" t="s">
        <v>350</v>
      </c>
      <c r="B159" s="79"/>
      <c r="C159" s="106" t="s">
        <v>190</v>
      </c>
      <c r="D159" s="106" t="s">
        <v>146</v>
      </c>
      <c r="E159" s="637" t="s">
        <v>608</v>
      </c>
      <c r="F159" s="638"/>
      <c r="G159" s="106" t="s">
        <v>143</v>
      </c>
      <c r="H159" s="563">
        <v>40000</v>
      </c>
    </row>
    <row r="160" spans="1:8" s="74" customFormat="1" ht="27" customHeight="1">
      <c r="A160" s="137" t="s">
        <v>206</v>
      </c>
      <c r="B160" s="79"/>
      <c r="C160" s="62" t="s">
        <v>190</v>
      </c>
      <c r="D160" s="62" t="s">
        <v>203</v>
      </c>
      <c r="E160" s="68"/>
      <c r="F160" s="67"/>
      <c r="G160" s="62"/>
      <c r="H160" s="557">
        <f>H161+H169</f>
        <v>95000</v>
      </c>
    </row>
    <row r="161" spans="1:8" s="74" customFormat="1" ht="86.25" customHeight="1">
      <c r="A161" s="140" t="s">
        <v>571</v>
      </c>
      <c r="B161" s="163" t="s">
        <v>0</v>
      </c>
      <c r="C161" s="90" t="s">
        <v>190</v>
      </c>
      <c r="D161" s="90" t="s">
        <v>203</v>
      </c>
      <c r="E161" s="116" t="s">
        <v>420</v>
      </c>
      <c r="F161" s="115" t="s">
        <v>153</v>
      </c>
      <c r="G161" s="65"/>
      <c r="H161" s="577">
        <f>H164</f>
        <v>35000</v>
      </c>
    </row>
    <row r="162" spans="1:8" s="74" customFormat="1" ht="38.25" customHeight="1">
      <c r="A162" s="505" t="s">
        <v>683</v>
      </c>
      <c r="B162" s="163" t="s">
        <v>0</v>
      </c>
      <c r="C162" s="506" t="s">
        <v>190</v>
      </c>
      <c r="D162" s="507" t="s">
        <v>203</v>
      </c>
      <c r="E162" s="275" t="s">
        <v>678</v>
      </c>
      <c r="F162" s="274" t="s">
        <v>153</v>
      </c>
      <c r="G162" s="508"/>
      <c r="H162" s="577">
        <f>H163</f>
        <v>35000</v>
      </c>
    </row>
    <row r="163" spans="1:8" s="74" customFormat="1" ht="39.75" customHeight="1">
      <c r="A163" s="400" t="s">
        <v>410</v>
      </c>
      <c r="B163" s="139" t="s">
        <v>0</v>
      </c>
      <c r="C163" s="392" t="s">
        <v>190</v>
      </c>
      <c r="D163" s="396" t="s">
        <v>203</v>
      </c>
      <c r="E163" s="397" t="s">
        <v>678</v>
      </c>
      <c r="F163" s="398" t="s">
        <v>201</v>
      </c>
      <c r="G163" s="399"/>
      <c r="H163" s="562">
        <f>H164</f>
        <v>35000</v>
      </c>
    </row>
    <row r="164" spans="1:8" s="74" customFormat="1" ht="42" customHeight="1">
      <c r="A164" s="488" t="s">
        <v>353</v>
      </c>
      <c r="B164" s="139" t="s">
        <v>0</v>
      </c>
      <c r="C164" s="392" t="s">
        <v>190</v>
      </c>
      <c r="D164" s="396" t="s">
        <v>203</v>
      </c>
      <c r="E164" s="397" t="s">
        <v>678</v>
      </c>
      <c r="F164" s="398" t="s">
        <v>201</v>
      </c>
      <c r="G164" s="608" t="s">
        <v>143</v>
      </c>
      <c r="H164" s="562">
        <v>35000</v>
      </c>
    </row>
    <row r="165" spans="1:8" s="74" customFormat="1" ht="78.75" customHeight="1">
      <c r="A165" s="140" t="s">
        <v>571</v>
      </c>
      <c r="B165" s="139"/>
      <c r="C165" s="90" t="s">
        <v>190</v>
      </c>
      <c r="D165" s="90" t="s">
        <v>174</v>
      </c>
      <c r="E165" s="116" t="s">
        <v>420</v>
      </c>
      <c r="F165" s="115" t="s">
        <v>153</v>
      </c>
      <c r="G165" s="65"/>
      <c r="H165" s="557">
        <f>H166</f>
        <v>54000</v>
      </c>
    </row>
    <row r="166" spans="1:8" s="74" customFormat="1" ht="44.25" customHeight="1">
      <c r="A166" s="535" t="s">
        <v>532</v>
      </c>
      <c r="B166" s="163"/>
      <c r="C166" s="90" t="s">
        <v>190</v>
      </c>
      <c r="D166" s="90" t="s">
        <v>174</v>
      </c>
      <c r="E166" s="116" t="s">
        <v>397</v>
      </c>
      <c r="F166" s="115" t="s">
        <v>153</v>
      </c>
      <c r="G166" s="65"/>
      <c r="H166" s="577">
        <f>H167</f>
        <v>54000</v>
      </c>
    </row>
    <row r="167" spans="1:8" s="74" customFormat="1" ht="22.5" customHeight="1">
      <c r="A167" s="548" t="s">
        <v>194</v>
      </c>
      <c r="B167" s="139"/>
      <c r="C167" s="138" t="s">
        <v>190</v>
      </c>
      <c r="D167" s="138" t="s">
        <v>174</v>
      </c>
      <c r="E167" s="129" t="s">
        <v>397</v>
      </c>
      <c r="F167" s="128" t="s">
        <v>398</v>
      </c>
      <c r="G167" s="51"/>
      <c r="H167" s="562">
        <f>H168</f>
        <v>54000</v>
      </c>
    </row>
    <row r="168" spans="1:8" s="74" customFormat="1" ht="47.25" customHeight="1">
      <c r="A168" s="488" t="s">
        <v>353</v>
      </c>
      <c r="B168" s="139" t="s">
        <v>0</v>
      </c>
      <c r="C168" s="138" t="s">
        <v>190</v>
      </c>
      <c r="D168" s="138" t="s">
        <v>174</v>
      </c>
      <c r="E168" s="129" t="s">
        <v>397</v>
      </c>
      <c r="F168" s="128" t="s">
        <v>398</v>
      </c>
      <c r="G168" s="51" t="s">
        <v>143</v>
      </c>
      <c r="H168" s="562">
        <v>54000</v>
      </c>
    </row>
    <row r="169" spans="1:8" s="74" customFormat="1" ht="78" customHeight="1">
      <c r="A169" s="136" t="s">
        <v>555</v>
      </c>
      <c r="B169" s="79"/>
      <c r="C169" s="90" t="s">
        <v>190</v>
      </c>
      <c r="D169" s="90" t="s">
        <v>203</v>
      </c>
      <c r="E169" s="640" t="s">
        <v>605</v>
      </c>
      <c r="F169" s="641"/>
      <c r="G169" s="51"/>
      <c r="H169" s="577">
        <f>H170</f>
        <v>60000</v>
      </c>
    </row>
    <row r="170" spans="1:8" s="74" customFormat="1" ht="93" customHeight="1">
      <c r="A170" s="158" t="s">
        <v>557</v>
      </c>
      <c r="B170" s="89"/>
      <c r="C170" s="90" t="s">
        <v>190</v>
      </c>
      <c r="D170" s="90" t="s">
        <v>203</v>
      </c>
      <c r="E170" s="640" t="s">
        <v>604</v>
      </c>
      <c r="F170" s="641"/>
      <c r="G170" s="65"/>
      <c r="H170" s="577">
        <f>H171</f>
        <v>60000</v>
      </c>
    </row>
    <row r="171" spans="1:8" s="74" customFormat="1" ht="37.5" customHeight="1">
      <c r="A171" s="121" t="s">
        <v>427</v>
      </c>
      <c r="B171" s="89"/>
      <c r="C171" s="90" t="s">
        <v>190</v>
      </c>
      <c r="D171" s="90" t="s">
        <v>203</v>
      </c>
      <c r="E171" s="640" t="s">
        <v>611</v>
      </c>
      <c r="F171" s="641"/>
      <c r="G171" s="65"/>
      <c r="H171" s="577">
        <f>H172</f>
        <v>60000</v>
      </c>
    </row>
    <row r="172" spans="1:8" s="74" customFormat="1" ht="21" customHeight="1">
      <c r="A172" s="80" t="s">
        <v>411</v>
      </c>
      <c r="B172" s="139" t="s">
        <v>0</v>
      </c>
      <c r="C172" s="138" t="s">
        <v>190</v>
      </c>
      <c r="D172" s="138" t="s">
        <v>203</v>
      </c>
      <c r="E172" s="637" t="s">
        <v>612</v>
      </c>
      <c r="F172" s="638"/>
      <c r="G172" s="51"/>
      <c r="H172" s="562">
        <f>H173</f>
        <v>60000</v>
      </c>
    </row>
    <row r="173" spans="1:8" s="74" customFormat="1" ht="36" customHeight="1">
      <c r="A173" s="488" t="s">
        <v>353</v>
      </c>
      <c r="B173" s="139" t="s">
        <v>0</v>
      </c>
      <c r="C173" s="138" t="s">
        <v>190</v>
      </c>
      <c r="D173" s="138" t="s">
        <v>203</v>
      </c>
      <c r="E173" s="637" t="s">
        <v>612</v>
      </c>
      <c r="F173" s="638"/>
      <c r="G173" s="51" t="s">
        <v>143</v>
      </c>
      <c r="H173" s="562">
        <v>60000</v>
      </c>
    </row>
    <row r="174" spans="1:8" s="74" customFormat="1" ht="21" customHeight="1">
      <c r="A174" s="140" t="s">
        <v>200</v>
      </c>
      <c r="B174" s="79"/>
      <c r="C174" s="62" t="s">
        <v>190</v>
      </c>
      <c r="D174" s="62" t="s">
        <v>174</v>
      </c>
      <c r="E174" s="71"/>
      <c r="F174" s="70"/>
      <c r="G174" s="62"/>
      <c r="H174" s="557">
        <f>+H175+H194+H165</f>
        <v>9453709.719999999</v>
      </c>
    </row>
    <row r="175" spans="1:8" s="74" customFormat="1" ht="78.75" customHeight="1">
      <c r="A175" s="136" t="s">
        <v>555</v>
      </c>
      <c r="B175" s="79"/>
      <c r="C175" s="62" t="s">
        <v>190</v>
      </c>
      <c r="D175" s="135" t="s">
        <v>174</v>
      </c>
      <c r="E175" s="640" t="s">
        <v>605</v>
      </c>
      <c r="F175" s="641"/>
      <c r="G175" s="134"/>
      <c r="H175" s="557">
        <f>H176</f>
        <v>6354429.72</v>
      </c>
    </row>
    <row r="176" spans="1:8" s="74" customFormat="1" ht="93.75" customHeight="1">
      <c r="A176" s="158" t="s">
        <v>557</v>
      </c>
      <c r="B176" s="89"/>
      <c r="C176" s="89" t="s">
        <v>190</v>
      </c>
      <c r="D176" s="131" t="s">
        <v>174</v>
      </c>
      <c r="E176" s="640" t="s">
        <v>604</v>
      </c>
      <c r="F176" s="641"/>
      <c r="G176" s="234"/>
      <c r="H176" s="558">
        <f>H177+H183+H186+H189+H191+H180</f>
        <v>6354429.72</v>
      </c>
    </row>
    <row r="177" spans="1:8" s="74" customFormat="1" ht="24" customHeight="1">
      <c r="A177" s="405" t="s">
        <v>415</v>
      </c>
      <c r="B177" s="89"/>
      <c r="C177" s="89" t="s">
        <v>190</v>
      </c>
      <c r="D177" s="131" t="s">
        <v>174</v>
      </c>
      <c r="E177" s="640" t="s">
        <v>602</v>
      </c>
      <c r="F177" s="641"/>
      <c r="G177" s="234"/>
      <c r="H177" s="558">
        <f>H178</f>
        <v>1950000</v>
      </c>
    </row>
    <row r="178" spans="1:8" s="74" customFormat="1" ht="21" customHeight="1">
      <c r="A178" s="516" t="s">
        <v>199</v>
      </c>
      <c r="B178" s="79"/>
      <c r="C178" s="79" t="s">
        <v>190</v>
      </c>
      <c r="D178" s="130" t="s">
        <v>174</v>
      </c>
      <c r="E178" s="637" t="s">
        <v>514</v>
      </c>
      <c r="F178" s="638"/>
      <c r="G178" s="127"/>
      <c r="H178" s="559">
        <f>H179</f>
        <v>1950000</v>
      </c>
    </row>
    <row r="179" spans="1:8" s="74" customFormat="1" ht="39" customHeight="1">
      <c r="A179" s="488" t="s">
        <v>353</v>
      </c>
      <c r="B179" s="79"/>
      <c r="C179" s="79" t="s">
        <v>190</v>
      </c>
      <c r="D179" s="130" t="s">
        <v>174</v>
      </c>
      <c r="E179" s="637" t="s">
        <v>514</v>
      </c>
      <c r="F179" s="638"/>
      <c r="G179" s="127" t="s">
        <v>143</v>
      </c>
      <c r="H179" s="598">
        <v>1950000</v>
      </c>
    </row>
    <row r="180" spans="1:8" s="74" customFormat="1" ht="21" customHeight="1">
      <c r="A180" s="516" t="s">
        <v>199</v>
      </c>
      <c r="B180" s="79"/>
      <c r="C180" s="79" t="s">
        <v>190</v>
      </c>
      <c r="D180" s="130" t="s">
        <v>174</v>
      </c>
      <c r="E180" s="637" t="s">
        <v>513</v>
      </c>
      <c r="F180" s="638"/>
      <c r="G180" s="127"/>
      <c r="H180" s="598">
        <f>H181</f>
        <v>3818997</v>
      </c>
    </row>
    <row r="181" spans="1:8" s="74" customFormat="1" ht="37.5" customHeight="1">
      <c r="A181" s="488" t="s">
        <v>353</v>
      </c>
      <c r="B181" s="79"/>
      <c r="C181" s="79" t="s">
        <v>190</v>
      </c>
      <c r="D181" s="130" t="s">
        <v>174</v>
      </c>
      <c r="E181" s="637" t="s">
        <v>513</v>
      </c>
      <c r="F181" s="638"/>
      <c r="G181" s="127" t="s">
        <v>143</v>
      </c>
      <c r="H181" s="598">
        <v>3818997</v>
      </c>
    </row>
    <row r="182" spans="1:8" s="74" customFormat="1" ht="21" customHeight="1">
      <c r="A182" s="390" t="s">
        <v>417</v>
      </c>
      <c r="B182" s="266" t="s">
        <v>0</v>
      </c>
      <c r="C182" s="266" t="s">
        <v>190</v>
      </c>
      <c r="D182" s="265" t="s">
        <v>174</v>
      </c>
      <c r="E182" s="635" t="s">
        <v>515</v>
      </c>
      <c r="F182" s="636"/>
      <c r="G182" s="127"/>
      <c r="H182" s="424">
        <f>H183</f>
        <v>200000</v>
      </c>
    </row>
    <row r="183" spans="1:8" s="74" customFormat="1" ht="21" customHeight="1">
      <c r="A183" s="407" t="s">
        <v>199</v>
      </c>
      <c r="B183" s="79" t="s">
        <v>0</v>
      </c>
      <c r="C183" s="79" t="s">
        <v>190</v>
      </c>
      <c r="D183" s="130" t="s">
        <v>174</v>
      </c>
      <c r="E183" s="637" t="s">
        <v>516</v>
      </c>
      <c r="F183" s="638"/>
      <c r="G183" s="127"/>
      <c r="H183" s="559">
        <f>H184</f>
        <v>200000</v>
      </c>
    </row>
    <row r="184" spans="1:8" s="74" customFormat="1" ht="42" customHeight="1">
      <c r="A184" s="409" t="s">
        <v>353</v>
      </c>
      <c r="B184" s="79" t="s">
        <v>0</v>
      </c>
      <c r="C184" s="79" t="s">
        <v>190</v>
      </c>
      <c r="D184" s="130" t="s">
        <v>174</v>
      </c>
      <c r="E184" s="637" t="s">
        <v>516</v>
      </c>
      <c r="F184" s="638"/>
      <c r="G184" s="127" t="s">
        <v>143</v>
      </c>
      <c r="H184" s="424">
        <v>200000</v>
      </c>
    </row>
    <row r="185" spans="1:8" s="74" customFormat="1" ht="37.5" customHeight="1">
      <c r="A185" s="390" t="s">
        <v>418</v>
      </c>
      <c r="B185" s="266" t="s">
        <v>0</v>
      </c>
      <c r="C185" s="266" t="s">
        <v>190</v>
      </c>
      <c r="D185" s="265" t="s">
        <v>174</v>
      </c>
      <c r="E185" s="635" t="s">
        <v>517</v>
      </c>
      <c r="F185" s="636"/>
      <c r="G185" s="127"/>
      <c r="H185" s="424">
        <f>H186</f>
        <v>25000</v>
      </c>
    </row>
    <row r="186" spans="1:8" s="74" customFormat="1" ht="21" customHeight="1">
      <c r="A186" s="410" t="s">
        <v>196</v>
      </c>
      <c r="B186" s="79" t="s">
        <v>0</v>
      </c>
      <c r="C186" s="79" t="s">
        <v>190</v>
      </c>
      <c r="D186" s="130" t="s">
        <v>174</v>
      </c>
      <c r="E186" s="637" t="s">
        <v>518</v>
      </c>
      <c r="F186" s="638"/>
      <c r="G186" s="127"/>
      <c r="H186" s="559">
        <f>H187</f>
        <v>25000</v>
      </c>
    </row>
    <row r="187" spans="1:8" s="74" customFormat="1" ht="37.5" customHeight="1">
      <c r="A187" s="411" t="s">
        <v>353</v>
      </c>
      <c r="B187" s="79" t="s">
        <v>0</v>
      </c>
      <c r="C187" s="79" t="s">
        <v>190</v>
      </c>
      <c r="D187" s="130" t="s">
        <v>174</v>
      </c>
      <c r="E187" s="637" t="s">
        <v>518</v>
      </c>
      <c r="F187" s="638"/>
      <c r="G187" s="127" t="s">
        <v>143</v>
      </c>
      <c r="H187" s="424">
        <v>25000</v>
      </c>
    </row>
    <row r="188" spans="1:8" s="74" customFormat="1" ht="39" customHeight="1">
      <c r="A188" s="259" t="s">
        <v>414</v>
      </c>
      <c r="B188" s="266" t="s">
        <v>0</v>
      </c>
      <c r="C188" s="266" t="s">
        <v>190</v>
      </c>
      <c r="D188" s="265" t="s">
        <v>174</v>
      </c>
      <c r="E188" s="635" t="s">
        <v>528</v>
      </c>
      <c r="F188" s="636"/>
      <c r="G188" s="272"/>
      <c r="H188" s="424">
        <f>H189</f>
        <v>360432.72</v>
      </c>
    </row>
    <row r="189" spans="1:8" s="74" customFormat="1" ht="21" customHeight="1">
      <c r="A189" s="403" t="s">
        <v>194</v>
      </c>
      <c r="B189" s="79" t="s">
        <v>0</v>
      </c>
      <c r="C189" s="79" t="s">
        <v>190</v>
      </c>
      <c r="D189" s="130" t="s">
        <v>174</v>
      </c>
      <c r="E189" s="637" t="s">
        <v>527</v>
      </c>
      <c r="F189" s="638"/>
      <c r="G189" s="127"/>
      <c r="H189" s="559">
        <f>H190</f>
        <v>360432.72</v>
      </c>
    </row>
    <row r="190" spans="1:8" s="74" customFormat="1" ht="37.5" customHeight="1">
      <c r="A190" s="418" t="s">
        <v>353</v>
      </c>
      <c r="B190" s="79" t="s">
        <v>0</v>
      </c>
      <c r="C190" s="79" t="s">
        <v>190</v>
      </c>
      <c r="D190" s="130" t="s">
        <v>174</v>
      </c>
      <c r="E190" s="637" t="s">
        <v>527</v>
      </c>
      <c r="F190" s="638"/>
      <c r="G190" s="127" t="s">
        <v>143</v>
      </c>
      <c r="H190" s="424">
        <v>360432.72</v>
      </c>
    </row>
    <row r="191" spans="1:8" s="74" customFormat="1" ht="31.5" customHeight="1" hidden="1">
      <c r="A191" s="405" t="s">
        <v>415</v>
      </c>
      <c r="B191" s="266" t="s">
        <v>0</v>
      </c>
      <c r="C191" s="414" t="s">
        <v>190</v>
      </c>
      <c r="D191" s="415" t="s">
        <v>174</v>
      </c>
      <c r="E191" s="635" t="s">
        <v>525</v>
      </c>
      <c r="F191" s="636"/>
      <c r="G191" s="234"/>
      <c r="H191" s="515" t="str">
        <f>H193</f>
        <v>0</v>
      </c>
    </row>
    <row r="192" spans="1:8" s="74" customFormat="1" ht="35.25" customHeight="1" hidden="1">
      <c r="A192" s="273" t="s">
        <v>199</v>
      </c>
      <c r="B192" s="79" t="s">
        <v>0</v>
      </c>
      <c r="C192" s="79" t="s">
        <v>190</v>
      </c>
      <c r="D192" s="130" t="s">
        <v>174</v>
      </c>
      <c r="E192" s="637" t="s">
        <v>526</v>
      </c>
      <c r="F192" s="638"/>
      <c r="G192" s="127"/>
      <c r="H192" s="559" t="str">
        <f>H193</f>
        <v>0</v>
      </c>
    </row>
    <row r="193" spans="1:8" s="74" customFormat="1" ht="48.75" customHeight="1" hidden="1">
      <c r="A193" s="406" t="s">
        <v>353</v>
      </c>
      <c r="B193" s="79" t="s">
        <v>0</v>
      </c>
      <c r="C193" s="79" t="s">
        <v>190</v>
      </c>
      <c r="D193" s="130" t="s">
        <v>174</v>
      </c>
      <c r="E193" s="637" t="s">
        <v>526</v>
      </c>
      <c r="F193" s="638"/>
      <c r="G193" s="127" t="s">
        <v>143</v>
      </c>
      <c r="H193" s="424" t="s">
        <v>314</v>
      </c>
    </row>
    <row r="194" spans="1:8" s="74" customFormat="1" ht="75.75" customHeight="1">
      <c r="A194" s="412" t="s">
        <v>660</v>
      </c>
      <c r="B194" s="234" t="s">
        <v>0</v>
      </c>
      <c r="C194" s="89" t="s">
        <v>190</v>
      </c>
      <c r="D194" s="131" t="s">
        <v>174</v>
      </c>
      <c r="E194" s="640" t="s">
        <v>439</v>
      </c>
      <c r="F194" s="641"/>
      <c r="G194" s="127"/>
      <c r="H194" s="558">
        <f>+H195</f>
        <v>3045280</v>
      </c>
    </row>
    <row r="195" spans="1:8" s="74" customFormat="1" ht="21" customHeight="1">
      <c r="A195" s="259" t="s">
        <v>482</v>
      </c>
      <c r="B195" s="89"/>
      <c r="C195" s="414" t="s">
        <v>190</v>
      </c>
      <c r="D195" s="415" t="s">
        <v>174</v>
      </c>
      <c r="E195" s="640" t="s">
        <v>533</v>
      </c>
      <c r="F195" s="656"/>
      <c r="G195" s="421"/>
      <c r="H195" s="515">
        <f>H196+H198</f>
        <v>3045280</v>
      </c>
    </row>
    <row r="196" spans="1:8" s="74" customFormat="1" ht="25.5" customHeight="1">
      <c r="A196" s="419" t="s">
        <v>419</v>
      </c>
      <c r="B196" s="89"/>
      <c r="C196" s="266" t="s">
        <v>190</v>
      </c>
      <c r="D196" s="265" t="s">
        <v>174</v>
      </c>
      <c r="E196" s="637" t="s">
        <v>487</v>
      </c>
      <c r="F196" s="638"/>
      <c r="G196" s="272"/>
      <c r="H196" s="424">
        <f>H197</f>
        <v>1492093</v>
      </c>
    </row>
    <row r="197" spans="1:8" s="74" customFormat="1" ht="36.75" customHeight="1">
      <c r="A197" s="420" t="s">
        <v>353</v>
      </c>
      <c r="B197" s="89"/>
      <c r="C197" s="266" t="s">
        <v>190</v>
      </c>
      <c r="D197" s="265" t="s">
        <v>174</v>
      </c>
      <c r="E197" s="637" t="s">
        <v>487</v>
      </c>
      <c r="F197" s="638"/>
      <c r="G197" s="272" t="s">
        <v>143</v>
      </c>
      <c r="H197" s="583">
        <v>1492093</v>
      </c>
    </row>
    <row r="198" spans="1:8" s="74" customFormat="1" ht="33" customHeight="1">
      <c r="A198" s="534" t="s">
        <v>589</v>
      </c>
      <c r="B198" s="89"/>
      <c r="C198" s="266" t="s">
        <v>190</v>
      </c>
      <c r="D198" s="521" t="s">
        <v>174</v>
      </c>
      <c r="E198" s="654" t="s">
        <v>581</v>
      </c>
      <c r="F198" s="655"/>
      <c r="G198" s="421"/>
      <c r="H198" s="515">
        <f>H199</f>
        <v>1553187</v>
      </c>
    </row>
    <row r="199" spans="1:8" s="74" customFormat="1" ht="36.75" customHeight="1">
      <c r="A199" s="419" t="s">
        <v>522</v>
      </c>
      <c r="B199" s="89"/>
      <c r="C199" s="266" t="s">
        <v>190</v>
      </c>
      <c r="D199" s="521" t="s">
        <v>174</v>
      </c>
      <c r="E199" s="652" t="s">
        <v>580</v>
      </c>
      <c r="F199" s="653"/>
      <c r="G199" s="272"/>
      <c r="H199" s="424">
        <f>H200</f>
        <v>1553187</v>
      </c>
    </row>
    <row r="200" spans="1:8" s="74" customFormat="1" ht="36" customHeight="1">
      <c r="A200" s="488" t="s">
        <v>353</v>
      </c>
      <c r="B200" s="89"/>
      <c r="C200" s="266" t="s">
        <v>190</v>
      </c>
      <c r="D200" s="521" t="s">
        <v>174</v>
      </c>
      <c r="E200" s="652" t="s">
        <v>580</v>
      </c>
      <c r="F200" s="653"/>
      <c r="G200" s="272" t="s">
        <v>143</v>
      </c>
      <c r="H200" s="583">
        <v>1553187</v>
      </c>
    </row>
    <row r="201" spans="1:8" s="74" customFormat="1" ht="24.75" customHeight="1">
      <c r="A201" s="524" t="s">
        <v>498</v>
      </c>
      <c r="B201" s="89"/>
      <c r="C201" s="414" t="s">
        <v>301</v>
      </c>
      <c r="D201" s="522"/>
      <c r="E201" s="387"/>
      <c r="F201" s="388"/>
      <c r="G201" s="421"/>
      <c r="H201" s="515">
        <f>H202</f>
        <v>590000</v>
      </c>
    </row>
    <row r="202" spans="1:8" s="74" customFormat="1" ht="23.25" customHeight="1">
      <c r="A202" s="523" t="s">
        <v>497</v>
      </c>
      <c r="B202" s="89"/>
      <c r="C202" s="266" t="s">
        <v>301</v>
      </c>
      <c r="D202" s="521" t="s">
        <v>190</v>
      </c>
      <c r="E202" s="53"/>
      <c r="F202" s="144"/>
      <c r="G202" s="272"/>
      <c r="H202" s="424">
        <f>H203</f>
        <v>590000</v>
      </c>
    </row>
    <row r="203" spans="1:8" s="74" customFormat="1" ht="19.5" customHeight="1">
      <c r="A203" s="525" t="s">
        <v>265</v>
      </c>
      <c r="B203" s="51" t="s">
        <v>0</v>
      </c>
      <c r="C203" s="526" t="s">
        <v>301</v>
      </c>
      <c r="D203" s="526" t="s">
        <v>190</v>
      </c>
      <c r="E203" s="53" t="s">
        <v>264</v>
      </c>
      <c r="F203" s="144" t="s">
        <v>153</v>
      </c>
      <c r="G203" s="272"/>
      <c r="H203" s="424">
        <f>H204</f>
        <v>590000</v>
      </c>
    </row>
    <row r="204" spans="1:8" s="74" customFormat="1" ht="23.25" customHeight="1">
      <c r="A204" s="96" t="s">
        <v>263</v>
      </c>
      <c r="B204" s="89" t="s">
        <v>0</v>
      </c>
      <c r="C204" s="106" t="s">
        <v>301</v>
      </c>
      <c r="D204" s="106" t="s">
        <v>190</v>
      </c>
      <c r="E204" s="53" t="s">
        <v>259</v>
      </c>
      <c r="F204" s="144" t="s">
        <v>153</v>
      </c>
      <c r="G204" s="272"/>
      <c r="H204" s="424">
        <f>H205</f>
        <v>590000</v>
      </c>
    </row>
    <row r="205" spans="1:8" s="74" customFormat="1" ht="23.25" customHeight="1">
      <c r="A205" s="391" t="s">
        <v>468</v>
      </c>
      <c r="B205" s="89"/>
      <c r="C205" s="106" t="s">
        <v>301</v>
      </c>
      <c r="D205" s="106" t="s">
        <v>190</v>
      </c>
      <c r="E205" s="53" t="s">
        <v>259</v>
      </c>
      <c r="F205" s="144" t="s">
        <v>469</v>
      </c>
      <c r="G205" s="272"/>
      <c r="H205" s="424">
        <f>H206</f>
        <v>590000</v>
      </c>
    </row>
    <row r="206" spans="1:8" s="74" customFormat="1" ht="35.25" customHeight="1">
      <c r="A206" s="420" t="s">
        <v>353</v>
      </c>
      <c r="B206" s="267"/>
      <c r="C206" s="106" t="s">
        <v>301</v>
      </c>
      <c r="D206" s="106" t="s">
        <v>190</v>
      </c>
      <c r="E206" s="53" t="s">
        <v>259</v>
      </c>
      <c r="F206" s="144" t="s">
        <v>469</v>
      </c>
      <c r="G206" s="272" t="s">
        <v>143</v>
      </c>
      <c r="H206" s="424">
        <v>590000</v>
      </c>
    </row>
    <row r="207" spans="1:8" s="74" customFormat="1" ht="21" customHeight="1">
      <c r="A207" s="101" t="s">
        <v>187</v>
      </c>
      <c r="B207" s="79"/>
      <c r="C207" s="65" t="s">
        <v>161</v>
      </c>
      <c r="D207" s="100"/>
      <c r="E207" s="126"/>
      <c r="F207" s="125"/>
      <c r="G207" s="57"/>
      <c r="H207" s="577">
        <f>+H208</f>
        <v>10000</v>
      </c>
    </row>
    <row r="208" spans="1:8" s="74" customFormat="1" ht="21" customHeight="1">
      <c r="A208" s="101" t="s">
        <v>186</v>
      </c>
      <c r="B208" s="79"/>
      <c r="C208" s="65" t="s">
        <v>161</v>
      </c>
      <c r="D208" s="100" t="s">
        <v>161</v>
      </c>
      <c r="E208" s="126"/>
      <c r="F208" s="125"/>
      <c r="G208" s="57"/>
      <c r="H208" s="577">
        <f>+H209</f>
        <v>10000</v>
      </c>
    </row>
    <row r="209" spans="1:8" s="74" customFormat="1" ht="79.5" customHeight="1">
      <c r="A209" s="101" t="s">
        <v>558</v>
      </c>
      <c r="B209" s="79"/>
      <c r="C209" s="65" t="s">
        <v>161</v>
      </c>
      <c r="D209" s="100" t="s">
        <v>161</v>
      </c>
      <c r="E209" s="124" t="s">
        <v>172</v>
      </c>
      <c r="F209" s="98" t="s">
        <v>153</v>
      </c>
      <c r="G209" s="123"/>
      <c r="H209" s="577">
        <f>+H210</f>
        <v>10000</v>
      </c>
    </row>
    <row r="210" spans="1:8" s="74" customFormat="1" ht="36.75" customHeight="1">
      <c r="A210" s="509" t="s">
        <v>450</v>
      </c>
      <c r="B210" s="89"/>
      <c r="C210" s="65" t="s">
        <v>161</v>
      </c>
      <c r="D210" s="100" t="s">
        <v>161</v>
      </c>
      <c r="E210" s="99" t="s">
        <v>459</v>
      </c>
      <c r="F210" s="98" t="s">
        <v>159</v>
      </c>
      <c r="G210" s="123"/>
      <c r="H210" s="577">
        <f>+H211</f>
        <v>10000</v>
      </c>
    </row>
    <row r="211" spans="1:8" s="74" customFormat="1" ht="36.75" customHeight="1">
      <c r="A211" s="488" t="s">
        <v>353</v>
      </c>
      <c r="B211" s="79"/>
      <c r="C211" s="51" t="s">
        <v>161</v>
      </c>
      <c r="D211" s="58" t="s">
        <v>161</v>
      </c>
      <c r="E211" s="73" t="s">
        <v>459</v>
      </c>
      <c r="F211" s="72" t="s">
        <v>159</v>
      </c>
      <c r="G211" s="57" t="s">
        <v>143</v>
      </c>
      <c r="H211" s="467">
        <v>10000</v>
      </c>
    </row>
    <row r="212" spans="1:8" s="74" customFormat="1" ht="24.75" customHeight="1">
      <c r="A212" s="59" t="s">
        <v>155</v>
      </c>
      <c r="B212" s="79" t="s">
        <v>0</v>
      </c>
      <c r="C212" s="119">
        <v>10</v>
      </c>
      <c r="D212" s="119"/>
      <c r="E212" s="71"/>
      <c r="F212" s="70"/>
      <c r="G212" s="62"/>
      <c r="H212" s="557">
        <f>H222+H219</f>
        <v>965000</v>
      </c>
    </row>
    <row r="213" spans="1:34" s="93" customFormat="1" ht="19.5" customHeight="1" hidden="1">
      <c r="A213" s="59" t="s">
        <v>152</v>
      </c>
      <c r="B213" s="79" t="s">
        <v>0</v>
      </c>
      <c r="C213" s="91">
        <v>10</v>
      </c>
      <c r="D213" s="90" t="s">
        <v>146</v>
      </c>
      <c r="E213" s="68"/>
      <c r="F213" s="67"/>
      <c r="G213" s="90"/>
      <c r="H213" s="57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row>
    <row r="214" spans="1:34" s="93" customFormat="1" ht="19.5" customHeight="1" hidden="1">
      <c r="A214" s="56" t="s">
        <v>150</v>
      </c>
      <c r="B214" s="79" t="s">
        <v>0</v>
      </c>
      <c r="C214" s="88">
        <v>10</v>
      </c>
      <c r="D214" s="87" t="s">
        <v>146</v>
      </c>
      <c r="E214" s="64" t="s">
        <v>168</v>
      </c>
      <c r="F214" s="63" t="s">
        <v>167</v>
      </c>
      <c r="G214" s="86"/>
      <c r="H214" s="557"/>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row>
    <row r="215" spans="1:34" s="93" customFormat="1" ht="19.5" customHeight="1" hidden="1">
      <c r="A215" s="55" t="s">
        <v>148</v>
      </c>
      <c r="B215" s="79" t="s">
        <v>0</v>
      </c>
      <c r="C215" s="78">
        <v>10</v>
      </c>
      <c r="D215" s="77" t="s">
        <v>146</v>
      </c>
      <c r="E215" s="61" t="s">
        <v>164</v>
      </c>
      <c r="F215" s="60" t="s">
        <v>167</v>
      </c>
      <c r="G215" s="84"/>
      <c r="H215" s="577"/>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row>
    <row r="216" spans="1:34" s="93" customFormat="1" ht="56.25" customHeight="1" hidden="1">
      <c r="A216" s="82" t="s">
        <v>166</v>
      </c>
      <c r="B216" s="118" t="s">
        <v>0</v>
      </c>
      <c r="C216" s="81">
        <v>10</v>
      </c>
      <c r="D216" s="77" t="s">
        <v>146</v>
      </c>
      <c r="E216" s="61" t="s">
        <v>164</v>
      </c>
      <c r="F216" s="60" t="s">
        <v>163</v>
      </c>
      <c r="G216" s="76"/>
      <c r="H216" s="562"/>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row>
    <row r="217" spans="1:34" s="93" customFormat="1" ht="56.25" customHeight="1" hidden="1">
      <c r="A217" s="80" t="s">
        <v>165</v>
      </c>
      <c r="B217" s="95"/>
      <c r="C217" s="498">
        <v>10</v>
      </c>
      <c r="D217" s="77" t="s">
        <v>146</v>
      </c>
      <c r="E217" s="61" t="s">
        <v>164</v>
      </c>
      <c r="F217" s="60" t="s">
        <v>163</v>
      </c>
      <c r="G217" s="433" t="s">
        <v>162</v>
      </c>
      <c r="H217" s="562"/>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row>
    <row r="218" spans="1:34" s="93" customFormat="1" ht="24" customHeight="1">
      <c r="A218" s="499" t="s">
        <v>152</v>
      </c>
      <c r="B218" s="500" t="s">
        <v>0</v>
      </c>
      <c r="C218" s="501">
        <v>10</v>
      </c>
      <c r="D218" s="394" t="s">
        <v>146</v>
      </c>
      <c r="E218" s="61"/>
      <c r="F218" s="60"/>
      <c r="G218" s="75"/>
      <c r="H218" s="577">
        <f>H219</f>
        <v>20000</v>
      </c>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row>
    <row r="219" spans="1:34" s="93" customFormat="1" ht="27.75" customHeight="1">
      <c r="A219" s="103" t="s">
        <v>263</v>
      </c>
      <c r="B219" s="95"/>
      <c r="C219" s="432" t="s">
        <v>175</v>
      </c>
      <c r="D219" s="432" t="s">
        <v>146</v>
      </c>
      <c r="E219" s="623" t="s">
        <v>425</v>
      </c>
      <c r="F219" s="624"/>
      <c r="G219" s="62"/>
      <c r="H219" s="557">
        <f>H220</f>
        <v>20000</v>
      </c>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row>
    <row r="220" spans="1:34" s="93" customFormat="1" ht="30" customHeight="1">
      <c r="A220" s="431" t="s">
        <v>166</v>
      </c>
      <c r="B220" s="95"/>
      <c r="C220" s="430" t="s">
        <v>175</v>
      </c>
      <c r="D220" s="430" t="s">
        <v>146</v>
      </c>
      <c r="E220" s="629" t="s">
        <v>424</v>
      </c>
      <c r="F220" s="630"/>
      <c r="G220" s="106"/>
      <c r="H220" s="563">
        <f>H221</f>
        <v>20000</v>
      </c>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row>
    <row r="221" spans="1:34" s="93" customFormat="1" ht="27.75" customHeight="1">
      <c r="A221" s="389" t="s">
        <v>165</v>
      </c>
      <c r="B221" s="95"/>
      <c r="C221" s="430" t="s">
        <v>175</v>
      </c>
      <c r="D221" s="430" t="s">
        <v>146</v>
      </c>
      <c r="E221" s="629" t="s">
        <v>424</v>
      </c>
      <c r="F221" s="630"/>
      <c r="G221" s="106" t="s">
        <v>162</v>
      </c>
      <c r="H221" s="563">
        <v>20000</v>
      </c>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row>
    <row r="222" spans="1:34" s="93" customFormat="1" ht="21" customHeight="1">
      <c r="A222" s="117" t="s">
        <v>180</v>
      </c>
      <c r="B222" s="95"/>
      <c r="C222" s="88">
        <v>10</v>
      </c>
      <c r="D222" s="87" t="s">
        <v>214</v>
      </c>
      <c r="E222" s="116"/>
      <c r="F222" s="115"/>
      <c r="G222" s="113"/>
      <c r="H222" s="557">
        <f>H223</f>
        <v>945000</v>
      </c>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row>
    <row r="223" spans="1:34" s="93" customFormat="1" ht="81" customHeight="1">
      <c r="A223" s="136" t="s">
        <v>555</v>
      </c>
      <c r="B223" s="95"/>
      <c r="C223" s="114">
        <v>10</v>
      </c>
      <c r="D223" s="114" t="s">
        <v>214</v>
      </c>
      <c r="E223" s="64" t="s">
        <v>179</v>
      </c>
      <c r="F223" s="63" t="s">
        <v>153</v>
      </c>
      <c r="G223" s="113"/>
      <c r="H223" s="557">
        <f>H224</f>
        <v>945000</v>
      </c>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row>
    <row r="224" spans="1:34" s="93" customFormat="1" ht="112.5" customHeight="1">
      <c r="A224" s="510" t="s">
        <v>559</v>
      </c>
      <c r="B224" s="511"/>
      <c r="C224" s="512" t="s">
        <v>175</v>
      </c>
      <c r="D224" s="513" t="s">
        <v>214</v>
      </c>
      <c r="E224" s="229" t="s">
        <v>177</v>
      </c>
      <c r="F224" s="228" t="s">
        <v>153</v>
      </c>
      <c r="G224" s="62"/>
      <c r="H224" s="557">
        <f>H225</f>
        <v>945000</v>
      </c>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row>
    <row r="225" spans="1:34" s="93" customFormat="1" ht="20.25" customHeight="1">
      <c r="A225" s="492" t="s">
        <v>495</v>
      </c>
      <c r="B225" s="95"/>
      <c r="C225" s="108" t="s">
        <v>175</v>
      </c>
      <c r="D225" s="107" t="s">
        <v>214</v>
      </c>
      <c r="E225" s="61" t="s">
        <v>460</v>
      </c>
      <c r="F225" s="60" t="s">
        <v>465</v>
      </c>
      <c r="G225" s="62"/>
      <c r="H225" s="563">
        <f>H226</f>
        <v>945000</v>
      </c>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row>
    <row r="226" spans="1:34" s="93" customFormat="1" ht="21" customHeight="1">
      <c r="A226" s="80" t="s">
        <v>165</v>
      </c>
      <c r="B226" s="95"/>
      <c r="C226" s="429" t="s">
        <v>175</v>
      </c>
      <c r="D226" s="428" t="s">
        <v>214</v>
      </c>
      <c r="E226" s="61" t="s">
        <v>460</v>
      </c>
      <c r="F226" s="60" t="s">
        <v>465</v>
      </c>
      <c r="G226" s="106" t="s">
        <v>162</v>
      </c>
      <c r="H226" s="563">
        <v>945000</v>
      </c>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row>
    <row r="227" spans="1:34" s="93" customFormat="1" ht="20.25" customHeight="1">
      <c r="A227" s="103" t="s">
        <v>173</v>
      </c>
      <c r="B227" s="95"/>
      <c r="C227" s="102">
        <v>11</v>
      </c>
      <c r="D227" s="100"/>
      <c r="E227" s="105"/>
      <c r="F227" s="104"/>
      <c r="G227" s="97"/>
      <c r="H227" s="577">
        <f>+H228</f>
        <v>125000</v>
      </c>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row>
    <row r="228" spans="1:34" s="93" customFormat="1" ht="21" customHeight="1">
      <c r="A228" s="502" t="s">
        <v>494</v>
      </c>
      <c r="B228" s="95"/>
      <c r="C228" s="102">
        <v>11</v>
      </c>
      <c r="D228" s="100" t="s">
        <v>146</v>
      </c>
      <c r="E228" s="99"/>
      <c r="F228" s="98"/>
      <c r="G228" s="97"/>
      <c r="H228" s="577">
        <f>+H229</f>
        <v>125000</v>
      </c>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row>
    <row r="229" spans="1:34" s="93" customFormat="1" ht="78.75" customHeight="1">
      <c r="A229" s="101" t="s">
        <v>558</v>
      </c>
      <c r="B229" s="95"/>
      <c r="C229" s="65" t="s">
        <v>170</v>
      </c>
      <c r="D229" s="100" t="s">
        <v>146</v>
      </c>
      <c r="E229" s="99" t="s">
        <v>172</v>
      </c>
      <c r="F229" s="98" t="s">
        <v>153</v>
      </c>
      <c r="G229" s="97"/>
      <c r="H229" s="577">
        <f>+H230</f>
        <v>125000</v>
      </c>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row>
    <row r="230" spans="1:34" s="93" customFormat="1" ht="75.75" customHeight="1">
      <c r="A230" s="121" t="s">
        <v>451</v>
      </c>
      <c r="B230" s="511"/>
      <c r="C230" s="65" t="s">
        <v>170</v>
      </c>
      <c r="D230" s="100" t="s">
        <v>146</v>
      </c>
      <c r="E230" s="99" t="s">
        <v>461</v>
      </c>
      <c r="F230" s="98" t="s">
        <v>169</v>
      </c>
      <c r="G230" s="123"/>
      <c r="H230" s="577">
        <f>H231</f>
        <v>125000</v>
      </c>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row>
    <row r="231" spans="1:34" s="93" customFormat="1" ht="57.75" customHeight="1">
      <c r="A231" s="470" t="s">
        <v>462</v>
      </c>
      <c r="B231" s="269" t="s">
        <v>0</v>
      </c>
      <c r="C231" s="269" t="s">
        <v>170</v>
      </c>
      <c r="D231" s="463" t="s">
        <v>146</v>
      </c>
      <c r="E231" s="468" t="s">
        <v>461</v>
      </c>
      <c r="F231" s="469" t="s">
        <v>463</v>
      </c>
      <c r="G231" s="464"/>
      <c r="H231" s="467">
        <f>H232</f>
        <v>125000</v>
      </c>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row>
    <row r="232" spans="1:8" s="74" customFormat="1" ht="34.5" customHeight="1">
      <c r="A232" s="488" t="s">
        <v>353</v>
      </c>
      <c r="B232" s="92" t="s">
        <v>0</v>
      </c>
      <c r="C232" s="51" t="s">
        <v>170</v>
      </c>
      <c r="D232" s="58" t="s">
        <v>146</v>
      </c>
      <c r="E232" s="73" t="s">
        <v>461</v>
      </c>
      <c r="F232" s="72" t="s">
        <v>169</v>
      </c>
      <c r="G232" s="57" t="s">
        <v>143</v>
      </c>
      <c r="H232" s="467">
        <v>125000</v>
      </c>
    </row>
    <row r="233" spans="1:8" s="74" customFormat="1" ht="3.75" customHeight="1">
      <c r="A233" s="80"/>
      <c r="B233" s="92"/>
      <c r="C233" s="51"/>
      <c r="D233" s="58"/>
      <c r="E233" s="73"/>
      <c r="F233" s="72"/>
      <c r="G233" s="57"/>
      <c r="H233" s="467"/>
    </row>
    <row r="234" spans="1:8" s="74" customFormat="1" ht="3.75" customHeight="1">
      <c r="A234" s="66"/>
      <c r="B234" s="92"/>
      <c r="C234" s="51"/>
      <c r="D234" s="58"/>
      <c r="E234" s="73"/>
      <c r="F234" s="72"/>
      <c r="G234" s="57"/>
      <c r="H234" s="467"/>
    </row>
    <row r="235" spans="1:8" s="74" customFormat="1" ht="18.75" customHeight="1" hidden="1">
      <c r="A235" s="59" t="s">
        <v>152</v>
      </c>
      <c r="B235" s="65" t="s">
        <v>0</v>
      </c>
      <c r="C235" s="91">
        <v>10</v>
      </c>
      <c r="D235" s="90" t="s">
        <v>146</v>
      </c>
      <c r="E235" s="68"/>
      <c r="F235" s="67"/>
      <c r="G235" s="90"/>
      <c r="H235" s="90"/>
    </row>
    <row r="236" spans="1:8" s="74" customFormat="1" ht="54" customHeight="1" hidden="1">
      <c r="A236" s="56" t="s">
        <v>150</v>
      </c>
      <c r="B236" s="89" t="s">
        <v>0</v>
      </c>
      <c r="C236" s="88">
        <v>10</v>
      </c>
      <c r="D236" s="87" t="s">
        <v>146</v>
      </c>
      <c r="E236" s="64" t="s">
        <v>168</v>
      </c>
      <c r="F236" s="63" t="s">
        <v>167</v>
      </c>
      <c r="G236" s="86"/>
      <c r="H236" s="85"/>
    </row>
    <row r="237" spans="1:8" s="74" customFormat="1" ht="68.25" customHeight="1" hidden="1">
      <c r="A237" s="55" t="s">
        <v>148</v>
      </c>
      <c r="B237" s="79" t="s">
        <v>0</v>
      </c>
      <c r="C237" s="78">
        <v>10</v>
      </c>
      <c r="D237" s="77" t="s">
        <v>146</v>
      </c>
      <c r="E237" s="61" t="s">
        <v>164</v>
      </c>
      <c r="F237" s="60" t="s">
        <v>167</v>
      </c>
      <c r="G237" s="84"/>
      <c r="H237" s="83"/>
    </row>
    <row r="238" spans="1:8" s="74" customFormat="1" ht="20.25" customHeight="1" hidden="1">
      <c r="A238" s="82" t="s">
        <v>166</v>
      </c>
      <c r="B238" s="79" t="s">
        <v>0</v>
      </c>
      <c r="C238" s="81">
        <v>10</v>
      </c>
      <c r="D238" s="77" t="s">
        <v>146</v>
      </c>
      <c r="E238" s="61" t="s">
        <v>164</v>
      </c>
      <c r="F238" s="60" t="s">
        <v>163</v>
      </c>
      <c r="G238" s="76"/>
      <c r="H238" s="75"/>
    </row>
    <row r="239" spans="1:8" s="74" customFormat="1" ht="20.25" customHeight="1" hidden="1">
      <c r="A239" s="80" t="s">
        <v>165</v>
      </c>
      <c r="B239" s="79" t="s">
        <v>0</v>
      </c>
      <c r="C239" s="78">
        <v>10</v>
      </c>
      <c r="D239" s="77" t="s">
        <v>146</v>
      </c>
      <c r="E239" s="61" t="s">
        <v>164</v>
      </c>
      <c r="F239" s="60" t="s">
        <v>163</v>
      </c>
      <c r="G239" s="76" t="s">
        <v>162</v>
      </c>
      <c r="H239" s="75"/>
    </row>
    <row r="240" spans="1:34" s="46" customFormat="1" ht="18.75" customHeight="1" hidden="1">
      <c r="A240" s="66" t="s">
        <v>157</v>
      </c>
      <c r="B240" s="51" t="s">
        <v>0</v>
      </c>
      <c r="C240" s="51" t="s">
        <v>161</v>
      </c>
      <c r="D240" s="58" t="s">
        <v>161</v>
      </c>
      <c r="E240" s="73" t="s">
        <v>160</v>
      </c>
      <c r="F240" s="72" t="s">
        <v>159</v>
      </c>
      <c r="G240" s="57" t="s">
        <v>143</v>
      </c>
      <c r="H240" s="5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s="46" customFormat="1" ht="37.5" customHeight="1" hidden="1">
      <c r="A241" s="66" t="s">
        <v>157</v>
      </c>
      <c r="B241" s="54" t="s">
        <v>0</v>
      </c>
      <c r="C241" s="62" t="s">
        <v>147</v>
      </c>
      <c r="D241" s="62"/>
      <c r="E241" s="71"/>
      <c r="F241" s="70"/>
      <c r="G241" s="62"/>
      <c r="H241" s="62"/>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s="46" customFormat="1" ht="18.75" customHeight="1" hidden="1">
      <c r="A242" s="69" t="s">
        <v>158</v>
      </c>
      <c r="B242" s="54" t="s">
        <v>0</v>
      </c>
      <c r="C242" s="62" t="s">
        <v>147</v>
      </c>
      <c r="D242" s="62" t="s">
        <v>146</v>
      </c>
      <c r="E242" s="68"/>
      <c r="F242" s="67"/>
      <c r="G242" s="62"/>
      <c r="H242" s="62"/>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s="46" customFormat="1" ht="18.75" customHeight="1" hidden="1">
      <c r="A243" s="66" t="s">
        <v>157</v>
      </c>
      <c r="B243" s="54" t="s">
        <v>0</v>
      </c>
      <c r="C243" s="65" t="s">
        <v>147</v>
      </c>
      <c r="D243" s="65" t="s">
        <v>146</v>
      </c>
      <c r="E243" s="64" t="s">
        <v>156</v>
      </c>
      <c r="F243" s="63" t="s">
        <v>153</v>
      </c>
      <c r="G243" s="62"/>
      <c r="H243" s="62"/>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s="46" customFormat="1" ht="18.75" customHeight="1" hidden="1">
      <c r="A244" s="59" t="s">
        <v>155</v>
      </c>
      <c r="B244" s="54" t="s">
        <v>0</v>
      </c>
      <c r="C244" s="51" t="s">
        <v>147</v>
      </c>
      <c r="D244" s="51" t="s">
        <v>146</v>
      </c>
      <c r="E244" s="61" t="s">
        <v>154</v>
      </c>
      <c r="F244" s="60" t="s">
        <v>153</v>
      </c>
      <c r="G244" s="51"/>
      <c r="H244" s="51"/>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s="46" customFormat="1" ht="56.25" customHeight="1" hidden="1">
      <c r="A245" s="59" t="s">
        <v>152</v>
      </c>
      <c r="B245" s="54" t="s">
        <v>0</v>
      </c>
      <c r="C245" s="51" t="s">
        <v>147</v>
      </c>
      <c r="D245" s="58" t="s">
        <v>146</v>
      </c>
      <c r="E245" s="53" t="s">
        <v>145</v>
      </c>
      <c r="F245" s="52" t="s">
        <v>151</v>
      </c>
      <c r="G245" s="57"/>
      <c r="H245" s="5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s="46" customFormat="1" ht="56.25" customHeight="1" hidden="1">
      <c r="A246" s="56" t="s">
        <v>150</v>
      </c>
      <c r="B246" s="54" t="s">
        <v>0</v>
      </c>
      <c r="C246" s="51" t="s">
        <v>147</v>
      </c>
      <c r="D246" s="51" t="s">
        <v>146</v>
      </c>
      <c r="E246" s="53" t="s">
        <v>145</v>
      </c>
      <c r="F246" s="52" t="s">
        <v>144</v>
      </c>
      <c r="G246" s="51" t="s">
        <v>149</v>
      </c>
      <c r="H246" s="51"/>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s="46" customFormat="1" ht="18.75" customHeight="1" hidden="1">
      <c r="A247" s="55" t="s">
        <v>148</v>
      </c>
      <c r="B247" s="54" t="s">
        <v>0</v>
      </c>
      <c r="C247" s="51" t="s">
        <v>147</v>
      </c>
      <c r="D247" s="51" t="s">
        <v>146</v>
      </c>
      <c r="E247" s="53" t="s">
        <v>145</v>
      </c>
      <c r="F247" s="52" t="s">
        <v>144</v>
      </c>
      <c r="G247" s="51" t="s">
        <v>143</v>
      </c>
      <c r="H247" s="51"/>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s="46" customFormat="1" ht="18.75">
      <c r="A248" s="45"/>
      <c r="B248" s="44"/>
      <c r="C248" s="44"/>
      <c r="D248" s="50"/>
      <c r="E248" s="49"/>
      <c r="F248" s="48"/>
      <c r="G248" s="44"/>
      <c r="H248" s="44"/>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s="46" customFormat="1" ht="18.75">
      <c r="A249" s="45"/>
      <c r="B249" s="44"/>
      <c r="C249" s="44"/>
      <c r="D249" s="50"/>
      <c r="E249" s="49"/>
      <c r="F249" s="48"/>
      <c r="G249" s="44"/>
      <c r="H249" s="44"/>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s="46" customFormat="1" ht="18.75">
      <c r="A250" s="45"/>
      <c r="B250" s="44"/>
      <c r="C250" s="44"/>
      <c r="D250" s="50"/>
      <c r="E250" s="49"/>
      <c r="F250" s="48"/>
      <c r="G250" s="44"/>
      <c r="H250" s="44"/>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s="46" customFormat="1" ht="18.75">
      <c r="A251" s="45"/>
      <c r="B251" s="44"/>
      <c r="C251" s="44"/>
      <c r="D251" s="50"/>
      <c r="E251" s="49"/>
      <c r="F251" s="48"/>
      <c r="G251" s="44"/>
      <c r="H251" s="44"/>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s="46" customFormat="1" ht="18.75">
      <c r="A252" s="45"/>
      <c r="B252" s="44"/>
      <c r="C252" s="44"/>
      <c r="D252" s="50"/>
      <c r="E252" s="49"/>
      <c r="F252" s="48"/>
      <c r="G252" s="44"/>
      <c r="H252" s="44"/>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s="46" customFormat="1" ht="18.75">
      <c r="A253" s="45"/>
      <c r="B253" s="44"/>
      <c r="C253" s="44"/>
      <c r="D253" s="50"/>
      <c r="E253" s="49"/>
      <c r="F253" s="48"/>
      <c r="G253" s="44"/>
      <c r="H253" s="44"/>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s="46" customFormat="1" ht="18.75">
      <c r="A254" s="45"/>
      <c r="B254" s="44"/>
      <c r="C254" s="44"/>
      <c r="D254" s="50"/>
      <c r="E254" s="49"/>
      <c r="F254" s="48"/>
      <c r="G254" s="44"/>
      <c r="H254" s="44"/>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s="46" customFormat="1" ht="18.75">
      <c r="A255" s="45"/>
      <c r="B255" s="44"/>
      <c r="C255" s="44"/>
      <c r="D255" s="50"/>
      <c r="E255" s="49"/>
      <c r="F255" s="48"/>
      <c r="G255" s="44"/>
      <c r="H255" s="44"/>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s="46" customFormat="1" ht="18.75">
      <c r="A256" s="45"/>
      <c r="B256" s="44"/>
      <c r="C256" s="44"/>
      <c r="D256" s="50"/>
      <c r="E256" s="49"/>
      <c r="F256" s="48"/>
      <c r="G256" s="44"/>
      <c r="H256" s="44"/>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s="46" customFormat="1" ht="18.75">
      <c r="A257" s="45"/>
      <c r="B257" s="44"/>
      <c r="C257" s="44"/>
      <c r="D257" s="50"/>
      <c r="E257" s="49"/>
      <c r="F257" s="48"/>
      <c r="G257" s="44"/>
      <c r="H257" s="44"/>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s="46" customFormat="1" ht="18.75">
      <c r="A258" s="45"/>
      <c r="B258" s="44"/>
      <c r="C258" s="44"/>
      <c r="D258" s="50"/>
      <c r="E258" s="49"/>
      <c r="F258" s="48"/>
      <c r="G258" s="44"/>
      <c r="H258" s="44"/>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s="46" customFormat="1" ht="18.75">
      <c r="A259" s="45"/>
      <c r="B259" s="44"/>
      <c r="C259" s="44"/>
      <c r="D259" s="50"/>
      <c r="E259" s="49"/>
      <c r="F259" s="48"/>
      <c r="G259" s="44"/>
      <c r="H259" s="44"/>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s="46" customFormat="1" ht="18.75">
      <c r="A260" s="45"/>
      <c r="B260" s="44"/>
      <c r="C260" s="44"/>
      <c r="D260" s="50"/>
      <c r="E260" s="49"/>
      <c r="F260" s="48"/>
      <c r="G260" s="44"/>
      <c r="H260" s="44"/>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s="46" customFormat="1" ht="18.75">
      <c r="A261" s="45"/>
      <c r="B261" s="44"/>
      <c r="C261" s="44"/>
      <c r="D261" s="50"/>
      <c r="E261" s="49"/>
      <c r="F261" s="48"/>
      <c r="G261" s="44"/>
      <c r="H261" s="44"/>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s="46" customFormat="1" ht="18.75">
      <c r="A262" s="45"/>
      <c r="B262" s="44"/>
      <c r="C262" s="44"/>
      <c r="D262" s="50"/>
      <c r="E262" s="49"/>
      <c r="F262" s="48"/>
      <c r="G262" s="44"/>
      <c r="H262" s="44"/>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s="46" customFormat="1" ht="18.75">
      <c r="A263" s="45"/>
      <c r="B263" s="44"/>
      <c r="C263" s="44"/>
      <c r="D263" s="50"/>
      <c r="E263" s="49"/>
      <c r="F263" s="48"/>
      <c r="G263" s="44"/>
      <c r="H263" s="44"/>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s="46" customFormat="1" ht="18.75">
      <c r="A264" s="45"/>
      <c r="B264" s="44"/>
      <c r="C264" s="44"/>
      <c r="D264" s="50"/>
      <c r="E264" s="49"/>
      <c r="F264" s="48"/>
      <c r="G264" s="44"/>
      <c r="H264" s="44"/>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s="46" customFormat="1" ht="18.75">
      <c r="A265" s="45"/>
      <c r="B265" s="44"/>
      <c r="C265" s="44"/>
      <c r="D265" s="50"/>
      <c r="E265" s="49"/>
      <c r="F265" s="48"/>
      <c r="G265" s="44"/>
      <c r="H265" s="44"/>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s="46" customFormat="1" ht="18.75">
      <c r="A266" s="45"/>
      <c r="B266" s="44"/>
      <c r="C266" s="44"/>
      <c r="D266" s="50"/>
      <c r="E266" s="49"/>
      <c r="F266" s="48"/>
      <c r="G266" s="44"/>
      <c r="H266" s="44"/>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sheetData>
  <sheetProtection/>
  <mergeCells count="98">
    <mergeCell ref="E220:F220"/>
    <mergeCell ref="E219:F219"/>
    <mergeCell ref="E192:F192"/>
    <mergeCell ref="E193:F193"/>
    <mergeCell ref="E199:F199"/>
    <mergeCell ref="E190:F190"/>
    <mergeCell ref="E194:F194"/>
    <mergeCell ref="E195:F195"/>
    <mergeCell ref="E196:F196"/>
    <mergeCell ref="E197:F197"/>
    <mergeCell ref="E99:F99"/>
    <mergeCell ref="E221:F221"/>
    <mergeCell ref="E143:F143"/>
    <mergeCell ref="E144:F144"/>
    <mergeCell ref="E150:F150"/>
    <mergeCell ref="E184:F184"/>
    <mergeCell ref="E153:F153"/>
    <mergeCell ref="E200:F200"/>
    <mergeCell ref="E149:F149"/>
    <mergeCell ref="E198:F198"/>
    <mergeCell ref="A6:H6"/>
    <mergeCell ref="A10:H10"/>
    <mergeCell ref="E50:F50"/>
    <mergeCell ref="E114:F114"/>
    <mergeCell ref="E44:F44"/>
    <mergeCell ref="E64:F64"/>
    <mergeCell ref="E88:F88"/>
    <mergeCell ref="E102:F102"/>
    <mergeCell ref="E112:F112"/>
    <mergeCell ref="E98:F98"/>
    <mergeCell ref="E87:F87"/>
    <mergeCell ref="E89:F89"/>
    <mergeCell ref="E90:F90"/>
    <mergeCell ref="E93:F93"/>
    <mergeCell ref="E92:F92"/>
    <mergeCell ref="A1:H1"/>
    <mergeCell ref="A2:H2"/>
    <mergeCell ref="A3:H3"/>
    <mergeCell ref="A4:H4"/>
    <mergeCell ref="A5:H5"/>
    <mergeCell ref="E152:F152"/>
    <mergeCell ref="E147:F147"/>
    <mergeCell ref="E177:F177"/>
    <mergeCell ref="E146:F146"/>
    <mergeCell ref="E113:F113"/>
    <mergeCell ref="E109:F109"/>
    <mergeCell ref="E140:F140"/>
    <mergeCell ref="E142:F142"/>
    <mergeCell ref="E181:F181"/>
    <mergeCell ref="E148:F148"/>
    <mergeCell ref="E171:F171"/>
    <mergeCell ref="E151:F151"/>
    <mergeCell ref="E169:F169"/>
    <mergeCell ref="E170:F170"/>
    <mergeCell ref="E179:F179"/>
    <mergeCell ref="E156:F156"/>
    <mergeCell ref="E157:F157"/>
    <mergeCell ref="E158:F158"/>
    <mergeCell ref="E185:F185"/>
    <mergeCell ref="E159:F159"/>
    <mergeCell ref="E172:F172"/>
    <mergeCell ref="E173:F173"/>
    <mergeCell ref="E191:F191"/>
    <mergeCell ref="E178:F178"/>
    <mergeCell ref="E189:F189"/>
    <mergeCell ref="E188:F188"/>
    <mergeCell ref="E183:F183"/>
    <mergeCell ref="E180:F180"/>
    <mergeCell ref="E84:F84"/>
    <mergeCell ref="E122:F122"/>
    <mergeCell ref="E110:F110"/>
    <mergeCell ref="E111:F111"/>
    <mergeCell ref="E145:F145"/>
    <mergeCell ref="E141:F141"/>
    <mergeCell ref="E95:F95"/>
    <mergeCell ref="E96:F96"/>
    <mergeCell ref="E97:F97"/>
    <mergeCell ref="E107:F107"/>
    <mergeCell ref="E182:F182"/>
    <mergeCell ref="E186:F186"/>
    <mergeCell ref="E187:F187"/>
    <mergeCell ref="E126:F126"/>
    <mergeCell ref="E82:F82"/>
    <mergeCell ref="A8:G8"/>
    <mergeCell ref="E85:F85"/>
    <mergeCell ref="A9:G9"/>
    <mergeCell ref="E176:F176"/>
    <mergeCell ref="E175:F175"/>
    <mergeCell ref="C7:I7"/>
    <mergeCell ref="E139:F139"/>
    <mergeCell ref="E129:F129"/>
    <mergeCell ref="E128:F128"/>
    <mergeCell ref="E127:F127"/>
    <mergeCell ref="E94:F94"/>
    <mergeCell ref="E83:F83"/>
    <mergeCell ref="E78:F78"/>
    <mergeCell ref="E79:F79"/>
    <mergeCell ref="E108:F108"/>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IN289"/>
  <sheetViews>
    <sheetView zoomScale="66" zoomScaleNormal="66" zoomScalePageLayoutView="0" workbookViewId="0" topLeftCell="A1">
      <selection activeCell="A8" sqref="A8:G8"/>
    </sheetView>
  </sheetViews>
  <sheetFormatPr defaultColWidth="9.140625" defaultRowHeight="15"/>
  <cols>
    <col min="1" max="1" width="108.00390625" style="45" customWidth="1"/>
    <col min="2" max="2" width="8.7109375" style="44" customWidth="1"/>
    <col min="3" max="3" width="8.7109375" style="40" customWidth="1"/>
    <col min="4" max="4" width="9.140625" style="43" customWidth="1"/>
    <col min="5" max="5" width="14.00390625" style="42" customWidth="1"/>
    <col min="6" max="6" width="8.8515625" style="41" customWidth="1"/>
    <col min="7" max="7" width="10.421875" style="40" customWidth="1"/>
    <col min="8" max="8" width="15.00390625" style="40" customWidth="1"/>
    <col min="9" max="9" width="9.140625" style="39" customWidth="1"/>
    <col min="10" max="10" width="23.421875" style="39" customWidth="1"/>
    <col min="11" max="32" width="9.140625" style="39" customWidth="1"/>
  </cols>
  <sheetData>
    <row r="1" spans="1:8" s="1" customFormat="1" ht="15.75" customHeight="1">
      <c r="A1" s="645" t="s">
        <v>540</v>
      </c>
      <c r="B1" s="645"/>
      <c r="C1" s="645"/>
      <c r="D1" s="645"/>
      <c r="E1" s="645"/>
      <c r="F1" s="645"/>
      <c r="G1" s="645"/>
      <c r="H1" s="645"/>
    </row>
    <row r="2" spans="1:8" s="1" customFormat="1" ht="15.75" customHeight="1">
      <c r="A2" s="666" t="s">
        <v>4</v>
      </c>
      <c r="B2" s="666"/>
      <c r="C2" s="666"/>
      <c r="D2" s="666"/>
      <c r="E2" s="666"/>
      <c r="F2" s="666"/>
      <c r="G2" s="666"/>
      <c r="H2" s="666"/>
    </row>
    <row r="3" spans="1:8" s="1" customFormat="1" ht="15.75" customHeight="1">
      <c r="A3" s="666" t="s">
        <v>620</v>
      </c>
      <c r="B3" s="666"/>
      <c r="C3" s="666"/>
      <c r="D3" s="666"/>
      <c r="E3" s="666"/>
      <c r="F3" s="666"/>
      <c r="G3" s="666"/>
      <c r="H3" s="666"/>
    </row>
    <row r="4" spans="1:8" s="2" customFormat="1" ht="16.5" customHeight="1">
      <c r="A4" s="667" t="s">
        <v>618</v>
      </c>
      <c r="B4" s="667"/>
      <c r="C4" s="667"/>
      <c r="D4" s="667"/>
      <c r="E4" s="667"/>
      <c r="F4" s="667"/>
      <c r="G4" s="667"/>
      <c r="H4" s="667"/>
    </row>
    <row r="5" spans="1:8" s="2" customFormat="1" ht="16.5" customHeight="1">
      <c r="A5" s="667" t="s">
        <v>3</v>
      </c>
      <c r="B5" s="667"/>
      <c r="C5" s="667"/>
      <c r="D5" s="667"/>
      <c r="E5" s="667"/>
      <c r="F5" s="667"/>
      <c r="G5" s="667"/>
      <c r="H5" s="667"/>
    </row>
    <row r="6" spans="1:8" s="2" customFormat="1" ht="16.5" customHeight="1">
      <c r="A6" s="667" t="s">
        <v>575</v>
      </c>
      <c r="B6" s="667"/>
      <c r="C6" s="667"/>
      <c r="D6" s="667"/>
      <c r="E6" s="667"/>
      <c r="F6" s="667"/>
      <c r="G6" s="667"/>
      <c r="H6" s="667"/>
    </row>
    <row r="7" spans="1:9" s="2" customFormat="1" ht="16.5" customHeight="1">
      <c r="A7" s="4"/>
      <c r="B7" s="4"/>
      <c r="C7" s="659" t="s">
        <v>690</v>
      </c>
      <c r="D7" s="659"/>
      <c r="E7" s="659"/>
      <c r="F7" s="659"/>
      <c r="G7" s="659"/>
      <c r="H7" s="659"/>
      <c r="I7" s="659"/>
    </row>
    <row r="8" spans="1:8" s="2" customFormat="1" ht="16.5" customHeight="1">
      <c r="A8" s="657"/>
      <c r="B8" s="657"/>
      <c r="C8" s="657"/>
      <c r="D8" s="657"/>
      <c r="E8" s="657"/>
      <c r="F8" s="657"/>
      <c r="G8" s="657"/>
      <c r="H8" s="281"/>
    </row>
    <row r="9" spans="1:8" s="2" customFormat="1" ht="30.75" customHeight="1">
      <c r="A9" s="658" t="s">
        <v>578</v>
      </c>
      <c r="B9" s="658"/>
      <c r="C9" s="658"/>
      <c r="D9" s="658"/>
      <c r="E9" s="658"/>
      <c r="F9" s="658"/>
      <c r="G9" s="658"/>
      <c r="H9" s="658"/>
    </row>
    <row r="10" spans="1:8" s="238" customFormat="1" ht="15.75">
      <c r="A10" s="280"/>
      <c r="B10" s="279"/>
      <c r="C10" s="278"/>
      <c r="D10" s="278"/>
      <c r="E10" s="278"/>
      <c r="F10" s="278"/>
      <c r="G10" s="277"/>
      <c r="H10" s="496" t="s">
        <v>634</v>
      </c>
    </row>
    <row r="11" spans="1:32" s="235" customFormat="1" ht="54" customHeight="1">
      <c r="A11" s="242" t="s">
        <v>1</v>
      </c>
      <c r="B11" s="241" t="s">
        <v>324</v>
      </c>
      <c r="C11" s="241" t="s">
        <v>331</v>
      </c>
      <c r="D11" s="225" t="s">
        <v>330</v>
      </c>
      <c r="E11" s="240" t="s">
        <v>329</v>
      </c>
      <c r="F11" s="70"/>
      <c r="G11" s="224" t="s">
        <v>328</v>
      </c>
      <c r="H11" s="224" t="s">
        <v>500</v>
      </c>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row>
    <row r="12" spans="1:32" s="46" customFormat="1" ht="18.75">
      <c r="A12" s="137" t="s">
        <v>327</v>
      </c>
      <c r="B12" s="65"/>
      <c r="C12" s="62"/>
      <c r="D12" s="135"/>
      <c r="E12" s="225"/>
      <c r="F12" s="224"/>
      <c r="G12" s="134"/>
      <c r="H12" s="557">
        <f>H14+H104+H124+H168+H231+H246+H222+H218</f>
        <v>24566526</v>
      </c>
      <c r="I12" s="47"/>
      <c r="J12" s="47"/>
      <c r="K12" s="47"/>
      <c r="L12" s="47"/>
      <c r="M12" s="47"/>
      <c r="N12" s="47"/>
      <c r="O12" s="47"/>
      <c r="P12" s="47"/>
      <c r="Q12" s="47"/>
      <c r="R12" s="47"/>
      <c r="S12" s="47"/>
      <c r="T12" s="47"/>
      <c r="U12" s="47"/>
      <c r="V12" s="47"/>
      <c r="W12" s="47"/>
      <c r="X12" s="47"/>
      <c r="Y12" s="47"/>
      <c r="Z12" s="47"/>
      <c r="AA12" s="47"/>
      <c r="AB12" s="47"/>
      <c r="AC12" s="47"/>
      <c r="AD12" s="47"/>
      <c r="AE12" s="47"/>
      <c r="AF12" s="47"/>
    </row>
    <row r="13" spans="1:32" s="46" customFormat="1" ht="18.75">
      <c r="A13" s="385" t="s">
        <v>5</v>
      </c>
      <c r="B13" s="65" t="s">
        <v>0</v>
      </c>
      <c r="C13" s="62"/>
      <c r="D13" s="135"/>
      <c r="E13" s="225"/>
      <c r="F13" s="224"/>
      <c r="G13" s="134"/>
      <c r="H13" s="557">
        <f>H12</f>
        <v>24566526</v>
      </c>
      <c r="I13" s="47"/>
      <c r="J13" s="47"/>
      <c r="K13" s="47"/>
      <c r="L13" s="47"/>
      <c r="M13" s="47"/>
      <c r="N13" s="47"/>
      <c r="O13" s="47"/>
      <c r="P13" s="47"/>
      <c r="Q13" s="47"/>
      <c r="R13" s="47"/>
      <c r="S13" s="47"/>
      <c r="T13" s="47"/>
      <c r="U13" s="47"/>
      <c r="V13" s="47"/>
      <c r="W13" s="47"/>
      <c r="X13" s="47"/>
      <c r="Y13" s="47"/>
      <c r="Z13" s="47"/>
      <c r="AA13" s="47"/>
      <c r="AB13" s="47"/>
      <c r="AC13" s="47"/>
      <c r="AD13" s="47"/>
      <c r="AE13" s="47"/>
      <c r="AF13" s="47"/>
    </row>
    <row r="14" spans="1:32" s="46" customFormat="1" ht="18.75">
      <c r="A14" s="137" t="s">
        <v>326</v>
      </c>
      <c r="B14" s="65" t="s">
        <v>0</v>
      </c>
      <c r="C14" s="62" t="s">
        <v>146</v>
      </c>
      <c r="D14" s="135"/>
      <c r="E14" s="225"/>
      <c r="F14" s="224"/>
      <c r="G14" s="134"/>
      <c r="H14" s="557">
        <f>H15+H20+H60+H55</f>
        <v>9709972.280000001</v>
      </c>
      <c r="I14" s="47"/>
      <c r="J14" s="47"/>
      <c r="K14" s="47"/>
      <c r="L14" s="47"/>
      <c r="M14" s="47"/>
      <c r="N14" s="47"/>
      <c r="O14" s="47"/>
      <c r="P14" s="47"/>
      <c r="Q14" s="47"/>
      <c r="R14" s="47"/>
      <c r="S14" s="47"/>
      <c r="T14" s="47"/>
      <c r="U14" s="47"/>
      <c r="V14" s="47"/>
      <c r="W14" s="47"/>
      <c r="X14" s="47"/>
      <c r="Y14" s="47"/>
      <c r="Z14" s="47"/>
      <c r="AA14" s="47"/>
      <c r="AB14" s="47"/>
      <c r="AC14" s="47"/>
      <c r="AD14" s="47"/>
      <c r="AE14" s="47"/>
      <c r="AF14" s="47"/>
    </row>
    <row r="15" spans="1:32" s="46" customFormat="1" ht="37.5">
      <c r="A15" s="59" t="s">
        <v>325</v>
      </c>
      <c r="B15" s="65" t="s">
        <v>0</v>
      </c>
      <c r="C15" s="62" t="s">
        <v>146</v>
      </c>
      <c r="D15" s="135" t="s">
        <v>203</v>
      </c>
      <c r="E15" s="225"/>
      <c r="F15" s="224"/>
      <c r="G15" s="134"/>
      <c r="H15" s="557">
        <f>+H16</f>
        <v>849420</v>
      </c>
      <c r="I15" s="47"/>
      <c r="J15" s="47"/>
      <c r="K15" s="47"/>
      <c r="L15" s="47"/>
      <c r="M15" s="47"/>
      <c r="N15" s="47"/>
      <c r="O15" s="47"/>
      <c r="P15" s="47"/>
      <c r="Q15" s="47"/>
      <c r="R15" s="47"/>
      <c r="S15" s="47"/>
      <c r="T15" s="47"/>
      <c r="U15" s="47"/>
      <c r="V15" s="47"/>
      <c r="W15" s="47"/>
      <c r="X15" s="47"/>
      <c r="Y15" s="47"/>
      <c r="Z15" s="47"/>
      <c r="AA15" s="47"/>
      <c r="AB15" s="47"/>
      <c r="AC15" s="47"/>
      <c r="AD15" s="47"/>
      <c r="AE15" s="47"/>
      <c r="AF15" s="47"/>
    </row>
    <row r="16" spans="1:32" s="167" customFormat="1" ht="18.75">
      <c r="A16" s="158" t="s">
        <v>323</v>
      </c>
      <c r="B16" s="89" t="s">
        <v>0</v>
      </c>
      <c r="C16" s="89" t="s">
        <v>146</v>
      </c>
      <c r="D16" s="131" t="s">
        <v>203</v>
      </c>
      <c r="E16" s="640" t="s">
        <v>659</v>
      </c>
      <c r="F16" s="641"/>
      <c r="G16" s="155"/>
      <c r="H16" s="558">
        <f>+H17</f>
        <v>849420</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s="93" customFormat="1" ht="19.5">
      <c r="A17" s="132" t="s">
        <v>321</v>
      </c>
      <c r="B17" s="79" t="s">
        <v>0</v>
      </c>
      <c r="C17" s="79" t="s">
        <v>146</v>
      </c>
      <c r="D17" s="130" t="s">
        <v>203</v>
      </c>
      <c r="E17" s="637" t="s">
        <v>658</v>
      </c>
      <c r="F17" s="638"/>
      <c r="G17" s="152"/>
      <c r="H17" s="559">
        <f>+H18</f>
        <v>849420</v>
      </c>
      <c r="I17" s="94"/>
      <c r="J17" s="94"/>
      <c r="K17" s="94"/>
      <c r="L17" s="94"/>
      <c r="M17" s="94"/>
      <c r="N17" s="94"/>
      <c r="O17" s="94"/>
      <c r="P17" s="94"/>
      <c r="Q17" s="94"/>
      <c r="R17" s="94"/>
      <c r="S17" s="94"/>
      <c r="T17" s="94"/>
      <c r="U17" s="94"/>
      <c r="V17" s="94"/>
      <c r="W17" s="94"/>
      <c r="X17" s="94"/>
      <c r="Y17" s="94"/>
      <c r="Z17" s="94"/>
      <c r="AA17" s="94"/>
      <c r="AB17" s="94"/>
      <c r="AC17" s="94"/>
      <c r="AD17" s="94"/>
      <c r="AE17" s="94"/>
      <c r="AF17" s="94"/>
    </row>
    <row r="18" spans="1:32" s="93" customFormat="1" ht="19.5">
      <c r="A18" s="132" t="s">
        <v>305</v>
      </c>
      <c r="B18" s="79" t="s">
        <v>0</v>
      </c>
      <c r="C18" s="79" t="s">
        <v>146</v>
      </c>
      <c r="D18" s="130" t="s">
        <v>203</v>
      </c>
      <c r="E18" s="637" t="s">
        <v>657</v>
      </c>
      <c r="F18" s="638"/>
      <c r="G18" s="152"/>
      <c r="H18" s="559">
        <f>+H19</f>
        <v>849420</v>
      </c>
      <c r="I18" s="94"/>
      <c r="J18" s="94"/>
      <c r="K18" s="94"/>
      <c r="L18" s="94"/>
      <c r="M18" s="94"/>
      <c r="N18" s="94"/>
      <c r="O18" s="94"/>
      <c r="P18" s="94"/>
      <c r="Q18" s="94"/>
      <c r="R18" s="94"/>
      <c r="S18" s="94"/>
      <c r="T18" s="94"/>
      <c r="U18" s="94"/>
      <c r="V18" s="94"/>
      <c r="W18" s="94"/>
      <c r="X18" s="94"/>
      <c r="Y18" s="94"/>
      <c r="Z18" s="94"/>
      <c r="AA18" s="94"/>
      <c r="AB18" s="94"/>
      <c r="AC18" s="94"/>
      <c r="AD18" s="94"/>
      <c r="AE18" s="94"/>
      <c r="AF18" s="94"/>
    </row>
    <row r="19" spans="1:32" s="93" customFormat="1" ht="66.75" customHeight="1">
      <c r="A19" s="96" t="s">
        <v>181</v>
      </c>
      <c r="B19" s="51" t="s">
        <v>0</v>
      </c>
      <c r="C19" s="51" t="s">
        <v>146</v>
      </c>
      <c r="D19" s="58" t="s">
        <v>203</v>
      </c>
      <c r="E19" s="637" t="s">
        <v>657</v>
      </c>
      <c r="F19" s="638"/>
      <c r="G19" s="127" t="s">
        <v>149</v>
      </c>
      <c r="H19" s="424">
        <v>849420</v>
      </c>
      <c r="I19" s="94"/>
      <c r="J19" s="94"/>
      <c r="K19" s="94"/>
      <c r="L19" s="94"/>
      <c r="M19" s="94"/>
      <c r="N19" s="94"/>
      <c r="O19" s="94"/>
      <c r="P19" s="94"/>
      <c r="Q19" s="94"/>
      <c r="R19" s="94"/>
      <c r="S19" s="94"/>
      <c r="T19" s="94"/>
      <c r="U19" s="94"/>
      <c r="V19" s="94"/>
      <c r="W19" s="94"/>
      <c r="X19" s="94"/>
      <c r="Y19" s="94"/>
      <c r="Z19" s="94"/>
      <c r="AA19" s="94"/>
      <c r="AB19" s="94"/>
      <c r="AC19" s="94"/>
      <c r="AD19" s="94"/>
      <c r="AE19" s="94"/>
      <c r="AF19" s="94"/>
    </row>
    <row r="20" spans="1:32" s="93" customFormat="1" ht="56.25">
      <c r="A20" s="59" t="s">
        <v>319</v>
      </c>
      <c r="B20" s="65" t="s">
        <v>0</v>
      </c>
      <c r="C20" s="62" t="s">
        <v>146</v>
      </c>
      <c r="D20" s="62" t="s">
        <v>214</v>
      </c>
      <c r="E20" s="135"/>
      <c r="F20" s="134"/>
      <c r="G20" s="62"/>
      <c r="H20" s="557">
        <f>+H21</f>
        <v>3203390</v>
      </c>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s="93" customFormat="1" ht="19.5">
      <c r="A21" s="158" t="s">
        <v>318</v>
      </c>
      <c r="B21" s="89" t="s">
        <v>0</v>
      </c>
      <c r="C21" s="89" t="s">
        <v>146</v>
      </c>
      <c r="D21" s="131" t="s">
        <v>214</v>
      </c>
      <c r="E21" s="640" t="s">
        <v>656</v>
      </c>
      <c r="F21" s="641"/>
      <c r="G21" s="234"/>
      <c r="H21" s="558">
        <f>+H22</f>
        <v>3203390</v>
      </c>
      <c r="I21" s="94"/>
      <c r="J21" s="94"/>
      <c r="K21" s="94"/>
      <c r="L21" s="94"/>
      <c r="M21" s="94"/>
      <c r="N21" s="94"/>
      <c r="O21" s="94"/>
      <c r="P21" s="94"/>
      <c r="Q21" s="94"/>
      <c r="R21" s="94"/>
      <c r="S21" s="94"/>
      <c r="T21" s="94"/>
      <c r="U21" s="94"/>
      <c r="V21" s="94"/>
      <c r="W21" s="94"/>
      <c r="X21" s="94"/>
      <c r="Y21" s="94"/>
      <c r="Z21" s="94"/>
      <c r="AA21" s="94"/>
      <c r="AB21" s="94"/>
      <c r="AC21" s="94"/>
      <c r="AD21" s="94"/>
      <c r="AE21" s="94"/>
      <c r="AF21" s="94"/>
    </row>
    <row r="22" spans="1:32" s="93" customFormat="1" ht="19.5">
      <c r="A22" s="132" t="s">
        <v>316</v>
      </c>
      <c r="B22" s="79" t="s">
        <v>0</v>
      </c>
      <c r="C22" s="79" t="s">
        <v>146</v>
      </c>
      <c r="D22" s="130" t="s">
        <v>214</v>
      </c>
      <c r="E22" s="637" t="s">
        <v>648</v>
      </c>
      <c r="F22" s="638"/>
      <c r="G22" s="127"/>
      <c r="H22" s="559">
        <f>+H23</f>
        <v>3203390</v>
      </c>
      <c r="I22" s="94"/>
      <c r="J22" s="94"/>
      <c r="K22" s="94"/>
      <c r="L22" s="94"/>
      <c r="M22" s="94"/>
      <c r="N22" s="94"/>
      <c r="O22" s="94"/>
      <c r="P22" s="94"/>
      <c r="Q22" s="94"/>
      <c r="R22" s="94"/>
      <c r="S22" s="94"/>
      <c r="T22" s="94"/>
      <c r="U22" s="94"/>
      <c r="V22" s="94"/>
      <c r="W22" s="94"/>
      <c r="X22" s="94"/>
      <c r="Y22" s="94"/>
      <c r="Z22" s="94"/>
      <c r="AA22" s="94"/>
      <c r="AB22" s="94"/>
      <c r="AC22" s="94"/>
      <c r="AD22" s="94"/>
      <c r="AE22" s="94"/>
      <c r="AF22" s="94"/>
    </row>
    <row r="23" spans="1:8" s="94" customFormat="1" ht="19.5">
      <c r="A23" s="132" t="s">
        <v>305</v>
      </c>
      <c r="B23" s="79" t="s">
        <v>0</v>
      </c>
      <c r="C23" s="79" t="s">
        <v>146</v>
      </c>
      <c r="D23" s="130" t="s">
        <v>214</v>
      </c>
      <c r="E23" s="637" t="s">
        <v>655</v>
      </c>
      <c r="F23" s="638"/>
      <c r="G23" s="127"/>
      <c r="H23" s="559">
        <f>H24+H25</f>
        <v>3203390</v>
      </c>
    </row>
    <row r="24" spans="1:8" s="94" customFormat="1" ht="55.5" customHeight="1">
      <c r="A24" s="96" t="s">
        <v>181</v>
      </c>
      <c r="B24" s="51" t="s">
        <v>0</v>
      </c>
      <c r="C24" s="51" t="s">
        <v>146</v>
      </c>
      <c r="D24" s="58" t="s">
        <v>214</v>
      </c>
      <c r="E24" s="637" t="s">
        <v>655</v>
      </c>
      <c r="F24" s="638"/>
      <c r="G24" s="127" t="s">
        <v>149</v>
      </c>
      <c r="H24" s="424">
        <v>2933390</v>
      </c>
    </row>
    <row r="25" spans="1:8" s="94" customFormat="1" ht="20.25" customHeight="1">
      <c r="A25" s="80" t="s">
        <v>157</v>
      </c>
      <c r="B25" s="51" t="s">
        <v>0</v>
      </c>
      <c r="C25" s="51" t="s">
        <v>146</v>
      </c>
      <c r="D25" s="58" t="s">
        <v>214</v>
      </c>
      <c r="E25" s="637" t="s">
        <v>655</v>
      </c>
      <c r="F25" s="638"/>
      <c r="G25" s="127" t="s">
        <v>143</v>
      </c>
      <c r="H25" s="424">
        <v>270000</v>
      </c>
    </row>
    <row r="26" spans="1:8" s="94" customFormat="1" ht="37.5" hidden="1">
      <c r="A26" s="103" t="s">
        <v>313</v>
      </c>
      <c r="B26" s="65" t="s">
        <v>0</v>
      </c>
      <c r="C26" s="65" t="s">
        <v>146</v>
      </c>
      <c r="D26" s="100" t="s">
        <v>301</v>
      </c>
      <c r="E26" s="100"/>
      <c r="F26" s="233"/>
      <c r="G26" s="123"/>
      <c r="H26" s="528"/>
    </row>
    <row r="27" spans="1:32" s="93" customFormat="1" ht="18" customHeight="1" hidden="1">
      <c r="A27" s="158" t="s">
        <v>312</v>
      </c>
      <c r="B27" s="89" t="s">
        <v>0</v>
      </c>
      <c r="C27" s="113" t="s">
        <v>146</v>
      </c>
      <c r="D27" s="157" t="s">
        <v>301</v>
      </c>
      <c r="E27" s="124" t="s">
        <v>311</v>
      </c>
      <c r="F27" s="98" t="s">
        <v>167</v>
      </c>
      <c r="G27" s="155"/>
      <c r="H27" s="560"/>
      <c r="I27" s="94"/>
      <c r="J27" s="94"/>
      <c r="K27" s="94"/>
      <c r="L27" s="94"/>
      <c r="M27" s="94"/>
      <c r="N27" s="94"/>
      <c r="O27" s="94"/>
      <c r="P27" s="94"/>
      <c r="Q27" s="94"/>
      <c r="R27" s="94"/>
      <c r="S27" s="94"/>
      <c r="T27" s="94"/>
      <c r="U27" s="94"/>
      <c r="V27" s="94"/>
      <c r="W27" s="94"/>
      <c r="X27" s="94"/>
      <c r="Y27" s="94"/>
      <c r="Z27" s="94"/>
      <c r="AA27" s="94"/>
      <c r="AB27" s="94"/>
      <c r="AC27" s="94"/>
      <c r="AD27" s="94"/>
      <c r="AE27" s="94"/>
      <c r="AF27" s="94"/>
    </row>
    <row r="28" spans="1:32" s="93" customFormat="1" ht="0.75" customHeight="1" hidden="1">
      <c r="A28" s="132" t="s">
        <v>310</v>
      </c>
      <c r="B28" s="79" t="s">
        <v>0</v>
      </c>
      <c r="C28" s="151" t="s">
        <v>146</v>
      </c>
      <c r="D28" s="150" t="s">
        <v>301</v>
      </c>
      <c r="E28" s="232" t="s">
        <v>309</v>
      </c>
      <c r="F28" s="72" t="s">
        <v>167</v>
      </c>
      <c r="G28" s="152"/>
      <c r="H28" s="561"/>
      <c r="I28" s="94"/>
      <c r="J28" s="94"/>
      <c r="K28" s="94"/>
      <c r="L28" s="94"/>
      <c r="M28" s="94"/>
      <c r="N28" s="94"/>
      <c r="O28" s="94"/>
      <c r="P28" s="94"/>
      <c r="Q28" s="94"/>
      <c r="R28" s="94"/>
      <c r="S28" s="94"/>
      <c r="T28" s="94"/>
      <c r="U28" s="94"/>
      <c r="V28" s="94"/>
      <c r="W28" s="94"/>
      <c r="X28" s="94"/>
      <c r="Y28" s="94"/>
      <c r="Z28" s="94"/>
      <c r="AA28" s="94"/>
      <c r="AB28" s="94"/>
      <c r="AC28" s="94"/>
      <c r="AD28" s="94"/>
      <c r="AE28" s="94"/>
      <c r="AF28" s="94"/>
    </row>
    <row r="29" spans="1:8" s="94" customFormat="1" ht="19.5" hidden="1">
      <c r="A29" s="132" t="s">
        <v>305</v>
      </c>
      <c r="B29" s="79" t="s">
        <v>0</v>
      </c>
      <c r="C29" s="151" t="s">
        <v>146</v>
      </c>
      <c r="D29" s="150" t="s">
        <v>301</v>
      </c>
      <c r="E29" s="232" t="s">
        <v>309</v>
      </c>
      <c r="F29" s="72" t="s">
        <v>304</v>
      </c>
      <c r="G29" s="152"/>
      <c r="H29" s="561"/>
    </row>
    <row r="30" spans="1:8" s="94" customFormat="1" ht="43.5" customHeight="1" hidden="1">
      <c r="A30" s="96" t="s">
        <v>181</v>
      </c>
      <c r="B30" s="51" t="s">
        <v>0</v>
      </c>
      <c r="C30" s="51" t="s">
        <v>146</v>
      </c>
      <c r="D30" s="58" t="s">
        <v>301</v>
      </c>
      <c r="E30" s="232" t="s">
        <v>309</v>
      </c>
      <c r="F30" s="72" t="s">
        <v>304</v>
      </c>
      <c r="G30" s="152" t="s">
        <v>149</v>
      </c>
      <c r="H30" s="561"/>
    </row>
    <row r="31" spans="1:8" s="94" customFormat="1" ht="19.5" hidden="1">
      <c r="A31" s="80" t="s">
        <v>157</v>
      </c>
      <c r="B31" s="51" t="s">
        <v>0</v>
      </c>
      <c r="C31" s="51" t="s">
        <v>146</v>
      </c>
      <c r="D31" s="58" t="s">
        <v>301</v>
      </c>
      <c r="E31" s="232" t="s">
        <v>309</v>
      </c>
      <c r="F31" s="72" t="s">
        <v>304</v>
      </c>
      <c r="G31" s="152" t="s">
        <v>143</v>
      </c>
      <c r="H31" s="561"/>
    </row>
    <row r="32" spans="1:8" s="94" customFormat="1" ht="19.5" hidden="1">
      <c r="A32" s="80" t="s">
        <v>184</v>
      </c>
      <c r="B32" s="51" t="s">
        <v>0</v>
      </c>
      <c r="C32" s="51" t="s">
        <v>146</v>
      </c>
      <c r="D32" s="58" t="s">
        <v>301</v>
      </c>
      <c r="E32" s="232" t="s">
        <v>309</v>
      </c>
      <c r="F32" s="72" t="s">
        <v>304</v>
      </c>
      <c r="G32" s="152" t="s">
        <v>183</v>
      </c>
      <c r="H32" s="561"/>
    </row>
    <row r="33" spans="1:32" s="93" customFormat="1" ht="19.5" hidden="1">
      <c r="A33" s="132" t="s">
        <v>308</v>
      </c>
      <c r="B33" s="79" t="s">
        <v>0</v>
      </c>
      <c r="C33" s="151" t="s">
        <v>146</v>
      </c>
      <c r="D33" s="150" t="s">
        <v>301</v>
      </c>
      <c r="E33" s="232" t="s">
        <v>307</v>
      </c>
      <c r="F33" s="72" t="s">
        <v>167</v>
      </c>
      <c r="G33" s="152"/>
      <c r="H33" s="561"/>
      <c r="I33" s="94"/>
      <c r="J33" s="94"/>
      <c r="K33" s="94"/>
      <c r="L33" s="94"/>
      <c r="M33" s="94"/>
      <c r="N33" s="94"/>
      <c r="O33" s="94"/>
      <c r="P33" s="94"/>
      <c r="Q33" s="94"/>
      <c r="R33" s="94"/>
      <c r="S33" s="94"/>
      <c r="T33" s="94"/>
      <c r="U33" s="94"/>
      <c r="V33" s="94"/>
      <c r="W33" s="94"/>
      <c r="X33" s="94"/>
      <c r="Y33" s="94"/>
      <c r="Z33" s="94"/>
      <c r="AA33" s="94"/>
      <c r="AB33" s="94"/>
      <c r="AC33" s="94"/>
      <c r="AD33" s="94"/>
      <c r="AE33" s="94"/>
      <c r="AF33" s="94"/>
    </row>
    <row r="34" spans="1:8" s="94" customFormat="1" ht="19.5" hidden="1">
      <c r="A34" s="132" t="s">
        <v>305</v>
      </c>
      <c r="B34" s="79" t="s">
        <v>0</v>
      </c>
      <c r="C34" s="151" t="s">
        <v>146</v>
      </c>
      <c r="D34" s="150" t="s">
        <v>301</v>
      </c>
      <c r="E34" s="232" t="s">
        <v>307</v>
      </c>
      <c r="F34" s="72" t="s">
        <v>304</v>
      </c>
      <c r="G34" s="152"/>
      <c r="H34" s="561"/>
    </row>
    <row r="35" spans="1:8" s="94" customFormat="1" ht="43.5" customHeight="1" hidden="1">
      <c r="A35" s="96" t="s">
        <v>181</v>
      </c>
      <c r="B35" s="51" t="s">
        <v>0</v>
      </c>
      <c r="C35" s="51" t="s">
        <v>146</v>
      </c>
      <c r="D35" s="58" t="s">
        <v>301</v>
      </c>
      <c r="E35" s="232" t="s">
        <v>307</v>
      </c>
      <c r="F35" s="72" t="s">
        <v>304</v>
      </c>
      <c r="G35" s="152" t="s">
        <v>149</v>
      </c>
      <c r="H35" s="561"/>
    </row>
    <row r="36" spans="1:8" s="94" customFormat="1" ht="19.5" hidden="1">
      <c r="A36" s="80" t="s">
        <v>157</v>
      </c>
      <c r="B36" s="51" t="s">
        <v>0</v>
      </c>
      <c r="C36" s="51" t="s">
        <v>146</v>
      </c>
      <c r="D36" s="58" t="s">
        <v>301</v>
      </c>
      <c r="E36" s="232" t="s">
        <v>307</v>
      </c>
      <c r="F36" s="72" t="s">
        <v>304</v>
      </c>
      <c r="G36" s="152" t="s">
        <v>143</v>
      </c>
      <c r="H36" s="561"/>
    </row>
    <row r="37" spans="1:8" s="94" customFormat="1" ht="24.75" customHeight="1" hidden="1">
      <c r="A37" s="80" t="s">
        <v>184</v>
      </c>
      <c r="B37" s="51" t="s">
        <v>0</v>
      </c>
      <c r="C37" s="51" t="s">
        <v>146</v>
      </c>
      <c r="D37" s="58" t="s">
        <v>301</v>
      </c>
      <c r="E37" s="232" t="s">
        <v>307</v>
      </c>
      <c r="F37" s="72" t="s">
        <v>304</v>
      </c>
      <c r="G37" s="152" t="s">
        <v>183</v>
      </c>
      <c r="H37" s="561"/>
    </row>
    <row r="38" spans="1:32" s="93" customFormat="1" ht="19.5" hidden="1">
      <c r="A38" s="132" t="s">
        <v>306</v>
      </c>
      <c r="B38" s="79" t="s">
        <v>0</v>
      </c>
      <c r="C38" s="151" t="s">
        <v>146</v>
      </c>
      <c r="D38" s="150" t="s">
        <v>301</v>
      </c>
      <c r="E38" s="232" t="s">
        <v>300</v>
      </c>
      <c r="F38" s="72" t="s">
        <v>167</v>
      </c>
      <c r="G38" s="152"/>
      <c r="H38" s="561"/>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1:8" s="94" customFormat="1" ht="19.5" hidden="1">
      <c r="A39" s="132" t="s">
        <v>305</v>
      </c>
      <c r="B39" s="79" t="s">
        <v>0</v>
      </c>
      <c r="C39" s="151" t="s">
        <v>146</v>
      </c>
      <c r="D39" s="150" t="s">
        <v>301</v>
      </c>
      <c r="E39" s="232" t="s">
        <v>300</v>
      </c>
      <c r="F39" s="72" t="s">
        <v>304</v>
      </c>
      <c r="G39" s="152"/>
      <c r="H39" s="561"/>
    </row>
    <row r="40" spans="1:8" s="94" customFormat="1" ht="43.5" customHeight="1" hidden="1">
      <c r="A40" s="96" t="s">
        <v>181</v>
      </c>
      <c r="B40" s="51" t="s">
        <v>0</v>
      </c>
      <c r="C40" s="51" t="s">
        <v>146</v>
      </c>
      <c r="D40" s="58" t="s">
        <v>301</v>
      </c>
      <c r="E40" s="232" t="s">
        <v>300</v>
      </c>
      <c r="F40" s="72" t="s">
        <v>304</v>
      </c>
      <c r="G40" s="152" t="s">
        <v>149</v>
      </c>
      <c r="H40" s="561"/>
    </row>
    <row r="41" spans="1:8" s="94" customFormat="1" ht="19.5" hidden="1">
      <c r="A41" s="80" t="s">
        <v>157</v>
      </c>
      <c r="B41" s="51" t="s">
        <v>0</v>
      </c>
      <c r="C41" s="51" t="s">
        <v>146</v>
      </c>
      <c r="D41" s="58" t="s">
        <v>301</v>
      </c>
      <c r="E41" s="232" t="s">
        <v>300</v>
      </c>
      <c r="F41" s="72" t="s">
        <v>304</v>
      </c>
      <c r="G41" s="152" t="s">
        <v>143</v>
      </c>
      <c r="H41" s="561"/>
    </row>
    <row r="42" spans="1:8" s="94" customFormat="1" ht="19.5" hidden="1">
      <c r="A42" s="80" t="s">
        <v>184</v>
      </c>
      <c r="B42" s="51" t="s">
        <v>0</v>
      </c>
      <c r="C42" s="51" t="s">
        <v>146</v>
      </c>
      <c r="D42" s="58" t="s">
        <v>301</v>
      </c>
      <c r="E42" s="232" t="s">
        <v>300</v>
      </c>
      <c r="F42" s="72" t="s">
        <v>304</v>
      </c>
      <c r="G42" s="152" t="s">
        <v>183</v>
      </c>
      <c r="H42" s="561"/>
    </row>
    <row r="43" spans="1:8" s="94" customFormat="1" ht="37.5" hidden="1">
      <c r="A43" s="153" t="s">
        <v>303</v>
      </c>
      <c r="B43" s="151" t="s">
        <v>0</v>
      </c>
      <c r="C43" s="151" t="s">
        <v>146</v>
      </c>
      <c r="D43" s="150" t="s">
        <v>301</v>
      </c>
      <c r="E43" s="149" t="s">
        <v>300</v>
      </c>
      <c r="F43" s="148" t="s">
        <v>299</v>
      </c>
      <c r="G43" s="152"/>
      <c r="H43" s="561"/>
    </row>
    <row r="44" spans="1:8" s="47" customFormat="1" ht="18.75" hidden="1">
      <c r="A44" s="96" t="s">
        <v>302</v>
      </c>
      <c r="B44" s="51" t="s">
        <v>0</v>
      </c>
      <c r="C44" s="51" t="s">
        <v>146</v>
      </c>
      <c r="D44" s="51" t="s">
        <v>301</v>
      </c>
      <c r="E44" s="149" t="s">
        <v>300</v>
      </c>
      <c r="F44" s="148" t="s">
        <v>299</v>
      </c>
      <c r="G44" s="51" t="s">
        <v>298</v>
      </c>
      <c r="H44" s="562"/>
    </row>
    <row r="45" spans="1:8" s="47" customFormat="1" ht="18.75" hidden="1">
      <c r="A45" s="231" t="s">
        <v>297</v>
      </c>
      <c r="B45" s="65" t="s">
        <v>0</v>
      </c>
      <c r="C45" s="134" t="s">
        <v>146</v>
      </c>
      <c r="D45" s="62" t="s">
        <v>161</v>
      </c>
      <c r="E45" s="225"/>
      <c r="F45" s="224"/>
      <c r="G45" s="106"/>
      <c r="H45" s="563"/>
    </row>
    <row r="46" spans="1:8" s="47" customFormat="1" ht="18.75" hidden="1">
      <c r="A46" s="230" t="s">
        <v>265</v>
      </c>
      <c r="B46" s="89" t="s">
        <v>0</v>
      </c>
      <c r="C46" s="213" t="s">
        <v>146</v>
      </c>
      <c r="D46" s="114" t="s">
        <v>161</v>
      </c>
      <c r="E46" s="229" t="s">
        <v>296</v>
      </c>
      <c r="F46" s="228" t="s">
        <v>167</v>
      </c>
      <c r="G46" s="227"/>
      <c r="H46" s="564"/>
    </row>
    <row r="47" spans="1:32" s="93" customFormat="1" ht="19.5" hidden="1">
      <c r="A47" s="132" t="s">
        <v>295</v>
      </c>
      <c r="B47" s="79" t="s">
        <v>0</v>
      </c>
      <c r="C47" s="151" t="s">
        <v>146</v>
      </c>
      <c r="D47" s="150" t="s">
        <v>161</v>
      </c>
      <c r="E47" s="105" t="s">
        <v>293</v>
      </c>
      <c r="F47" s="104" t="s">
        <v>167</v>
      </c>
      <c r="G47" s="152"/>
      <c r="H47" s="561"/>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s="93" customFormat="1" ht="19.5" hidden="1">
      <c r="A48" s="132" t="s">
        <v>294</v>
      </c>
      <c r="B48" s="79" t="s">
        <v>0</v>
      </c>
      <c r="C48" s="151" t="s">
        <v>146</v>
      </c>
      <c r="D48" s="150" t="s">
        <v>161</v>
      </c>
      <c r="E48" s="105" t="s">
        <v>293</v>
      </c>
      <c r="F48" s="104" t="s">
        <v>292</v>
      </c>
      <c r="G48" s="152"/>
      <c r="H48" s="561"/>
      <c r="I48" s="94"/>
      <c r="J48" s="94"/>
      <c r="K48" s="94"/>
      <c r="L48" s="94"/>
      <c r="M48" s="94"/>
      <c r="N48" s="94"/>
      <c r="O48" s="94"/>
      <c r="P48" s="94"/>
      <c r="Q48" s="94"/>
      <c r="R48" s="94"/>
      <c r="S48" s="94"/>
      <c r="T48" s="94"/>
      <c r="U48" s="94"/>
      <c r="V48" s="94"/>
      <c r="W48" s="94"/>
      <c r="X48" s="94"/>
      <c r="Y48" s="94"/>
      <c r="Z48" s="94"/>
      <c r="AA48" s="94"/>
      <c r="AB48" s="94"/>
      <c r="AC48" s="94"/>
      <c r="AD48" s="94"/>
      <c r="AE48" s="94"/>
      <c r="AF48" s="94"/>
    </row>
    <row r="49" spans="1:8" s="47" customFormat="1" ht="18.75" hidden="1">
      <c r="A49" s="226" t="s">
        <v>157</v>
      </c>
      <c r="B49" s="51" t="s">
        <v>0</v>
      </c>
      <c r="C49" s="51" t="s">
        <v>146</v>
      </c>
      <c r="D49" s="51" t="s">
        <v>161</v>
      </c>
      <c r="E49" s="105" t="s">
        <v>293</v>
      </c>
      <c r="F49" s="104" t="s">
        <v>292</v>
      </c>
      <c r="G49" s="51" t="s">
        <v>143</v>
      </c>
      <c r="H49" s="562"/>
    </row>
    <row r="50" spans="1:8" s="74" customFormat="1" ht="20.25" customHeight="1" hidden="1">
      <c r="A50" s="103" t="s">
        <v>291</v>
      </c>
      <c r="B50" s="65" t="s">
        <v>0</v>
      </c>
      <c r="C50" s="65" t="s">
        <v>146</v>
      </c>
      <c r="D50" s="102">
        <v>11</v>
      </c>
      <c r="E50" s="225"/>
      <c r="F50" s="224"/>
      <c r="G50" s="51"/>
      <c r="H50" s="562"/>
    </row>
    <row r="51" spans="1:8" s="74" customFormat="1" ht="20.25" customHeight="1" hidden="1">
      <c r="A51" s="96" t="s">
        <v>290</v>
      </c>
      <c r="B51" s="89" t="s">
        <v>0</v>
      </c>
      <c r="C51" s="51" t="s">
        <v>146</v>
      </c>
      <c r="D51" s="223">
        <v>11</v>
      </c>
      <c r="E51" s="165" t="s">
        <v>289</v>
      </c>
      <c r="F51" s="60" t="s">
        <v>167</v>
      </c>
      <c r="G51" s="57"/>
      <c r="H51" s="467"/>
    </row>
    <row r="52" spans="1:8" s="74" customFormat="1" ht="20.25" customHeight="1" hidden="1">
      <c r="A52" s="96" t="s">
        <v>288</v>
      </c>
      <c r="B52" s="79" t="s">
        <v>0</v>
      </c>
      <c r="C52" s="51" t="s">
        <v>146</v>
      </c>
      <c r="D52" s="223">
        <v>11</v>
      </c>
      <c r="E52" s="165" t="s">
        <v>286</v>
      </c>
      <c r="F52" s="120" t="s">
        <v>167</v>
      </c>
      <c r="G52" s="57"/>
      <c r="H52" s="467"/>
    </row>
    <row r="53" spans="1:8" s="74" customFormat="1" ht="18.75" hidden="1">
      <c r="A53" s="80" t="s">
        <v>287</v>
      </c>
      <c r="B53" s="79" t="s">
        <v>0</v>
      </c>
      <c r="C53" s="51" t="s">
        <v>146</v>
      </c>
      <c r="D53" s="223">
        <v>11</v>
      </c>
      <c r="E53" s="161" t="s">
        <v>286</v>
      </c>
      <c r="F53" s="160">
        <v>1403</v>
      </c>
      <c r="G53" s="57"/>
      <c r="H53" s="467"/>
    </row>
    <row r="54" spans="1:8" s="74" customFormat="1" ht="0.75" customHeight="1">
      <c r="A54" s="80" t="s">
        <v>184</v>
      </c>
      <c r="B54" s="51" t="s">
        <v>0</v>
      </c>
      <c r="C54" s="51" t="s">
        <v>146</v>
      </c>
      <c r="D54" s="222">
        <v>11</v>
      </c>
      <c r="E54" s="165" t="s">
        <v>286</v>
      </c>
      <c r="F54" s="217">
        <v>1403</v>
      </c>
      <c r="G54" s="51" t="s">
        <v>183</v>
      </c>
      <c r="H54" s="562"/>
    </row>
    <row r="55" spans="1:8" s="74" customFormat="1" ht="20.25" customHeight="1">
      <c r="A55" s="390" t="s">
        <v>291</v>
      </c>
      <c r="B55" s="276" t="s">
        <v>0</v>
      </c>
      <c r="C55" s="276" t="s">
        <v>146</v>
      </c>
      <c r="D55" s="386" t="s">
        <v>170</v>
      </c>
      <c r="E55" s="387"/>
      <c r="F55" s="388"/>
      <c r="G55" s="269"/>
      <c r="H55" s="565">
        <f>H56</f>
        <v>30000</v>
      </c>
    </row>
    <row r="56" spans="1:8" s="74" customFormat="1" ht="20.25" customHeight="1">
      <c r="A56" s="389" t="s">
        <v>290</v>
      </c>
      <c r="B56" s="276" t="s">
        <v>0</v>
      </c>
      <c r="C56" s="276" t="s">
        <v>146</v>
      </c>
      <c r="D56" s="386" t="s">
        <v>170</v>
      </c>
      <c r="E56" s="640" t="s">
        <v>654</v>
      </c>
      <c r="F56" s="656"/>
      <c r="G56" s="269"/>
      <c r="H56" s="566">
        <f>H57</f>
        <v>30000</v>
      </c>
    </row>
    <row r="57" spans="1:8" s="74" customFormat="1" ht="20.25" customHeight="1">
      <c r="A57" s="389" t="s">
        <v>291</v>
      </c>
      <c r="B57" s="269" t="s">
        <v>0</v>
      </c>
      <c r="C57" s="269" t="s">
        <v>146</v>
      </c>
      <c r="D57" s="426" t="s">
        <v>170</v>
      </c>
      <c r="E57" s="637" t="s">
        <v>653</v>
      </c>
      <c r="F57" s="638"/>
      <c r="G57" s="269"/>
      <c r="H57" s="566">
        <f>H59</f>
        <v>30000</v>
      </c>
    </row>
    <row r="58" spans="1:8" s="74" customFormat="1" ht="20.25" customHeight="1">
      <c r="A58" s="389" t="s">
        <v>287</v>
      </c>
      <c r="B58" s="269" t="s">
        <v>0</v>
      </c>
      <c r="C58" s="269" t="s">
        <v>146</v>
      </c>
      <c r="D58" s="426" t="s">
        <v>170</v>
      </c>
      <c r="E58" s="637" t="s">
        <v>404</v>
      </c>
      <c r="F58" s="638"/>
      <c r="G58" s="269"/>
      <c r="H58" s="566">
        <f>H59</f>
        <v>30000</v>
      </c>
    </row>
    <row r="59" spans="1:8" s="74" customFormat="1" ht="20.25" customHeight="1">
      <c r="A59" s="389" t="s">
        <v>184</v>
      </c>
      <c r="B59" s="269" t="s">
        <v>0</v>
      </c>
      <c r="C59" s="269" t="s">
        <v>146</v>
      </c>
      <c r="D59" s="426" t="s">
        <v>170</v>
      </c>
      <c r="E59" s="637" t="s">
        <v>404</v>
      </c>
      <c r="F59" s="638"/>
      <c r="G59" s="269" t="s">
        <v>183</v>
      </c>
      <c r="H59" s="566">
        <v>30000</v>
      </c>
    </row>
    <row r="60" spans="1:8" s="74" customFormat="1" ht="18.75">
      <c r="A60" s="59" t="s">
        <v>285</v>
      </c>
      <c r="B60" s="65" t="s">
        <v>0</v>
      </c>
      <c r="C60" s="62" t="s">
        <v>146</v>
      </c>
      <c r="D60" s="135" t="s">
        <v>262</v>
      </c>
      <c r="E60" s="71"/>
      <c r="F60" s="70"/>
      <c r="G60" s="134"/>
      <c r="H60" s="557">
        <f>H65+H70+H89+H97+H102</f>
        <v>5627162.28</v>
      </c>
    </row>
    <row r="61" spans="1:8" s="159" customFormat="1" ht="18.75" customHeight="1" hidden="1">
      <c r="A61" s="103"/>
      <c r="B61" s="89"/>
      <c r="C61" s="65"/>
      <c r="D61" s="100"/>
      <c r="E61" s="126"/>
      <c r="F61" s="63"/>
      <c r="G61" s="123"/>
      <c r="H61" s="528"/>
    </row>
    <row r="62" spans="1:8" s="159" customFormat="1" ht="18.75" customHeight="1" hidden="1">
      <c r="A62" s="96"/>
      <c r="B62" s="79"/>
      <c r="C62" s="51"/>
      <c r="D62" s="58"/>
      <c r="E62" s="165"/>
      <c r="F62" s="120"/>
      <c r="G62" s="218"/>
      <c r="H62" s="567"/>
    </row>
    <row r="63" spans="1:8" s="74" customFormat="1" ht="18.75" customHeight="1" hidden="1">
      <c r="A63" s="221"/>
      <c r="B63" s="79"/>
      <c r="C63" s="220"/>
      <c r="D63" s="219"/>
      <c r="E63" s="161"/>
      <c r="F63" s="160"/>
      <c r="G63" s="218"/>
      <c r="H63" s="567"/>
    </row>
    <row r="64" spans="1:8" s="74" customFormat="1" ht="18.75" customHeight="1" hidden="1">
      <c r="A64" s="162"/>
      <c r="B64" s="51"/>
      <c r="C64" s="216"/>
      <c r="D64" s="216"/>
      <c r="E64" s="165"/>
      <c r="F64" s="217"/>
      <c r="G64" s="216"/>
      <c r="H64" s="568"/>
    </row>
    <row r="65" spans="1:8" s="159" customFormat="1" ht="65.25" customHeight="1">
      <c r="A65" s="103" t="s">
        <v>569</v>
      </c>
      <c r="B65" s="89" t="s">
        <v>0</v>
      </c>
      <c r="C65" s="65" t="s">
        <v>146</v>
      </c>
      <c r="D65" s="100" t="s">
        <v>262</v>
      </c>
      <c r="E65" s="627" t="s">
        <v>652</v>
      </c>
      <c r="F65" s="628"/>
      <c r="G65" s="123"/>
      <c r="H65" s="557">
        <f>H66</f>
        <v>60000</v>
      </c>
    </row>
    <row r="66" spans="1:8" s="159" customFormat="1" ht="56.25">
      <c r="A66" s="215" t="s">
        <v>283</v>
      </c>
      <c r="B66" s="79" t="s">
        <v>0</v>
      </c>
      <c r="C66" s="51" t="s">
        <v>146</v>
      </c>
      <c r="D66" s="58" t="s">
        <v>262</v>
      </c>
      <c r="E66" s="625" t="s">
        <v>651</v>
      </c>
      <c r="F66" s="626"/>
      <c r="G66" s="57"/>
      <c r="H66" s="557">
        <f>H67</f>
        <v>60000</v>
      </c>
    </row>
    <row r="67" spans="1:243" s="94" customFormat="1" ht="22.5" customHeight="1">
      <c r="A67" s="132" t="s">
        <v>282</v>
      </c>
      <c r="B67" s="79" t="s">
        <v>0</v>
      </c>
      <c r="C67" s="79" t="s">
        <v>146</v>
      </c>
      <c r="D67" s="130" t="s">
        <v>262</v>
      </c>
      <c r="E67" s="637" t="s">
        <v>594</v>
      </c>
      <c r="F67" s="638"/>
      <c r="G67" s="154"/>
      <c r="H67" s="569">
        <f>+H68+H69</f>
        <v>60000</v>
      </c>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c r="DI67" s="159"/>
      <c r="DJ67" s="159"/>
      <c r="DK67" s="159"/>
      <c r="DL67" s="159"/>
      <c r="DM67" s="159"/>
      <c r="DN67" s="159"/>
      <c r="DO67" s="159"/>
      <c r="DP67" s="159"/>
      <c r="DQ67" s="159"/>
      <c r="DR67" s="159"/>
      <c r="DS67" s="159"/>
      <c r="DT67" s="159"/>
      <c r="DU67" s="159"/>
      <c r="DV67" s="159"/>
      <c r="DW67" s="159"/>
      <c r="DX67" s="159"/>
      <c r="DY67" s="159"/>
      <c r="DZ67" s="159"/>
      <c r="EA67" s="159"/>
      <c r="EB67" s="159"/>
      <c r="EC67" s="159"/>
      <c r="ED67" s="159"/>
      <c r="EE67" s="159"/>
      <c r="EF67" s="159"/>
      <c r="EG67" s="159"/>
      <c r="EH67" s="159"/>
      <c r="EI67" s="159"/>
      <c r="EJ67" s="159"/>
      <c r="EK67" s="159"/>
      <c r="EL67" s="159"/>
      <c r="EM67" s="159"/>
      <c r="EN67" s="159"/>
      <c r="EO67" s="159"/>
      <c r="EP67" s="159"/>
      <c r="EQ67" s="159"/>
      <c r="ER67" s="159"/>
      <c r="ES67" s="159"/>
      <c r="ET67" s="159"/>
      <c r="EU67" s="159"/>
      <c r="EV67" s="159"/>
      <c r="EW67" s="159"/>
      <c r="EX67" s="159"/>
      <c r="EY67" s="159"/>
      <c r="EZ67" s="159"/>
      <c r="FA67" s="159"/>
      <c r="FB67" s="159"/>
      <c r="FC67" s="159"/>
      <c r="FD67" s="159"/>
      <c r="FE67" s="159"/>
      <c r="FF67" s="159"/>
      <c r="FG67" s="159"/>
      <c r="FH67" s="159"/>
      <c r="FI67" s="159"/>
      <c r="FJ67" s="159"/>
      <c r="FK67" s="159"/>
      <c r="FL67" s="159"/>
      <c r="FM67" s="159"/>
      <c r="FN67" s="159"/>
      <c r="FO67" s="159"/>
      <c r="FP67" s="159"/>
      <c r="FQ67" s="159"/>
      <c r="FR67" s="159"/>
      <c r="FS67" s="159"/>
      <c r="FT67" s="159"/>
      <c r="FU67" s="159"/>
      <c r="FV67" s="159"/>
      <c r="FW67" s="159"/>
      <c r="FX67" s="159"/>
      <c r="FY67" s="159"/>
      <c r="FZ67" s="159"/>
      <c r="GA67" s="159"/>
      <c r="GB67" s="159"/>
      <c r="GC67" s="159"/>
      <c r="GD67" s="159"/>
      <c r="GE67" s="159"/>
      <c r="GF67" s="159"/>
      <c r="GG67" s="159"/>
      <c r="GH67" s="159"/>
      <c r="GI67" s="159"/>
      <c r="GJ67" s="159"/>
      <c r="GK67" s="159"/>
      <c r="GL67" s="159"/>
      <c r="GM67" s="159"/>
      <c r="GN67" s="159"/>
      <c r="GO67" s="159"/>
      <c r="GP67" s="159"/>
      <c r="GQ67" s="159"/>
      <c r="GR67" s="159"/>
      <c r="GS67" s="159"/>
      <c r="GT67" s="159"/>
      <c r="GU67" s="159"/>
      <c r="GV67" s="159"/>
      <c r="GW67" s="159"/>
      <c r="GX67" s="159"/>
      <c r="GY67" s="159"/>
      <c r="GZ67" s="159"/>
      <c r="HA67" s="159"/>
      <c r="HB67" s="159"/>
      <c r="HC67" s="159"/>
      <c r="HD67" s="159"/>
      <c r="HE67" s="159"/>
      <c r="HF67" s="159"/>
      <c r="HG67" s="159"/>
      <c r="HH67" s="159"/>
      <c r="HI67" s="159"/>
      <c r="HJ67" s="159"/>
      <c r="HK67" s="159"/>
      <c r="HL67" s="159"/>
      <c r="HM67" s="159"/>
      <c r="HN67" s="159"/>
      <c r="HO67" s="159"/>
      <c r="HP67" s="159"/>
      <c r="HQ67" s="159"/>
      <c r="HR67" s="159"/>
      <c r="HS67" s="159"/>
      <c r="HT67" s="159"/>
      <c r="HU67" s="159"/>
      <c r="HV67" s="159"/>
      <c r="HW67" s="159"/>
      <c r="HX67" s="159"/>
      <c r="HY67" s="159"/>
      <c r="HZ67" s="159"/>
      <c r="IA67" s="159"/>
      <c r="IB67" s="159"/>
      <c r="IC67" s="159"/>
      <c r="ID67" s="159"/>
      <c r="IE67" s="159"/>
      <c r="IF67" s="159"/>
      <c r="IG67" s="159"/>
      <c r="IH67" s="159"/>
      <c r="II67" s="159"/>
    </row>
    <row r="68" spans="1:243" s="94" customFormat="1" ht="56.25" hidden="1">
      <c r="A68" s="268" t="s">
        <v>181</v>
      </c>
      <c r="B68" s="267" t="s">
        <v>0</v>
      </c>
      <c r="C68" s="266" t="s">
        <v>146</v>
      </c>
      <c r="D68" s="265" t="s">
        <v>262</v>
      </c>
      <c r="E68" s="637" t="s">
        <v>456</v>
      </c>
      <c r="F68" s="638"/>
      <c r="G68" s="264" t="s">
        <v>149</v>
      </c>
      <c r="H68" s="570">
        <v>0</v>
      </c>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59"/>
      <c r="DS68" s="159"/>
      <c r="DT68" s="159"/>
      <c r="DU68" s="159"/>
      <c r="DV68" s="159"/>
      <c r="DW68" s="159"/>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159"/>
      <c r="FA68" s="159"/>
      <c r="FB68" s="159"/>
      <c r="FC68" s="159"/>
      <c r="FD68" s="159"/>
      <c r="FE68" s="159"/>
      <c r="FF68" s="159"/>
      <c r="FG68" s="159"/>
      <c r="FH68" s="159"/>
      <c r="FI68" s="159"/>
      <c r="FJ68" s="159"/>
      <c r="FK68" s="159"/>
      <c r="FL68" s="159"/>
      <c r="FM68" s="159"/>
      <c r="FN68" s="159"/>
      <c r="FO68" s="159"/>
      <c r="FP68" s="159"/>
      <c r="FQ68" s="159"/>
      <c r="FR68" s="159"/>
      <c r="FS68" s="159"/>
      <c r="FT68" s="159"/>
      <c r="FU68" s="159"/>
      <c r="FV68" s="159"/>
      <c r="FW68" s="159"/>
      <c r="FX68" s="159"/>
      <c r="FY68" s="159"/>
      <c r="FZ68" s="159"/>
      <c r="GA68" s="159"/>
      <c r="GB68" s="159"/>
      <c r="GC68" s="159"/>
      <c r="GD68" s="159"/>
      <c r="GE68" s="159"/>
      <c r="GF68" s="159"/>
      <c r="GG68" s="159"/>
      <c r="GH68" s="159"/>
      <c r="GI68" s="159"/>
      <c r="GJ68" s="159"/>
      <c r="GK68" s="159"/>
      <c r="GL68" s="159"/>
      <c r="GM68" s="159"/>
      <c r="GN68" s="159"/>
      <c r="GO68" s="159"/>
      <c r="GP68" s="159"/>
      <c r="GQ68" s="159"/>
      <c r="GR68" s="159"/>
      <c r="GS68" s="159"/>
      <c r="GT68" s="159"/>
      <c r="GU68" s="159"/>
      <c r="GV68" s="159"/>
      <c r="GW68" s="159"/>
      <c r="GX68" s="159"/>
      <c r="GY68" s="159"/>
      <c r="GZ68" s="159"/>
      <c r="HA68" s="159"/>
      <c r="HB68" s="159"/>
      <c r="HC68" s="159"/>
      <c r="HD68" s="159"/>
      <c r="HE68" s="159"/>
      <c r="HF68" s="159"/>
      <c r="HG68" s="159"/>
      <c r="HH68" s="159"/>
      <c r="HI68" s="159"/>
      <c r="HJ68" s="159"/>
      <c r="HK68" s="159"/>
      <c r="HL68" s="159"/>
      <c r="HM68" s="159"/>
      <c r="HN68" s="159"/>
      <c r="HO68" s="159"/>
      <c r="HP68" s="159"/>
      <c r="HQ68" s="159"/>
      <c r="HR68" s="159"/>
      <c r="HS68" s="159"/>
      <c r="HT68" s="159"/>
      <c r="HU68" s="159"/>
      <c r="HV68" s="159"/>
      <c r="HW68" s="159"/>
      <c r="HX68" s="159"/>
      <c r="HY68" s="159"/>
      <c r="HZ68" s="159"/>
      <c r="IA68" s="159"/>
      <c r="IB68" s="159"/>
      <c r="IC68" s="159"/>
      <c r="ID68" s="159"/>
      <c r="IE68" s="159"/>
      <c r="IF68" s="159"/>
      <c r="IG68" s="159"/>
      <c r="IH68" s="159"/>
      <c r="II68" s="159"/>
    </row>
    <row r="69" spans="1:243" s="94" customFormat="1" ht="29.25" customHeight="1">
      <c r="A69" s="488" t="s">
        <v>353</v>
      </c>
      <c r="B69" s="51" t="s">
        <v>0</v>
      </c>
      <c r="C69" s="51" t="s">
        <v>146</v>
      </c>
      <c r="D69" s="51" t="s">
        <v>262</v>
      </c>
      <c r="E69" s="637" t="s">
        <v>594</v>
      </c>
      <c r="F69" s="638"/>
      <c r="G69" s="51" t="s">
        <v>143</v>
      </c>
      <c r="H69" s="571">
        <v>60000</v>
      </c>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c r="DO69" s="159"/>
      <c r="DP69" s="159"/>
      <c r="DQ69" s="159"/>
      <c r="DR69" s="159"/>
      <c r="DS69" s="159"/>
      <c r="DT69" s="159"/>
      <c r="DU69" s="159"/>
      <c r="DV69" s="159"/>
      <c r="DW69" s="159"/>
      <c r="DX69" s="159"/>
      <c r="DY69" s="159"/>
      <c r="DZ69" s="159"/>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159"/>
      <c r="FA69" s="159"/>
      <c r="FB69" s="159"/>
      <c r="FC69" s="159"/>
      <c r="FD69" s="159"/>
      <c r="FE69" s="159"/>
      <c r="FF69" s="159"/>
      <c r="FG69" s="159"/>
      <c r="FH69" s="159"/>
      <c r="FI69" s="159"/>
      <c r="FJ69" s="159"/>
      <c r="FK69" s="159"/>
      <c r="FL69" s="159"/>
      <c r="FM69" s="159"/>
      <c r="FN69" s="159"/>
      <c r="FO69" s="159"/>
      <c r="FP69" s="159"/>
      <c r="FQ69" s="159"/>
      <c r="FR69" s="159"/>
      <c r="FS69" s="159"/>
      <c r="FT69" s="159"/>
      <c r="FU69" s="159"/>
      <c r="FV69" s="159"/>
      <c r="FW69" s="159"/>
      <c r="FX69" s="159"/>
      <c r="FY69" s="159"/>
      <c r="FZ69" s="159"/>
      <c r="GA69" s="159"/>
      <c r="GB69" s="159"/>
      <c r="GC69" s="159"/>
      <c r="GD69" s="159"/>
      <c r="GE69" s="159"/>
      <c r="GF69" s="159"/>
      <c r="GG69" s="159"/>
      <c r="GH69" s="159"/>
      <c r="GI69" s="159"/>
      <c r="GJ69" s="159"/>
      <c r="GK69" s="159"/>
      <c r="GL69" s="159"/>
      <c r="GM69" s="159"/>
      <c r="GN69" s="159"/>
      <c r="GO69" s="159"/>
      <c r="GP69" s="159"/>
      <c r="GQ69" s="159"/>
      <c r="GR69" s="159"/>
      <c r="GS69" s="159"/>
      <c r="GT69" s="159"/>
      <c r="GU69" s="159"/>
      <c r="GV69" s="159"/>
      <c r="GW69" s="159"/>
      <c r="GX69" s="159"/>
      <c r="GY69" s="159"/>
      <c r="GZ69" s="159"/>
      <c r="HA69" s="159"/>
      <c r="HB69" s="159"/>
      <c r="HC69" s="159"/>
      <c r="HD69" s="159"/>
      <c r="HE69" s="159"/>
      <c r="HF69" s="159"/>
      <c r="HG69" s="159"/>
      <c r="HH69" s="159"/>
      <c r="HI69" s="159"/>
      <c r="HJ69" s="159"/>
      <c r="HK69" s="159"/>
      <c r="HL69" s="159"/>
      <c r="HM69" s="159"/>
      <c r="HN69" s="159"/>
      <c r="HO69" s="159"/>
      <c r="HP69" s="159"/>
      <c r="HQ69" s="159"/>
      <c r="HR69" s="159"/>
      <c r="HS69" s="159"/>
      <c r="HT69" s="159"/>
      <c r="HU69" s="159"/>
      <c r="HV69" s="159"/>
      <c r="HW69" s="159"/>
      <c r="HX69" s="159"/>
      <c r="HY69" s="159"/>
      <c r="HZ69" s="159"/>
      <c r="IA69" s="159"/>
      <c r="IB69" s="159"/>
      <c r="IC69" s="159"/>
      <c r="ID69" s="159"/>
      <c r="IE69" s="159"/>
      <c r="IF69" s="159"/>
      <c r="IG69" s="159"/>
      <c r="IH69" s="159"/>
      <c r="II69" s="159"/>
    </row>
    <row r="70" spans="1:8" s="159" customFormat="1" ht="38.25" customHeight="1">
      <c r="A70" s="214" t="s">
        <v>280</v>
      </c>
      <c r="B70" s="89" t="s">
        <v>0</v>
      </c>
      <c r="C70" s="213" t="s">
        <v>146</v>
      </c>
      <c r="D70" s="212">
        <v>13</v>
      </c>
      <c r="E70" s="660" t="s">
        <v>649</v>
      </c>
      <c r="F70" s="661"/>
      <c r="G70" s="263"/>
      <c r="H70" s="572">
        <f>+H71+H88+H87</f>
        <v>2040347.28</v>
      </c>
    </row>
    <row r="71" spans="1:8" s="74" customFormat="1" ht="18.75">
      <c r="A71" s="96" t="s">
        <v>278</v>
      </c>
      <c r="B71" s="79" t="s">
        <v>0</v>
      </c>
      <c r="C71" s="208" t="s">
        <v>146</v>
      </c>
      <c r="D71" s="78">
        <v>13</v>
      </c>
      <c r="E71" s="662" t="s">
        <v>650</v>
      </c>
      <c r="F71" s="663"/>
      <c r="G71" s="76"/>
      <c r="H71" s="563">
        <f>H72</f>
        <v>224873</v>
      </c>
    </row>
    <row r="72" spans="1:8" s="74" customFormat="1" ht="18.75">
      <c r="A72" s="80" t="s">
        <v>277</v>
      </c>
      <c r="B72" s="79" t="s">
        <v>0</v>
      </c>
      <c r="C72" s="77" t="s">
        <v>146</v>
      </c>
      <c r="D72" s="78">
        <v>13</v>
      </c>
      <c r="E72" s="662" t="s">
        <v>266</v>
      </c>
      <c r="F72" s="663"/>
      <c r="G72" s="76"/>
      <c r="H72" s="563">
        <f>H73</f>
        <v>224873</v>
      </c>
    </row>
    <row r="73" spans="1:8" s="74" customFormat="1" ht="23.25" customHeight="1">
      <c r="A73" s="488" t="s">
        <v>353</v>
      </c>
      <c r="B73" s="51" t="s">
        <v>0</v>
      </c>
      <c r="C73" s="205" t="s">
        <v>146</v>
      </c>
      <c r="D73" s="204">
        <v>13</v>
      </c>
      <c r="E73" s="664" t="s">
        <v>266</v>
      </c>
      <c r="F73" s="663"/>
      <c r="G73" s="202" t="s">
        <v>143</v>
      </c>
      <c r="H73" s="562">
        <v>224873</v>
      </c>
    </row>
    <row r="74" spans="1:8" s="74" customFormat="1" ht="18.75" customHeight="1" hidden="1">
      <c r="A74" s="196" t="s">
        <v>265</v>
      </c>
      <c r="B74" s="262" t="s">
        <v>0</v>
      </c>
      <c r="C74" s="201" t="s">
        <v>146</v>
      </c>
      <c r="D74" s="200">
        <v>13</v>
      </c>
      <c r="E74" s="648" t="s">
        <v>266</v>
      </c>
      <c r="F74" s="649"/>
      <c r="G74" s="199" t="s">
        <v>183</v>
      </c>
      <c r="H74" s="557"/>
    </row>
    <row r="75" spans="1:8" s="74" customFormat="1" ht="18.75" customHeight="1" hidden="1">
      <c r="A75" s="82" t="s">
        <v>263</v>
      </c>
      <c r="B75" s="89" t="s">
        <v>0</v>
      </c>
      <c r="C75" s="187" t="s">
        <v>146</v>
      </c>
      <c r="D75" s="187" t="s">
        <v>262</v>
      </c>
      <c r="E75" s="64" t="s">
        <v>264</v>
      </c>
      <c r="F75" s="63" t="s">
        <v>153</v>
      </c>
      <c r="G75" s="186"/>
      <c r="H75" s="563"/>
    </row>
    <row r="76" spans="1:248" s="197" customFormat="1" ht="19.5" customHeight="1" hidden="1">
      <c r="A76" s="80" t="s">
        <v>274</v>
      </c>
      <c r="B76" s="79" t="s">
        <v>0</v>
      </c>
      <c r="C76" s="106" t="s">
        <v>146</v>
      </c>
      <c r="D76" s="106" t="s">
        <v>262</v>
      </c>
      <c r="E76" s="53" t="s">
        <v>259</v>
      </c>
      <c r="F76" s="144" t="s">
        <v>153</v>
      </c>
      <c r="G76" s="185"/>
      <c r="H76" s="562"/>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row>
    <row r="77" spans="1:248" s="197" customFormat="1" ht="56.25" customHeight="1" hidden="1">
      <c r="A77" s="96" t="s">
        <v>181</v>
      </c>
      <c r="B77" s="261" t="s">
        <v>0</v>
      </c>
      <c r="C77" s="54" t="s">
        <v>146</v>
      </c>
      <c r="D77" s="54">
        <v>13</v>
      </c>
      <c r="E77" s="194" t="s">
        <v>259</v>
      </c>
      <c r="F77" s="193" t="s">
        <v>258</v>
      </c>
      <c r="G77" s="54"/>
      <c r="H77" s="562"/>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row>
    <row r="78" spans="1:248" s="197" customFormat="1" ht="19.5" customHeight="1" hidden="1">
      <c r="A78" s="66" t="s">
        <v>157</v>
      </c>
      <c r="B78" s="54" t="s">
        <v>0</v>
      </c>
      <c r="C78" s="54" t="s">
        <v>146</v>
      </c>
      <c r="D78" s="54">
        <v>13</v>
      </c>
      <c r="E78" s="194" t="s">
        <v>259</v>
      </c>
      <c r="F78" s="193" t="s">
        <v>258</v>
      </c>
      <c r="G78" s="54" t="s">
        <v>143</v>
      </c>
      <c r="H78" s="562"/>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row>
    <row r="79" spans="1:248" s="197" customFormat="1" ht="19.5" customHeight="1" hidden="1">
      <c r="A79" s="80" t="s">
        <v>184</v>
      </c>
      <c r="B79" s="54" t="s">
        <v>0</v>
      </c>
      <c r="C79" s="54" t="s">
        <v>146</v>
      </c>
      <c r="D79" s="195" t="s">
        <v>262</v>
      </c>
      <c r="E79" s="194" t="s">
        <v>271</v>
      </c>
      <c r="F79" s="193" t="s">
        <v>153</v>
      </c>
      <c r="G79" s="192"/>
      <c r="H79" s="562"/>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row>
    <row r="80" spans="1:8" s="74" customFormat="1" ht="18.75" customHeight="1" hidden="1">
      <c r="A80" s="140" t="s">
        <v>273</v>
      </c>
      <c r="B80" s="54" t="s">
        <v>0</v>
      </c>
      <c r="C80" s="54" t="s">
        <v>146</v>
      </c>
      <c r="D80" s="195" t="s">
        <v>262</v>
      </c>
      <c r="E80" s="194" t="s">
        <v>271</v>
      </c>
      <c r="F80" s="193" t="s">
        <v>270</v>
      </c>
      <c r="G80" s="192"/>
      <c r="H80" s="573"/>
    </row>
    <row r="81" spans="1:8" s="74" customFormat="1" ht="18.75" customHeight="1" hidden="1">
      <c r="A81" s="140" t="s">
        <v>272</v>
      </c>
      <c r="B81" s="54" t="s">
        <v>0</v>
      </c>
      <c r="C81" s="54" t="s">
        <v>146</v>
      </c>
      <c r="D81" s="195" t="s">
        <v>262</v>
      </c>
      <c r="E81" s="194" t="s">
        <v>271</v>
      </c>
      <c r="F81" s="193" t="s">
        <v>270</v>
      </c>
      <c r="G81" s="192" t="s">
        <v>149</v>
      </c>
      <c r="H81" s="574"/>
    </row>
    <row r="82" spans="1:8" s="159" customFormat="1" ht="18.75" customHeight="1" hidden="1">
      <c r="A82" s="196" t="s">
        <v>265</v>
      </c>
      <c r="B82" s="260" t="s">
        <v>0</v>
      </c>
      <c r="C82" s="54" t="s">
        <v>146</v>
      </c>
      <c r="D82" s="195" t="s">
        <v>262</v>
      </c>
      <c r="E82" s="194" t="s">
        <v>271</v>
      </c>
      <c r="F82" s="193" t="s">
        <v>270</v>
      </c>
      <c r="G82" s="192" t="s">
        <v>143</v>
      </c>
      <c r="H82" s="557"/>
    </row>
    <row r="83" spans="1:8" s="74" customFormat="1" ht="18.75" hidden="1">
      <c r="A83" s="82" t="s">
        <v>263</v>
      </c>
      <c r="B83" s="79" t="s">
        <v>0</v>
      </c>
      <c r="C83" s="106" t="s">
        <v>203</v>
      </c>
      <c r="D83" s="106" t="s">
        <v>174</v>
      </c>
      <c r="E83" s="53" t="s">
        <v>268</v>
      </c>
      <c r="F83" s="144" t="s">
        <v>167</v>
      </c>
      <c r="G83" s="106"/>
      <c r="H83" s="563"/>
    </row>
    <row r="84" spans="1:8" s="74" customFormat="1" ht="37.5" hidden="1">
      <c r="A84" s="82" t="s">
        <v>269</v>
      </c>
      <c r="B84" s="79" t="s">
        <v>0</v>
      </c>
      <c r="C84" s="191" t="s">
        <v>203</v>
      </c>
      <c r="D84" s="191" t="s">
        <v>174</v>
      </c>
      <c r="E84" s="53" t="s">
        <v>268</v>
      </c>
      <c r="F84" s="144" t="s">
        <v>267</v>
      </c>
      <c r="G84" s="191"/>
      <c r="H84" s="575"/>
    </row>
    <row r="85" spans="1:8" s="74" customFormat="1" ht="39.75" customHeight="1" hidden="1">
      <c r="A85" s="96" t="s">
        <v>181</v>
      </c>
      <c r="B85" s="51" t="s">
        <v>0</v>
      </c>
      <c r="C85" s="51" t="s">
        <v>203</v>
      </c>
      <c r="D85" s="51" t="s">
        <v>174</v>
      </c>
      <c r="E85" s="53" t="s">
        <v>268</v>
      </c>
      <c r="F85" s="144" t="s">
        <v>267</v>
      </c>
      <c r="G85" s="51" t="s">
        <v>149</v>
      </c>
      <c r="H85" s="562"/>
    </row>
    <row r="86" spans="1:8" s="74" customFormat="1" ht="23.25" customHeight="1" hidden="1">
      <c r="A86" s="80" t="s">
        <v>157</v>
      </c>
      <c r="B86" s="51" t="s">
        <v>0</v>
      </c>
      <c r="C86" s="51" t="s">
        <v>203</v>
      </c>
      <c r="D86" s="51" t="s">
        <v>174</v>
      </c>
      <c r="E86" s="53" t="s">
        <v>268</v>
      </c>
      <c r="F86" s="144" t="s">
        <v>267</v>
      </c>
      <c r="G86" s="51" t="s">
        <v>143</v>
      </c>
      <c r="H86" s="562"/>
    </row>
    <row r="87" spans="1:8" s="74" customFormat="1" ht="23.25" customHeight="1" hidden="1">
      <c r="A87" s="80" t="s">
        <v>165</v>
      </c>
      <c r="B87" s="51" t="s">
        <v>0</v>
      </c>
      <c r="C87" s="205" t="s">
        <v>146</v>
      </c>
      <c r="D87" s="204">
        <v>13</v>
      </c>
      <c r="E87" s="203" t="s">
        <v>276</v>
      </c>
      <c r="F87" s="60" t="s">
        <v>275</v>
      </c>
      <c r="G87" s="202" t="s">
        <v>162</v>
      </c>
      <c r="H87" s="562">
        <v>0</v>
      </c>
    </row>
    <row r="88" spans="1:8" s="74" customFormat="1" ht="23.25" customHeight="1">
      <c r="A88" s="80" t="s">
        <v>184</v>
      </c>
      <c r="B88" s="51" t="s">
        <v>0</v>
      </c>
      <c r="C88" s="190" t="s">
        <v>146</v>
      </c>
      <c r="D88" s="189">
        <v>13</v>
      </c>
      <c r="E88" s="650" t="s">
        <v>266</v>
      </c>
      <c r="F88" s="651"/>
      <c r="G88" s="75" t="s">
        <v>183</v>
      </c>
      <c r="H88" s="562">
        <v>1815474.28</v>
      </c>
    </row>
    <row r="89" spans="1:8" s="74" customFormat="1" ht="23.25" customHeight="1">
      <c r="A89" s="101" t="s">
        <v>265</v>
      </c>
      <c r="B89" s="89" t="s">
        <v>0</v>
      </c>
      <c r="C89" s="187" t="s">
        <v>146</v>
      </c>
      <c r="D89" s="187" t="s">
        <v>262</v>
      </c>
      <c r="E89" s="665" t="s">
        <v>647</v>
      </c>
      <c r="F89" s="624"/>
      <c r="G89" s="183"/>
      <c r="H89" s="572">
        <f>+H90</f>
        <v>3370000</v>
      </c>
    </row>
    <row r="90" spans="1:8" s="74" customFormat="1" ht="23.25" customHeight="1">
      <c r="A90" s="96" t="s">
        <v>263</v>
      </c>
      <c r="B90" s="79" t="s">
        <v>0</v>
      </c>
      <c r="C90" s="106" t="s">
        <v>146</v>
      </c>
      <c r="D90" s="106" t="s">
        <v>262</v>
      </c>
      <c r="E90" s="629" t="s">
        <v>584</v>
      </c>
      <c r="F90" s="630"/>
      <c r="G90" s="106"/>
      <c r="H90" s="576">
        <f>+H91+H95</f>
        <v>3370000</v>
      </c>
    </row>
    <row r="91" spans="1:8" s="74" customFormat="1" ht="27.75" customHeight="1">
      <c r="A91" s="96" t="s">
        <v>274</v>
      </c>
      <c r="B91" s="79" t="s">
        <v>0</v>
      </c>
      <c r="C91" s="51" t="s">
        <v>146</v>
      </c>
      <c r="D91" s="51">
        <v>13</v>
      </c>
      <c r="E91" s="625" t="s">
        <v>609</v>
      </c>
      <c r="F91" s="626"/>
      <c r="G91" s="106"/>
      <c r="H91" s="576">
        <f>+H92+H93+H94</f>
        <v>3300000</v>
      </c>
    </row>
    <row r="92" spans="1:8" s="74" customFormat="1" ht="58.5" customHeight="1">
      <c r="A92" s="96" t="s">
        <v>181</v>
      </c>
      <c r="B92" s="79" t="s">
        <v>0</v>
      </c>
      <c r="C92" s="51" t="s">
        <v>146</v>
      </c>
      <c r="D92" s="51">
        <v>13</v>
      </c>
      <c r="E92" s="625" t="s">
        <v>609</v>
      </c>
      <c r="F92" s="626"/>
      <c r="G92" s="51" t="s">
        <v>149</v>
      </c>
      <c r="H92" s="562">
        <v>2274424</v>
      </c>
    </row>
    <row r="93" spans="1:8" s="74" customFormat="1" ht="23.25" customHeight="1">
      <c r="A93" s="488" t="s">
        <v>353</v>
      </c>
      <c r="B93" s="79" t="s">
        <v>0</v>
      </c>
      <c r="C93" s="51" t="s">
        <v>146</v>
      </c>
      <c r="D93" s="51">
        <v>13</v>
      </c>
      <c r="E93" s="625" t="s">
        <v>609</v>
      </c>
      <c r="F93" s="626"/>
      <c r="G93" s="51" t="s">
        <v>143</v>
      </c>
      <c r="H93" s="562">
        <v>1019576</v>
      </c>
    </row>
    <row r="94" spans="1:8" s="74" customFormat="1" ht="23.25" customHeight="1">
      <c r="A94" s="66" t="s">
        <v>184</v>
      </c>
      <c r="B94" s="51" t="s">
        <v>0</v>
      </c>
      <c r="C94" s="51" t="s">
        <v>146</v>
      </c>
      <c r="D94" s="51">
        <v>13</v>
      </c>
      <c r="E94" s="625" t="s">
        <v>609</v>
      </c>
      <c r="F94" s="626"/>
      <c r="G94" s="51" t="s">
        <v>183</v>
      </c>
      <c r="H94" s="562">
        <v>6000</v>
      </c>
    </row>
    <row r="95" spans="1:8" s="74" customFormat="1" ht="23.25" customHeight="1">
      <c r="A95" s="121" t="s">
        <v>260</v>
      </c>
      <c r="B95" s="89" t="s">
        <v>0</v>
      </c>
      <c r="C95" s="65" t="s">
        <v>146</v>
      </c>
      <c r="D95" s="65">
        <v>13</v>
      </c>
      <c r="E95" s="627" t="s">
        <v>610</v>
      </c>
      <c r="F95" s="628"/>
      <c r="G95" s="65"/>
      <c r="H95" s="577">
        <f>H96</f>
        <v>70000</v>
      </c>
    </row>
    <row r="96" spans="1:8" s="74" customFormat="1" ht="23.25" customHeight="1">
      <c r="A96" s="488" t="s">
        <v>353</v>
      </c>
      <c r="B96" s="51" t="s">
        <v>0</v>
      </c>
      <c r="C96" s="51" t="s">
        <v>146</v>
      </c>
      <c r="D96" s="51">
        <v>13</v>
      </c>
      <c r="E96" s="625" t="s">
        <v>610</v>
      </c>
      <c r="F96" s="626"/>
      <c r="G96" s="51" t="s">
        <v>143</v>
      </c>
      <c r="H96" s="562">
        <v>70000</v>
      </c>
    </row>
    <row r="97" spans="1:8" s="74" customFormat="1" ht="23.25" customHeight="1">
      <c r="A97" s="482" t="s">
        <v>316</v>
      </c>
      <c r="B97" s="65" t="s">
        <v>0</v>
      </c>
      <c r="C97" s="276" t="s">
        <v>146</v>
      </c>
      <c r="D97" s="386" t="s">
        <v>262</v>
      </c>
      <c r="E97" s="627" t="s">
        <v>648</v>
      </c>
      <c r="F97" s="628"/>
      <c r="G97" s="65"/>
      <c r="H97" s="577">
        <f>H99+H101</f>
        <v>126815</v>
      </c>
    </row>
    <row r="98" spans="1:8" s="74" customFormat="1" ht="56.25" customHeight="1">
      <c r="A98" s="411" t="s">
        <v>521</v>
      </c>
      <c r="B98" s="65" t="s">
        <v>0</v>
      </c>
      <c r="C98" s="276" t="s">
        <v>146</v>
      </c>
      <c r="D98" s="533" t="s">
        <v>262</v>
      </c>
      <c r="E98" s="627" t="s">
        <v>529</v>
      </c>
      <c r="F98" s="628"/>
      <c r="G98" s="65"/>
      <c r="H98" s="577" t="str">
        <f>H99</f>
        <v>12000</v>
      </c>
    </row>
    <row r="99" spans="1:8" s="74" customFormat="1" ht="23.25" customHeight="1">
      <c r="A99" s="431" t="s">
        <v>302</v>
      </c>
      <c r="B99" s="65" t="s">
        <v>0</v>
      </c>
      <c r="C99" s="276" t="s">
        <v>146</v>
      </c>
      <c r="D99" s="533" t="s">
        <v>262</v>
      </c>
      <c r="E99" s="627" t="s">
        <v>529</v>
      </c>
      <c r="F99" s="628"/>
      <c r="G99" s="65" t="s">
        <v>298</v>
      </c>
      <c r="H99" s="577" t="s">
        <v>633</v>
      </c>
    </row>
    <row r="100" spans="1:8" s="74" customFormat="1" ht="36.75" customHeight="1">
      <c r="A100" s="411" t="s">
        <v>481</v>
      </c>
      <c r="B100" s="51" t="s">
        <v>0</v>
      </c>
      <c r="C100" s="484" t="s">
        <v>146</v>
      </c>
      <c r="D100" s="485" t="s">
        <v>262</v>
      </c>
      <c r="E100" s="633" t="s">
        <v>622</v>
      </c>
      <c r="F100" s="634"/>
      <c r="G100" s="484"/>
      <c r="H100" s="562" t="str">
        <f>H101</f>
        <v>114815</v>
      </c>
    </row>
    <row r="101" spans="1:8" s="74" customFormat="1" ht="23.25" customHeight="1">
      <c r="A101" s="431" t="s">
        <v>302</v>
      </c>
      <c r="B101" s="51" t="s">
        <v>0</v>
      </c>
      <c r="C101" s="484" t="s">
        <v>146</v>
      </c>
      <c r="D101" s="485" t="s">
        <v>262</v>
      </c>
      <c r="E101" s="633" t="s">
        <v>622</v>
      </c>
      <c r="F101" s="634"/>
      <c r="G101" s="484" t="s">
        <v>298</v>
      </c>
      <c r="H101" s="562" t="s">
        <v>632</v>
      </c>
    </row>
    <row r="102" spans="1:8" s="74" customFormat="1" ht="23.25" customHeight="1">
      <c r="A102" s="431" t="s">
        <v>287</v>
      </c>
      <c r="B102" s="75" t="s">
        <v>0</v>
      </c>
      <c r="C102" s="484" t="s">
        <v>146</v>
      </c>
      <c r="D102" s="485" t="s">
        <v>262</v>
      </c>
      <c r="E102" s="633" t="s">
        <v>404</v>
      </c>
      <c r="F102" s="634"/>
      <c r="G102" s="484"/>
      <c r="H102" s="562">
        <f>H103</f>
        <v>30000</v>
      </c>
    </row>
    <row r="103" spans="1:8" s="74" customFormat="1" ht="23.25" customHeight="1">
      <c r="A103" s="431" t="s">
        <v>688</v>
      </c>
      <c r="B103" s="51" t="s">
        <v>0</v>
      </c>
      <c r="C103" s="484" t="s">
        <v>146</v>
      </c>
      <c r="D103" s="485" t="s">
        <v>262</v>
      </c>
      <c r="E103" s="633" t="s">
        <v>404</v>
      </c>
      <c r="F103" s="634"/>
      <c r="G103" s="484" t="s">
        <v>162</v>
      </c>
      <c r="H103" s="562">
        <v>30000</v>
      </c>
    </row>
    <row r="104" spans="1:8" s="182" customFormat="1" ht="36.75" customHeight="1">
      <c r="A104" s="137" t="s">
        <v>257</v>
      </c>
      <c r="B104" s="252" t="s">
        <v>0</v>
      </c>
      <c r="C104" s="177" t="s">
        <v>174</v>
      </c>
      <c r="D104" s="177"/>
      <c r="E104" s="179"/>
      <c r="F104" s="178"/>
      <c r="G104" s="177"/>
      <c r="H104" s="578">
        <f>H106+H115+H111</f>
        <v>793844</v>
      </c>
    </row>
    <row r="105" spans="1:8" s="182" customFormat="1" ht="28.5" customHeight="1">
      <c r="A105" s="545" t="s">
        <v>561</v>
      </c>
      <c r="B105" s="257" t="s">
        <v>0</v>
      </c>
      <c r="C105" s="177" t="s">
        <v>174</v>
      </c>
      <c r="D105" s="177" t="s">
        <v>231</v>
      </c>
      <c r="E105" s="179"/>
      <c r="F105" s="178"/>
      <c r="G105" s="177"/>
      <c r="H105" s="578">
        <f>H106</f>
        <v>170000</v>
      </c>
    </row>
    <row r="106" spans="1:8" s="182" customFormat="1" ht="82.5" customHeight="1">
      <c r="A106" s="103" t="s">
        <v>570</v>
      </c>
      <c r="B106" s="89" t="s">
        <v>0</v>
      </c>
      <c r="C106" s="51" t="s">
        <v>174</v>
      </c>
      <c r="D106" s="51" t="s">
        <v>231</v>
      </c>
      <c r="E106" s="629" t="s">
        <v>613</v>
      </c>
      <c r="F106" s="630"/>
      <c r="G106" s="177"/>
      <c r="H106" s="557">
        <f>H109</f>
        <v>170000</v>
      </c>
    </row>
    <row r="107" spans="1:8" s="182" customFormat="1" ht="57.75" customHeight="1">
      <c r="A107" s="171" t="s">
        <v>256</v>
      </c>
      <c r="B107" s="163" t="s">
        <v>0</v>
      </c>
      <c r="C107" s="434" t="s">
        <v>174</v>
      </c>
      <c r="D107" s="65" t="s">
        <v>231</v>
      </c>
      <c r="E107" s="631" t="s">
        <v>614</v>
      </c>
      <c r="F107" s="632"/>
      <c r="G107" s="65"/>
      <c r="H107" s="557">
        <f>H108</f>
        <v>170000</v>
      </c>
    </row>
    <row r="108" spans="1:8" s="182" customFormat="1" ht="39.75" customHeight="1">
      <c r="A108" s="141" t="s">
        <v>255</v>
      </c>
      <c r="B108" s="139" t="s">
        <v>0</v>
      </c>
      <c r="C108" s="176" t="s">
        <v>174</v>
      </c>
      <c r="D108" s="51" t="s">
        <v>231</v>
      </c>
      <c r="E108" s="642" t="s">
        <v>457</v>
      </c>
      <c r="F108" s="643"/>
      <c r="G108" s="51"/>
      <c r="H108" s="563">
        <f>H109</f>
        <v>170000</v>
      </c>
    </row>
    <row r="109" spans="1:8" s="182" customFormat="1" ht="29.25" customHeight="1">
      <c r="A109" s="488" t="s">
        <v>353</v>
      </c>
      <c r="B109" s="139" t="s">
        <v>0</v>
      </c>
      <c r="C109" s="176" t="s">
        <v>174</v>
      </c>
      <c r="D109" s="51" t="s">
        <v>231</v>
      </c>
      <c r="E109" s="629" t="s">
        <v>457</v>
      </c>
      <c r="F109" s="630"/>
      <c r="G109" s="51" t="s">
        <v>143</v>
      </c>
      <c r="H109" s="563">
        <v>170000</v>
      </c>
    </row>
    <row r="110" spans="1:8" s="182" customFormat="1" ht="37.5">
      <c r="A110" s="466" t="s">
        <v>574</v>
      </c>
      <c r="B110" s="79" t="s">
        <v>0</v>
      </c>
      <c r="C110" s="65" t="s">
        <v>174</v>
      </c>
      <c r="D110" s="65" t="s">
        <v>175</v>
      </c>
      <c r="E110" s="64"/>
      <c r="F110" s="63"/>
      <c r="G110" s="65"/>
      <c r="H110" s="557">
        <f>H111</f>
        <v>70000</v>
      </c>
    </row>
    <row r="111" spans="1:8" s="184" customFormat="1" ht="78.75" customHeight="1">
      <c r="A111" s="103" t="s">
        <v>570</v>
      </c>
      <c r="B111" s="89" t="s">
        <v>0</v>
      </c>
      <c r="C111" s="51" t="s">
        <v>174</v>
      </c>
      <c r="D111" s="51" t="s">
        <v>175</v>
      </c>
      <c r="E111" s="629" t="s">
        <v>613</v>
      </c>
      <c r="F111" s="630"/>
      <c r="G111" s="51"/>
      <c r="H111" s="577">
        <f>H112</f>
        <v>70000</v>
      </c>
    </row>
    <row r="112" spans="1:8" s="182" customFormat="1" ht="26.25" customHeight="1">
      <c r="A112" s="494" t="s">
        <v>352</v>
      </c>
      <c r="B112" s="89" t="s">
        <v>0</v>
      </c>
      <c r="C112" s="51" t="s">
        <v>174</v>
      </c>
      <c r="D112" s="51" t="s">
        <v>175</v>
      </c>
      <c r="E112" s="629" t="s">
        <v>628</v>
      </c>
      <c r="F112" s="630"/>
      <c r="G112" s="65"/>
      <c r="H112" s="577">
        <f>+H114</f>
        <v>70000</v>
      </c>
    </row>
    <row r="113" spans="1:8" s="74" customFormat="1" ht="37.5">
      <c r="A113" s="495" t="s">
        <v>429</v>
      </c>
      <c r="B113" s="127" t="s">
        <v>0</v>
      </c>
      <c r="C113" s="176" t="s">
        <v>174</v>
      </c>
      <c r="D113" s="176" t="s">
        <v>175</v>
      </c>
      <c r="E113" s="629" t="s">
        <v>537</v>
      </c>
      <c r="F113" s="630"/>
      <c r="G113" s="51"/>
      <c r="H113" s="563">
        <f>H114</f>
        <v>70000</v>
      </c>
    </row>
    <row r="114" spans="1:8" s="74" customFormat="1" ht="42" customHeight="1">
      <c r="A114" s="488" t="s">
        <v>353</v>
      </c>
      <c r="B114" s="51" t="s">
        <v>0</v>
      </c>
      <c r="C114" s="176" t="s">
        <v>174</v>
      </c>
      <c r="D114" s="176" t="s">
        <v>175</v>
      </c>
      <c r="E114" s="629" t="s">
        <v>537</v>
      </c>
      <c r="F114" s="630"/>
      <c r="G114" s="51" t="s">
        <v>143</v>
      </c>
      <c r="H114" s="562">
        <v>70000</v>
      </c>
    </row>
    <row r="115" spans="1:8" s="159" customFormat="1" ht="39" customHeight="1">
      <c r="A115" s="59" t="s">
        <v>254</v>
      </c>
      <c r="B115" s="65" t="s">
        <v>0</v>
      </c>
      <c r="C115" s="62" t="s">
        <v>174</v>
      </c>
      <c r="D115" s="62">
        <v>14</v>
      </c>
      <c r="E115" s="174"/>
      <c r="F115" s="173"/>
      <c r="G115" s="90"/>
      <c r="H115" s="557">
        <f>+H116</f>
        <v>553844</v>
      </c>
    </row>
    <row r="116" spans="1:8" s="159" customFormat="1" ht="63.75" customHeight="1">
      <c r="A116" s="56" t="s">
        <v>674</v>
      </c>
      <c r="B116" s="89" t="s">
        <v>0</v>
      </c>
      <c r="C116" s="62" t="s">
        <v>174</v>
      </c>
      <c r="D116" s="62">
        <v>14</v>
      </c>
      <c r="E116" s="64" t="s">
        <v>253</v>
      </c>
      <c r="F116" s="63" t="s">
        <v>153</v>
      </c>
      <c r="G116" s="90"/>
      <c r="H116" s="557">
        <f>H117</f>
        <v>553844</v>
      </c>
    </row>
    <row r="117" spans="1:8" s="159" customFormat="1" ht="63.75" customHeight="1">
      <c r="A117" s="514" t="s">
        <v>677</v>
      </c>
      <c r="B117" s="89" t="s">
        <v>0</v>
      </c>
      <c r="C117" s="62" t="s">
        <v>174</v>
      </c>
      <c r="D117" s="62">
        <v>14</v>
      </c>
      <c r="E117" s="623" t="s">
        <v>685</v>
      </c>
      <c r="F117" s="624"/>
      <c r="G117" s="90"/>
      <c r="H117" s="557">
        <f>H118+H120+H122</f>
        <v>553844</v>
      </c>
    </row>
    <row r="118" spans="1:8" s="159" customFormat="1" ht="63.75" customHeight="1">
      <c r="A118" s="610" t="s">
        <v>679</v>
      </c>
      <c r="B118" s="89" t="s">
        <v>0</v>
      </c>
      <c r="C118" s="62" t="s">
        <v>174</v>
      </c>
      <c r="D118" s="62">
        <v>14</v>
      </c>
      <c r="E118" s="629" t="s">
        <v>680</v>
      </c>
      <c r="F118" s="630"/>
      <c r="G118" s="90"/>
      <c r="H118" s="557">
        <f>H119</f>
        <v>470844</v>
      </c>
    </row>
    <row r="119" spans="1:8" s="159" customFormat="1" ht="30.75" customHeight="1">
      <c r="A119" s="80" t="s">
        <v>165</v>
      </c>
      <c r="B119" s="89" t="s">
        <v>0</v>
      </c>
      <c r="C119" s="62" t="s">
        <v>174</v>
      </c>
      <c r="D119" s="62">
        <v>14</v>
      </c>
      <c r="E119" s="629" t="s">
        <v>680</v>
      </c>
      <c r="F119" s="630"/>
      <c r="G119" s="90" t="s">
        <v>162</v>
      </c>
      <c r="H119" s="557">
        <v>470844</v>
      </c>
    </row>
    <row r="120" spans="1:8" s="159" customFormat="1" ht="63.75" customHeight="1">
      <c r="A120" s="611" t="s">
        <v>682</v>
      </c>
      <c r="B120" s="89" t="s">
        <v>0</v>
      </c>
      <c r="C120" s="62" t="s">
        <v>174</v>
      </c>
      <c r="D120" s="62">
        <v>14</v>
      </c>
      <c r="E120" s="623" t="s">
        <v>681</v>
      </c>
      <c r="F120" s="624"/>
      <c r="G120" s="90"/>
      <c r="H120" s="557">
        <f>H121</f>
        <v>4756</v>
      </c>
    </row>
    <row r="121" spans="1:8" s="159" customFormat="1" ht="28.5" customHeight="1">
      <c r="A121" s="80" t="s">
        <v>165</v>
      </c>
      <c r="B121" s="89" t="s">
        <v>0</v>
      </c>
      <c r="C121" s="62" t="s">
        <v>174</v>
      </c>
      <c r="D121" s="62">
        <v>14</v>
      </c>
      <c r="E121" s="623" t="s">
        <v>681</v>
      </c>
      <c r="F121" s="624"/>
      <c r="G121" s="90" t="s">
        <v>162</v>
      </c>
      <c r="H121" s="557">
        <v>4756</v>
      </c>
    </row>
    <row r="122" spans="1:8" s="74" customFormat="1" ht="41.25" customHeight="1">
      <c r="A122" s="96" t="s">
        <v>251</v>
      </c>
      <c r="B122" s="79" t="s">
        <v>0</v>
      </c>
      <c r="C122" s="51" t="s">
        <v>174</v>
      </c>
      <c r="D122" s="51">
        <v>14</v>
      </c>
      <c r="E122" s="629" t="s">
        <v>684</v>
      </c>
      <c r="F122" s="630"/>
      <c r="G122" s="51"/>
      <c r="H122" s="563">
        <f>H123</f>
        <v>78244</v>
      </c>
    </row>
    <row r="123" spans="1:8" s="74" customFormat="1" ht="27" customHeight="1">
      <c r="A123" s="80" t="s">
        <v>165</v>
      </c>
      <c r="B123" s="51" t="s">
        <v>0</v>
      </c>
      <c r="C123" s="51" t="s">
        <v>174</v>
      </c>
      <c r="D123" s="51">
        <v>14</v>
      </c>
      <c r="E123" s="629" t="s">
        <v>684</v>
      </c>
      <c r="F123" s="630"/>
      <c r="G123" s="51" t="s">
        <v>162</v>
      </c>
      <c r="H123" s="562">
        <v>78244</v>
      </c>
    </row>
    <row r="124" spans="1:8" s="74" customFormat="1" ht="18.75">
      <c r="A124" s="59" t="s">
        <v>250</v>
      </c>
      <c r="B124" s="252" t="s">
        <v>0</v>
      </c>
      <c r="C124" s="62" t="s">
        <v>214</v>
      </c>
      <c r="D124" s="68"/>
      <c r="E124" s="68"/>
      <c r="F124" s="67"/>
      <c r="G124" s="134"/>
      <c r="H124" s="557">
        <f>H125+H139+H165</f>
        <v>2784000</v>
      </c>
    </row>
    <row r="125" spans="1:8" s="74" customFormat="1" ht="18.75">
      <c r="A125" s="171" t="s">
        <v>249</v>
      </c>
      <c r="B125" s="257" t="s">
        <v>0</v>
      </c>
      <c r="C125" s="62" t="s">
        <v>214</v>
      </c>
      <c r="D125" s="135" t="s">
        <v>231</v>
      </c>
      <c r="E125" s="135"/>
      <c r="F125" s="134"/>
      <c r="G125" s="134"/>
      <c r="H125" s="557">
        <f>H126</f>
        <v>2059000</v>
      </c>
    </row>
    <row r="126" spans="1:8" s="74" customFormat="1" ht="60.75" customHeight="1">
      <c r="A126" s="56" t="s">
        <v>562</v>
      </c>
      <c r="B126" s="257" t="s">
        <v>0</v>
      </c>
      <c r="C126" s="62" t="s">
        <v>214</v>
      </c>
      <c r="D126" s="135" t="s">
        <v>231</v>
      </c>
      <c r="E126" s="623" t="s">
        <v>615</v>
      </c>
      <c r="F126" s="624"/>
      <c r="G126" s="134"/>
      <c r="H126" s="557">
        <f>H127+H131+H136</f>
        <v>2059000</v>
      </c>
    </row>
    <row r="127" spans="1:8" s="74" customFormat="1" ht="1.5" customHeight="1">
      <c r="A127" s="258" t="s">
        <v>248</v>
      </c>
      <c r="B127" s="256" t="s">
        <v>0</v>
      </c>
      <c r="C127" s="106" t="s">
        <v>214</v>
      </c>
      <c r="D127" s="175" t="s">
        <v>231</v>
      </c>
      <c r="E127" s="175" t="s">
        <v>496</v>
      </c>
      <c r="F127" s="143" t="s">
        <v>153</v>
      </c>
      <c r="G127" s="143"/>
      <c r="H127" s="563">
        <v>0</v>
      </c>
    </row>
    <row r="128" spans="1:8" s="74" customFormat="1" ht="39.75" customHeight="1" hidden="1">
      <c r="A128" s="147" t="s">
        <v>247</v>
      </c>
      <c r="B128" s="256" t="s">
        <v>0</v>
      </c>
      <c r="C128" s="106" t="s">
        <v>214</v>
      </c>
      <c r="D128" s="175" t="s">
        <v>231</v>
      </c>
      <c r="E128" s="175" t="s">
        <v>496</v>
      </c>
      <c r="F128" s="143" t="s">
        <v>243</v>
      </c>
      <c r="G128" s="143"/>
      <c r="H128" s="563">
        <f>H130</f>
        <v>0</v>
      </c>
    </row>
    <row r="129" spans="1:8" s="74" customFormat="1" ht="23.25" customHeight="1" hidden="1">
      <c r="A129" s="80" t="s">
        <v>246</v>
      </c>
      <c r="B129" s="256" t="s">
        <v>0</v>
      </c>
      <c r="C129" s="106" t="s">
        <v>214</v>
      </c>
      <c r="D129" s="175" t="s">
        <v>231</v>
      </c>
      <c r="E129" s="175" t="s">
        <v>496</v>
      </c>
      <c r="F129" s="143" t="s">
        <v>243</v>
      </c>
      <c r="G129" s="143" t="s">
        <v>207</v>
      </c>
      <c r="H129" s="563">
        <v>0</v>
      </c>
    </row>
    <row r="130" spans="1:8" s="74" customFormat="1" ht="41.25" customHeight="1" hidden="1">
      <c r="A130" s="172" t="s">
        <v>245</v>
      </c>
      <c r="B130" s="256" t="s">
        <v>0</v>
      </c>
      <c r="C130" s="106" t="s">
        <v>214</v>
      </c>
      <c r="D130" s="175" t="s">
        <v>231</v>
      </c>
      <c r="E130" s="175" t="s">
        <v>496</v>
      </c>
      <c r="F130" s="143" t="s">
        <v>243</v>
      </c>
      <c r="G130" s="143" t="s">
        <v>207</v>
      </c>
      <c r="H130" s="563">
        <v>0</v>
      </c>
    </row>
    <row r="131" spans="1:8" s="74" customFormat="1" ht="43.5" customHeight="1">
      <c r="A131" s="258" t="s">
        <v>241</v>
      </c>
      <c r="B131" s="256" t="s">
        <v>0</v>
      </c>
      <c r="C131" s="106" t="s">
        <v>214</v>
      </c>
      <c r="D131" s="175" t="s">
        <v>231</v>
      </c>
      <c r="E131" s="629" t="s">
        <v>530</v>
      </c>
      <c r="F131" s="630"/>
      <c r="G131" s="143"/>
      <c r="H131" s="579">
        <f>H134+H132</f>
        <v>1209000</v>
      </c>
    </row>
    <row r="132" spans="1:8" s="74" customFormat="1" ht="43.5" customHeight="1">
      <c r="A132" s="141" t="s">
        <v>240</v>
      </c>
      <c r="B132" s="256" t="s">
        <v>0</v>
      </c>
      <c r="C132" s="106" t="s">
        <v>214</v>
      </c>
      <c r="D132" s="175" t="s">
        <v>231</v>
      </c>
      <c r="E132" s="629" t="s">
        <v>519</v>
      </c>
      <c r="F132" s="630"/>
      <c r="G132" s="143"/>
      <c r="H132" s="579">
        <f>H133</f>
        <v>1200000</v>
      </c>
    </row>
    <row r="133" spans="1:8" s="74" customFormat="1" ht="42" customHeight="1">
      <c r="A133" s="488" t="s">
        <v>353</v>
      </c>
      <c r="B133" s="256" t="s">
        <v>0</v>
      </c>
      <c r="C133" s="106" t="s">
        <v>214</v>
      </c>
      <c r="D133" s="175" t="s">
        <v>231</v>
      </c>
      <c r="E133" s="629" t="s">
        <v>519</v>
      </c>
      <c r="F133" s="630"/>
      <c r="G133" s="143" t="s">
        <v>143</v>
      </c>
      <c r="H133" s="579">
        <v>1200000</v>
      </c>
    </row>
    <row r="134" spans="1:8" s="74" customFormat="1" ht="39" customHeight="1">
      <c r="A134" s="141" t="s">
        <v>673</v>
      </c>
      <c r="B134" s="256" t="s">
        <v>0</v>
      </c>
      <c r="C134" s="106" t="s">
        <v>214</v>
      </c>
      <c r="D134" s="175" t="s">
        <v>231</v>
      </c>
      <c r="E134" s="629" t="s">
        <v>672</v>
      </c>
      <c r="F134" s="630"/>
      <c r="G134" s="143"/>
      <c r="H134" s="563">
        <f>H135</f>
        <v>9000</v>
      </c>
    </row>
    <row r="135" spans="1:8" s="74" customFormat="1" ht="36" customHeight="1">
      <c r="A135" s="488" t="s">
        <v>353</v>
      </c>
      <c r="B135" s="256" t="s">
        <v>0</v>
      </c>
      <c r="C135" s="106" t="s">
        <v>214</v>
      </c>
      <c r="D135" s="175" t="s">
        <v>231</v>
      </c>
      <c r="E135" s="629" t="s">
        <v>672</v>
      </c>
      <c r="F135" s="630"/>
      <c r="G135" s="143" t="s">
        <v>143</v>
      </c>
      <c r="H135" s="579">
        <v>9000</v>
      </c>
    </row>
    <row r="136" spans="1:8" s="74" customFormat="1" ht="39" customHeight="1">
      <c r="A136" s="146" t="s">
        <v>234</v>
      </c>
      <c r="B136" s="256" t="s">
        <v>0</v>
      </c>
      <c r="C136" s="106" t="s">
        <v>214</v>
      </c>
      <c r="D136" s="175" t="s">
        <v>231</v>
      </c>
      <c r="E136" s="629" t="s">
        <v>531</v>
      </c>
      <c r="F136" s="630"/>
      <c r="G136" s="143"/>
      <c r="H136" s="563">
        <f>H137</f>
        <v>850000</v>
      </c>
    </row>
    <row r="137" spans="1:8" s="74" customFormat="1" ht="22.5" customHeight="1">
      <c r="A137" s="166" t="s">
        <v>232</v>
      </c>
      <c r="B137" s="256" t="s">
        <v>0</v>
      </c>
      <c r="C137" s="106" t="s">
        <v>214</v>
      </c>
      <c r="D137" s="175" t="s">
        <v>231</v>
      </c>
      <c r="E137" s="629" t="s">
        <v>396</v>
      </c>
      <c r="F137" s="630"/>
      <c r="G137" s="143"/>
      <c r="H137" s="563">
        <f>H138</f>
        <v>850000</v>
      </c>
    </row>
    <row r="138" spans="1:8" s="74" customFormat="1" ht="18.75" customHeight="1">
      <c r="A138" s="488" t="s">
        <v>353</v>
      </c>
      <c r="B138" s="256" t="s">
        <v>0</v>
      </c>
      <c r="C138" s="106" t="s">
        <v>214</v>
      </c>
      <c r="D138" s="175" t="s">
        <v>231</v>
      </c>
      <c r="E138" s="629" t="s">
        <v>396</v>
      </c>
      <c r="F138" s="630"/>
      <c r="G138" s="143" t="s">
        <v>143</v>
      </c>
      <c r="H138" s="563">
        <v>850000</v>
      </c>
    </row>
    <row r="139" spans="1:8" s="74" customFormat="1" ht="18.75">
      <c r="A139" s="103" t="s">
        <v>230</v>
      </c>
      <c r="B139" s="65" t="s">
        <v>0</v>
      </c>
      <c r="C139" s="65" t="s">
        <v>214</v>
      </c>
      <c r="D139" s="100">
        <v>12</v>
      </c>
      <c r="E139" s="53"/>
      <c r="F139" s="144"/>
      <c r="G139" s="123"/>
      <c r="H139" s="577">
        <f>H140+H153</f>
        <v>715000</v>
      </c>
    </row>
    <row r="140" spans="1:8" s="74" customFormat="1" ht="75.75" customHeight="1">
      <c r="A140" s="103" t="s">
        <v>563</v>
      </c>
      <c r="B140" s="65" t="s">
        <v>0</v>
      </c>
      <c r="C140" s="65" t="s">
        <v>214</v>
      </c>
      <c r="D140" s="100" t="s">
        <v>213</v>
      </c>
      <c r="E140" s="627" t="s">
        <v>631</v>
      </c>
      <c r="F140" s="628"/>
      <c r="G140" s="123"/>
      <c r="H140" s="577">
        <f>H142</f>
        <v>250000</v>
      </c>
    </row>
    <row r="141" spans="1:8" s="74" customFormat="1" ht="39.75" customHeight="1">
      <c r="A141" s="259" t="s">
        <v>467</v>
      </c>
      <c r="B141" s="65" t="s">
        <v>0</v>
      </c>
      <c r="C141" s="276" t="s">
        <v>214</v>
      </c>
      <c r="D141" s="386" t="s">
        <v>213</v>
      </c>
      <c r="E141" s="627" t="s">
        <v>606</v>
      </c>
      <c r="F141" s="628"/>
      <c r="G141" s="123"/>
      <c r="H141" s="577">
        <f>H142</f>
        <v>250000</v>
      </c>
    </row>
    <row r="142" spans="1:8" s="74" customFormat="1" ht="18.75">
      <c r="A142" s="164" t="s">
        <v>229</v>
      </c>
      <c r="B142" s="51" t="s">
        <v>0</v>
      </c>
      <c r="C142" s="51" t="s">
        <v>214</v>
      </c>
      <c r="D142" s="58" t="s">
        <v>213</v>
      </c>
      <c r="E142" s="625" t="s">
        <v>534</v>
      </c>
      <c r="F142" s="626"/>
      <c r="G142" s="123"/>
      <c r="H142" s="562">
        <f>H143</f>
        <v>250000</v>
      </c>
    </row>
    <row r="143" spans="1:8" s="74" customFormat="1" ht="24" customHeight="1">
      <c r="A143" s="488" t="s">
        <v>353</v>
      </c>
      <c r="B143" s="51" t="s">
        <v>0</v>
      </c>
      <c r="C143" s="51" t="s">
        <v>214</v>
      </c>
      <c r="D143" s="58" t="s">
        <v>213</v>
      </c>
      <c r="E143" s="625" t="s">
        <v>534</v>
      </c>
      <c r="F143" s="626"/>
      <c r="G143" s="57" t="s">
        <v>143</v>
      </c>
      <c r="H143" s="467">
        <v>250000</v>
      </c>
    </row>
    <row r="144" spans="1:32" s="93" customFormat="1" ht="19.5" hidden="1">
      <c r="A144" s="158" t="s">
        <v>228</v>
      </c>
      <c r="B144" s="89" t="s">
        <v>0</v>
      </c>
      <c r="C144" s="113" t="s">
        <v>214</v>
      </c>
      <c r="D144" s="157" t="s">
        <v>213</v>
      </c>
      <c r="E144" s="156" t="s">
        <v>227</v>
      </c>
      <c r="F144" s="125" t="s">
        <v>167</v>
      </c>
      <c r="G144" s="155"/>
      <c r="H144" s="560"/>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242" s="94" customFormat="1" ht="56.25" hidden="1">
      <c r="A145" s="153" t="s">
        <v>226</v>
      </c>
      <c r="B145" s="79" t="s">
        <v>0</v>
      </c>
      <c r="C145" s="151" t="s">
        <v>214</v>
      </c>
      <c r="D145" s="150" t="s">
        <v>213</v>
      </c>
      <c r="E145" s="149" t="s">
        <v>224</v>
      </c>
      <c r="F145" s="148" t="s">
        <v>167</v>
      </c>
      <c r="G145" s="154"/>
      <c r="H145" s="580"/>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159"/>
      <c r="FM145" s="159"/>
      <c r="FN145" s="159"/>
      <c r="FO145" s="159"/>
      <c r="FP145" s="159"/>
      <c r="FQ145" s="159"/>
      <c r="FR145" s="159"/>
      <c r="FS145" s="159"/>
      <c r="FT145" s="159"/>
      <c r="FU145" s="159"/>
      <c r="FV145" s="159"/>
      <c r="FW145" s="159"/>
      <c r="FX145" s="159"/>
      <c r="FY145" s="159"/>
      <c r="FZ145" s="159"/>
      <c r="GA145" s="159"/>
      <c r="GB145" s="159"/>
      <c r="GC145" s="159"/>
      <c r="GD145" s="159"/>
      <c r="GE145" s="159"/>
      <c r="GF145" s="159"/>
      <c r="GG145" s="159"/>
      <c r="GH145" s="159"/>
      <c r="GI145" s="159"/>
      <c r="GJ145" s="159"/>
      <c r="GK145" s="159"/>
      <c r="GL145" s="159"/>
      <c r="GM145" s="159"/>
      <c r="GN145" s="159"/>
      <c r="GO145" s="159"/>
      <c r="GP145" s="159"/>
      <c r="GQ145" s="159"/>
      <c r="GR145" s="159"/>
      <c r="GS145" s="159"/>
      <c r="GT145" s="159"/>
      <c r="GU145" s="159"/>
      <c r="GV145" s="159"/>
      <c r="GW145" s="159"/>
      <c r="GX145" s="159"/>
      <c r="GY145" s="159"/>
      <c r="GZ145" s="159"/>
      <c r="HA145" s="159"/>
      <c r="HB145" s="159"/>
      <c r="HC145" s="159"/>
      <c r="HD145" s="159"/>
      <c r="HE145" s="159"/>
      <c r="HF145" s="159"/>
      <c r="HG145" s="159"/>
      <c r="HH145" s="159"/>
      <c r="HI145" s="159"/>
      <c r="HJ145" s="159"/>
      <c r="HK145" s="159"/>
      <c r="HL145" s="159"/>
      <c r="HM145" s="159"/>
      <c r="HN145" s="159"/>
      <c r="HO145" s="159"/>
      <c r="HP145" s="159"/>
      <c r="HQ145" s="159"/>
      <c r="HR145" s="159"/>
      <c r="HS145" s="159"/>
      <c r="HT145" s="159"/>
      <c r="HU145" s="159"/>
      <c r="HV145" s="159"/>
      <c r="HW145" s="159"/>
      <c r="HX145" s="159"/>
      <c r="HY145" s="159"/>
      <c r="HZ145" s="159"/>
      <c r="IA145" s="159"/>
      <c r="IB145" s="159"/>
      <c r="IC145" s="159"/>
      <c r="ID145" s="159"/>
      <c r="IE145" s="159"/>
      <c r="IF145" s="159"/>
      <c r="IG145" s="159"/>
      <c r="IH145" s="159"/>
    </row>
    <row r="146" spans="1:242" s="94" customFormat="1" ht="37.5" hidden="1">
      <c r="A146" s="153" t="s">
        <v>225</v>
      </c>
      <c r="B146" s="79" t="s">
        <v>0</v>
      </c>
      <c r="C146" s="151" t="s">
        <v>214</v>
      </c>
      <c r="D146" s="150" t="s">
        <v>213</v>
      </c>
      <c r="E146" s="149" t="s">
        <v>224</v>
      </c>
      <c r="F146" s="148" t="s">
        <v>223</v>
      </c>
      <c r="G146" s="154"/>
      <c r="H146" s="580"/>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c r="FO146" s="159"/>
      <c r="FP146" s="159"/>
      <c r="FQ146" s="159"/>
      <c r="FR146" s="159"/>
      <c r="FS146" s="159"/>
      <c r="FT146" s="159"/>
      <c r="FU146" s="159"/>
      <c r="FV146" s="159"/>
      <c r="FW146" s="159"/>
      <c r="FX146" s="159"/>
      <c r="FY146" s="159"/>
      <c r="FZ146" s="159"/>
      <c r="GA146" s="159"/>
      <c r="GB146" s="159"/>
      <c r="GC146" s="159"/>
      <c r="GD146" s="159"/>
      <c r="GE146" s="159"/>
      <c r="GF146" s="159"/>
      <c r="GG146" s="159"/>
      <c r="GH146" s="159"/>
      <c r="GI146" s="159"/>
      <c r="GJ146" s="159"/>
      <c r="GK146" s="159"/>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159"/>
      <c r="HM146" s="159"/>
      <c r="HN146" s="159"/>
      <c r="HO146" s="159"/>
      <c r="HP146" s="159"/>
      <c r="HQ146" s="159"/>
      <c r="HR146" s="159"/>
      <c r="HS146" s="159"/>
      <c r="HT146" s="159"/>
      <c r="HU146" s="159"/>
      <c r="HV146" s="159"/>
      <c r="HW146" s="159"/>
      <c r="HX146" s="159"/>
      <c r="HY146" s="159"/>
      <c r="HZ146" s="159"/>
      <c r="IA146" s="159"/>
      <c r="IB146" s="159"/>
      <c r="IC146" s="159"/>
      <c r="ID146" s="159"/>
      <c r="IE146" s="159"/>
      <c r="IF146" s="159"/>
      <c r="IG146" s="159"/>
      <c r="IH146" s="159"/>
    </row>
    <row r="147" spans="1:242" s="94" customFormat="1" ht="19.5" hidden="1">
      <c r="A147" s="80" t="s">
        <v>157</v>
      </c>
      <c r="B147" s="51" t="s">
        <v>0</v>
      </c>
      <c r="C147" s="151" t="s">
        <v>214</v>
      </c>
      <c r="D147" s="150" t="s">
        <v>213</v>
      </c>
      <c r="E147" s="149" t="s">
        <v>224</v>
      </c>
      <c r="F147" s="148" t="s">
        <v>223</v>
      </c>
      <c r="G147" s="145" t="s">
        <v>143</v>
      </c>
      <c r="H147" s="581"/>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159"/>
      <c r="HM147" s="159"/>
      <c r="HN147" s="159"/>
      <c r="HO147" s="159"/>
      <c r="HP147" s="159"/>
      <c r="HQ147" s="159"/>
      <c r="HR147" s="159"/>
      <c r="HS147" s="159"/>
      <c r="HT147" s="159"/>
      <c r="HU147" s="159"/>
      <c r="HV147" s="159"/>
      <c r="HW147" s="159"/>
      <c r="HX147" s="159"/>
      <c r="HY147" s="159"/>
      <c r="HZ147" s="159"/>
      <c r="IA147" s="159"/>
      <c r="IB147" s="159"/>
      <c r="IC147" s="159"/>
      <c r="ID147" s="159"/>
      <c r="IE147" s="159"/>
      <c r="IF147" s="159"/>
      <c r="IG147" s="159"/>
      <c r="IH147" s="159"/>
    </row>
    <row r="148" spans="1:242" s="94" customFormat="1" ht="37.5" hidden="1">
      <c r="A148" s="153" t="s">
        <v>222</v>
      </c>
      <c r="B148" s="79" t="s">
        <v>0</v>
      </c>
      <c r="C148" s="151" t="s">
        <v>214</v>
      </c>
      <c r="D148" s="150" t="s">
        <v>213</v>
      </c>
      <c r="E148" s="149" t="s">
        <v>218</v>
      </c>
      <c r="F148" s="148" t="s">
        <v>167</v>
      </c>
      <c r="G148" s="154"/>
      <c r="H148" s="580"/>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c r="FO148" s="159"/>
      <c r="FP148" s="159"/>
      <c r="FQ148" s="159"/>
      <c r="FR148" s="159"/>
      <c r="FS148" s="159"/>
      <c r="FT148" s="159"/>
      <c r="FU148" s="159"/>
      <c r="FV148" s="159"/>
      <c r="FW148" s="159"/>
      <c r="FX148" s="159"/>
      <c r="FY148" s="159"/>
      <c r="FZ148" s="159"/>
      <c r="GA148" s="159"/>
      <c r="GB148" s="159"/>
      <c r="GC148" s="159"/>
      <c r="GD148" s="159"/>
      <c r="GE148" s="159"/>
      <c r="GF148" s="159"/>
      <c r="GG148" s="159"/>
      <c r="GH148" s="159"/>
      <c r="GI148" s="159"/>
      <c r="GJ148" s="159"/>
      <c r="GK148" s="159"/>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159"/>
      <c r="HM148" s="159"/>
      <c r="HN148" s="159"/>
      <c r="HO148" s="159"/>
      <c r="HP148" s="159"/>
      <c r="HQ148" s="159"/>
      <c r="HR148" s="159"/>
      <c r="HS148" s="159"/>
      <c r="HT148" s="159"/>
      <c r="HU148" s="159"/>
      <c r="HV148" s="159"/>
      <c r="HW148" s="159"/>
      <c r="HX148" s="159"/>
      <c r="HY148" s="159"/>
      <c r="HZ148" s="159"/>
      <c r="IA148" s="159"/>
      <c r="IB148" s="159"/>
      <c r="IC148" s="159"/>
      <c r="ID148" s="159"/>
      <c r="IE148" s="159"/>
      <c r="IF148" s="159"/>
      <c r="IG148" s="159"/>
      <c r="IH148" s="159"/>
    </row>
    <row r="149" spans="1:242" s="169" customFormat="1" ht="37.5" hidden="1">
      <c r="A149" s="153" t="s">
        <v>221</v>
      </c>
      <c r="B149" s="79" t="s">
        <v>0</v>
      </c>
      <c r="C149" s="151" t="s">
        <v>214</v>
      </c>
      <c r="D149" s="150" t="s">
        <v>213</v>
      </c>
      <c r="E149" s="149" t="s">
        <v>218</v>
      </c>
      <c r="F149" s="148" t="s">
        <v>220</v>
      </c>
      <c r="G149" s="154"/>
      <c r="H149" s="580"/>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70"/>
      <c r="EB149" s="170"/>
      <c r="EC149" s="170"/>
      <c r="ED149" s="170"/>
      <c r="EE149" s="170"/>
      <c r="EF149" s="170"/>
      <c r="EG149" s="170"/>
      <c r="EH149" s="170"/>
      <c r="EI149" s="170"/>
      <c r="EJ149" s="170"/>
      <c r="EK149" s="170"/>
      <c r="EL149" s="170"/>
      <c r="EM149" s="170"/>
      <c r="EN149" s="170"/>
      <c r="EO149" s="170"/>
      <c r="EP149" s="170"/>
      <c r="EQ149" s="170"/>
      <c r="ER149" s="170"/>
      <c r="ES149" s="170"/>
      <c r="ET149" s="170"/>
      <c r="EU149" s="170"/>
      <c r="EV149" s="170"/>
      <c r="EW149" s="170"/>
      <c r="EX149" s="170"/>
      <c r="EY149" s="170"/>
      <c r="EZ149" s="170"/>
      <c r="FA149" s="170"/>
      <c r="FB149" s="170"/>
      <c r="FC149" s="170"/>
      <c r="FD149" s="170"/>
      <c r="FE149" s="170"/>
      <c r="FF149" s="170"/>
      <c r="FG149" s="170"/>
      <c r="FH149" s="170"/>
      <c r="FI149" s="170"/>
      <c r="FJ149" s="170"/>
      <c r="FK149" s="170"/>
      <c r="FL149" s="170"/>
      <c r="FM149" s="170"/>
      <c r="FN149" s="170"/>
      <c r="FO149" s="170"/>
      <c r="FP149" s="170"/>
      <c r="FQ149" s="170"/>
      <c r="FR149" s="170"/>
      <c r="FS149" s="170"/>
      <c r="FT149" s="170"/>
      <c r="FU149" s="170"/>
      <c r="FV149" s="170"/>
      <c r="FW149" s="170"/>
      <c r="FX149" s="170"/>
      <c r="FY149" s="170"/>
      <c r="FZ149" s="170"/>
      <c r="GA149" s="170"/>
      <c r="GB149" s="170"/>
      <c r="GC149" s="170"/>
      <c r="GD149" s="170"/>
      <c r="GE149" s="170"/>
      <c r="GF149" s="170"/>
      <c r="GG149" s="170"/>
      <c r="GH149" s="170"/>
      <c r="GI149" s="170"/>
      <c r="GJ149" s="170"/>
      <c r="GK149" s="170"/>
      <c r="GL149" s="170"/>
      <c r="GM149" s="170"/>
      <c r="GN149" s="170"/>
      <c r="GO149" s="170"/>
      <c r="GP149" s="170"/>
      <c r="GQ149" s="170"/>
      <c r="GR149" s="170"/>
      <c r="GS149" s="170"/>
      <c r="GT149" s="170"/>
      <c r="GU149" s="170"/>
      <c r="GV149" s="170"/>
      <c r="GW149" s="170"/>
      <c r="GX149" s="170"/>
      <c r="GY149" s="170"/>
      <c r="GZ149" s="170"/>
      <c r="HA149" s="170"/>
      <c r="HB149" s="170"/>
      <c r="HC149" s="170"/>
      <c r="HD149" s="170"/>
      <c r="HE149" s="170"/>
      <c r="HF149" s="170"/>
      <c r="HG149" s="170"/>
      <c r="HH149" s="170"/>
      <c r="HI149" s="170"/>
      <c r="HJ149" s="170"/>
      <c r="HK149" s="170"/>
      <c r="HL149" s="170"/>
      <c r="HM149" s="170"/>
      <c r="HN149" s="170"/>
      <c r="HO149" s="170"/>
      <c r="HP149" s="170"/>
      <c r="HQ149" s="170"/>
      <c r="HR149" s="170"/>
      <c r="HS149" s="170"/>
      <c r="HT149" s="170"/>
      <c r="HU149" s="170"/>
      <c r="HV149" s="170"/>
      <c r="HW149" s="170"/>
      <c r="HX149" s="170"/>
      <c r="HY149" s="170"/>
      <c r="HZ149" s="170"/>
      <c r="IA149" s="170"/>
      <c r="IB149" s="170"/>
      <c r="IC149" s="170"/>
      <c r="ID149" s="170"/>
      <c r="IE149" s="170"/>
      <c r="IF149" s="170"/>
      <c r="IG149" s="170"/>
      <c r="IH149" s="170"/>
    </row>
    <row r="150" spans="1:243" s="168" customFormat="1" ht="18.75" hidden="1">
      <c r="A150" s="80" t="s">
        <v>157</v>
      </c>
      <c r="B150" s="51" t="s">
        <v>0</v>
      </c>
      <c r="C150" s="151" t="s">
        <v>214</v>
      </c>
      <c r="D150" s="150" t="s">
        <v>213</v>
      </c>
      <c r="E150" s="149" t="s">
        <v>218</v>
      </c>
      <c r="F150" s="148" t="s">
        <v>220</v>
      </c>
      <c r="G150" s="145" t="s">
        <v>143</v>
      </c>
      <c r="H150" s="581"/>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c r="CF150" s="159"/>
      <c r="CG150" s="159"/>
      <c r="CH150" s="159"/>
      <c r="CI150" s="159"/>
      <c r="CJ150" s="159"/>
      <c r="CK150" s="159"/>
      <c r="CL150" s="159"/>
      <c r="CM150" s="159"/>
      <c r="CN150" s="159"/>
      <c r="CO150" s="159"/>
      <c r="CP150" s="159"/>
      <c r="CQ150" s="159"/>
      <c r="CR150" s="159"/>
      <c r="CS150" s="159"/>
      <c r="CT150" s="159"/>
      <c r="CU150" s="159"/>
      <c r="CV150" s="159"/>
      <c r="CW150" s="159"/>
      <c r="CX150" s="159"/>
      <c r="CY150" s="159"/>
      <c r="CZ150" s="159"/>
      <c r="DA150" s="159"/>
      <c r="DB150" s="159"/>
      <c r="DC150" s="159"/>
      <c r="DD150" s="159"/>
      <c r="DE150" s="159"/>
      <c r="DF150" s="159"/>
      <c r="DG150" s="159"/>
      <c r="DH150" s="159"/>
      <c r="DI150" s="159"/>
      <c r="DJ150" s="159"/>
      <c r="DK150" s="159"/>
      <c r="DL150" s="159"/>
      <c r="DM150" s="159"/>
      <c r="DN150" s="159"/>
      <c r="DO150" s="159"/>
      <c r="DP150" s="159"/>
      <c r="DQ150" s="159"/>
      <c r="DR150" s="159"/>
      <c r="DS150" s="159"/>
      <c r="DT150" s="159"/>
      <c r="DU150" s="159"/>
      <c r="DV150" s="159"/>
      <c r="DW150" s="159"/>
      <c r="DX150" s="159"/>
      <c r="DY150" s="159"/>
      <c r="DZ150" s="159"/>
      <c r="EA150" s="159"/>
      <c r="EB150" s="159"/>
      <c r="EC150" s="159"/>
      <c r="ED150" s="159"/>
      <c r="EE150" s="159"/>
      <c r="EF150" s="159"/>
      <c r="EG150" s="159"/>
      <c r="EH150" s="159"/>
      <c r="EI150" s="159"/>
      <c r="EJ150" s="159"/>
      <c r="EK150" s="159"/>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159"/>
      <c r="FM150" s="159"/>
      <c r="FN150" s="159"/>
      <c r="FO150" s="159"/>
      <c r="FP150" s="159"/>
      <c r="FQ150" s="159"/>
      <c r="FR150" s="159"/>
      <c r="FS150" s="159"/>
      <c r="FT150" s="159"/>
      <c r="FU150" s="159"/>
      <c r="FV150" s="159"/>
      <c r="FW150" s="159"/>
      <c r="FX150" s="159"/>
      <c r="FY150" s="159"/>
      <c r="FZ150" s="159"/>
      <c r="GA150" s="159"/>
      <c r="GB150" s="159"/>
      <c r="GC150" s="159"/>
      <c r="GD150" s="159"/>
      <c r="GE150" s="159"/>
      <c r="GF150" s="159"/>
      <c r="GG150" s="159"/>
      <c r="GH150" s="159"/>
      <c r="GI150" s="159"/>
      <c r="GJ150" s="159"/>
      <c r="GK150" s="159"/>
      <c r="GL150" s="159"/>
      <c r="GM150" s="159"/>
      <c r="GN150" s="159"/>
      <c r="GO150" s="159"/>
      <c r="GP150" s="159"/>
      <c r="GQ150" s="159"/>
      <c r="GR150" s="159"/>
      <c r="GS150" s="159"/>
      <c r="GT150" s="159"/>
      <c r="GU150" s="159"/>
      <c r="GV150" s="159"/>
      <c r="GW150" s="159"/>
      <c r="GX150" s="159"/>
      <c r="GY150" s="159"/>
      <c r="GZ150" s="159"/>
      <c r="HA150" s="159"/>
      <c r="HB150" s="159"/>
      <c r="HC150" s="159"/>
      <c r="HD150" s="159"/>
      <c r="HE150" s="159"/>
      <c r="HF150" s="159"/>
      <c r="HG150" s="159"/>
      <c r="HH150" s="159"/>
      <c r="HI150" s="159"/>
      <c r="HJ150" s="159"/>
      <c r="HK150" s="159"/>
      <c r="HL150" s="159"/>
      <c r="HM150" s="159"/>
      <c r="HN150" s="159"/>
      <c r="HO150" s="159"/>
      <c r="HP150" s="159"/>
      <c r="HQ150" s="159"/>
      <c r="HR150" s="159"/>
      <c r="HS150" s="159"/>
      <c r="HT150" s="159"/>
      <c r="HU150" s="159"/>
      <c r="HV150" s="159"/>
      <c r="HW150" s="159"/>
      <c r="HX150" s="159"/>
      <c r="HY150" s="159"/>
      <c r="HZ150" s="159"/>
      <c r="IA150" s="159"/>
      <c r="IB150" s="159"/>
      <c r="IC150" s="159"/>
      <c r="ID150" s="159"/>
      <c r="IE150" s="159"/>
      <c r="IF150" s="159"/>
      <c r="IG150" s="159"/>
      <c r="IH150" s="159"/>
      <c r="II150" s="159"/>
    </row>
    <row r="151" spans="1:32" s="167" customFormat="1" ht="37.5" hidden="1">
      <c r="A151" s="153" t="s">
        <v>219</v>
      </c>
      <c r="B151" s="79" t="s">
        <v>0</v>
      </c>
      <c r="C151" s="151" t="s">
        <v>214</v>
      </c>
      <c r="D151" s="150" t="s">
        <v>213</v>
      </c>
      <c r="E151" s="149" t="s">
        <v>218</v>
      </c>
      <c r="F151" s="148" t="s">
        <v>217</v>
      </c>
      <c r="G151" s="152"/>
      <c r="H151" s="561"/>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row>
    <row r="152" spans="1:32" s="46" customFormat="1" ht="18.75" hidden="1">
      <c r="A152" s="80" t="s">
        <v>157</v>
      </c>
      <c r="B152" s="51" t="s">
        <v>0</v>
      </c>
      <c r="C152" s="151" t="s">
        <v>214</v>
      </c>
      <c r="D152" s="150" t="s">
        <v>213</v>
      </c>
      <c r="E152" s="149" t="s">
        <v>218</v>
      </c>
      <c r="F152" s="148" t="s">
        <v>217</v>
      </c>
      <c r="G152" s="145" t="s">
        <v>143</v>
      </c>
      <c r="H152" s="581"/>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row>
    <row r="153" spans="1:32" s="46" customFormat="1" ht="66" customHeight="1">
      <c r="A153" s="103" t="s">
        <v>554</v>
      </c>
      <c r="B153" s="257" t="s">
        <v>0</v>
      </c>
      <c r="C153" s="62" t="s">
        <v>214</v>
      </c>
      <c r="D153" s="62" t="s">
        <v>213</v>
      </c>
      <c r="E153" s="623" t="s">
        <v>627</v>
      </c>
      <c r="F153" s="624"/>
      <c r="G153" s="134" t="s">
        <v>143</v>
      </c>
      <c r="H153" s="557">
        <f>H154</f>
        <v>465000</v>
      </c>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row>
    <row r="154" spans="1:32" s="46" customFormat="1" ht="47.25" customHeight="1">
      <c r="A154" s="268" t="s">
        <v>408</v>
      </c>
      <c r="B154" s="256" t="s">
        <v>0</v>
      </c>
      <c r="C154" s="106" t="s">
        <v>214</v>
      </c>
      <c r="D154" s="106" t="s">
        <v>213</v>
      </c>
      <c r="E154" s="629" t="s">
        <v>587</v>
      </c>
      <c r="F154" s="630"/>
      <c r="G154" s="134"/>
      <c r="H154" s="579">
        <f>H156+H158+H160+H161+H163</f>
        <v>465000</v>
      </c>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row>
    <row r="155" spans="1:32" s="46" customFormat="1" ht="42" customHeight="1" hidden="1">
      <c r="A155" s="96" t="s">
        <v>351</v>
      </c>
      <c r="B155" s="256" t="s">
        <v>0</v>
      </c>
      <c r="C155" s="106" t="s">
        <v>214</v>
      </c>
      <c r="D155" s="106" t="s">
        <v>213</v>
      </c>
      <c r="E155" s="629" t="s">
        <v>523</v>
      </c>
      <c r="F155" s="630"/>
      <c r="G155" s="143"/>
      <c r="H155" s="582">
        <v>0</v>
      </c>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row>
    <row r="156" spans="1:32" s="46" customFormat="1" ht="29.25" customHeight="1" hidden="1">
      <c r="A156" s="488" t="s">
        <v>353</v>
      </c>
      <c r="B156" s="256" t="s">
        <v>0</v>
      </c>
      <c r="C156" s="106" t="s">
        <v>214</v>
      </c>
      <c r="D156" s="106" t="s">
        <v>213</v>
      </c>
      <c r="E156" s="629" t="s">
        <v>523</v>
      </c>
      <c r="F156" s="630"/>
      <c r="G156" s="143" t="s">
        <v>143</v>
      </c>
      <c r="H156" s="582">
        <v>0</v>
      </c>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row>
    <row r="157" spans="1:32" s="46" customFormat="1" ht="18.75" customHeight="1">
      <c r="A157" s="391" t="s">
        <v>409</v>
      </c>
      <c r="B157" s="269" t="s">
        <v>0</v>
      </c>
      <c r="C157" s="269" t="s">
        <v>214</v>
      </c>
      <c r="D157" s="465" t="s">
        <v>213</v>
      </c>
      <c r="E157" s="625" t="s">
        <v>591</v>
      </c>
      <c r="F157" s="626"/>
      <c r="G157" s="427"/>
      <c r="H157" s="582">
        <f>H158</f>
        <v>120000</v>
      </c>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row>
    <row r="158" spans="1:32" s="46" customFormat="1" ht="21" customHeight="1">
      <c r="A158" s="488" t="s">
        <v>353</v>
      </c>
      <c r="B158" s="269" t="s">
        <v>0</v>
      </c>
      <c r="C158" s="269" t="s">
        <v>214</v>
      </c>
      <c r="D158" s="465" t="s">
        <v>213</v>
      </c>
      <c r="E158" s="625" t="s">
        <v>591</v>
      </c>
      <c r="F158" s="626"/>
      <c r="G158" s="427" t="s">
        <v>143</v>
      </c>
      <c r="H158" s="582">
        <v>120000</v>
      </c>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row>
    <row r="159" spans="1:32" s="46" customFormat="1" ht="40.5" customHeight="1">
      <c r="A159" s="80" t="s">
        <v>215</v>
      </c>
      <c r="B159" s="256" t="s">
        <v>0</v>
      </c>
      <c r="C159" s="106" t="s">
        <v>214</v>
      </c>
      <c r="D159" s="106" t="s">
        <v>213</v>
      </c>
      <c r="E159" s="629" t="s">
        <v>524</v>
      </c>
      <c r="F159" s="630"/>
      <c r="G159" s="143"/>
      <c r="H159" s="582">
        <f>H160</f>
        <v>132843</v>
      </c>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row>
    <row r="160" spans="1:32" s="46" customFormat="1" ht="24" customHeight="1">
      <c r="A160" s="488" t="s">
        <v>353</v>
      </c>
      <c r="B160" s="256" t="s">
        <v>0</v>
      </c>
      <c r="C160" s="106" t="s">
        <v>214</v>
      </c>
      <c r="D160" s="106" t="s">
        <v>213</v>
      </c>
      <c r="E160" s="629" t="s">
        <v>524</v>
      </c>
      <c r="F160" s="630"/>
      <c r="G160" s="143" t="s">
        <v>143</v>
      </c>
      <c r="H160" s="582">
        <v>132843</v>
      </c>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row>
    <row r="161" spans="1:32" s="46" customFormat="1" ht="39" customHeight="1">
      <c r="A161" s="550" t="s">
        <v>597</v>
      </c>
      <c r="B161" s="256" t="s">
        <v>0</v>
      </c>
      <c r="C161" s="106" t="s">
        <v>214</v>
      </c>
      <c r="D161" s="175" t="s">
        <v>213</v>
      </c>
      <c r="E161" s="629" t="s">
        <v>582</v>
      </c>
      <c r="F161" s="630"/>
      <c r="G161" s="143"/>
      <c r="H161" s="582">
        <f>H162</f>
        <v>63647</v>
      </c>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row>
    <row r="162" spans="1:32" s="46" customFormat="1" ht="24" customHeight="1">
      <c r="A162" s="488" t="s">
        <v>353</v>
      </c>
      <c r="B162" s="256" t="s">
        <v>0</v>
      </c>
      <c r="C162" s="106" t="s">
        <v>214</v>
      </c>
      <c r="D162" s="175" t="s">
        <v>213</v>
      </c>
      <c r="E162" s="629" t="s">
        <v>582</v>
      </c>
      <c r="F162" s="630"/>
      <c r="G162" s="143" t="s">
        <v>143</v>
      </c>
      <c r="H162" s="582">
        <v>63647</v>
      </c>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row>
    <row r="163" spans="1:32" s="46" customFormat="1" ht="39" customHeight="1">
      <c r="A163" s="550" t="s">
        <v>596</v>
      </c>
      <c r="B163" s="256" t="s">
        <v>0</v>
      </c>
      <c r="C163" s="106" t="s">
        <v>214</v>
      </c>
      <c r="D163" s="175" t="s">
        <v>213</v>
      </c>
      <c r="E163" s="629" t="s">
        <v>583</v>
      </c>
      <c r="F163" s="630"/>
      <c r="G163" s="143"/>
      <c r="H163" s="582">
        <f>H164</f>
        <v>148510</v>
      </c>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row>
    <row r="164" spans="1:32" s="46" customFormat="1" ht="24" customHeight="1">
      <c r="A164" s="488" t="s">
        <v>353</v>
      </c>
      <c r="B164" s="256" t="s">
        <v>0</v>
      </c>
      <c r="C164" s="106" t="s">
        <v>214</v>
      </c>
      <c r="D164" s="175" t="s">
        <v>213</v>
      </c>
      <c r="E164" s="629" t="s">
        <v>583</v>
      </c>
      <c r="F164" s="630"/>
      <c r="G164" s="143" t="s">
        <v>143</v>
      </c>
      <c r="H164" s="582">
        <v>148510</v>
      </c>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row>
    <row r="165" spans="1:32" s="46" customFormat="1" ht="60" customHeight="1">
      <c r="A165" s="101" t="s">
        <v>565</v>
      </c>
      <c r="B165" s="51" t="s">
        <v>0</v>
      </c>
      <c r="C165" s="51" t="s">
        <v>214</v>
      </c>
      <c r="D165" s="58" t="s">
        <v>213</v>
      </c>
      <c r="E165" s="627" t="s">
        <v>623</v>
      </c>
      <c r="F165" s="628"/>
      <c r="G165" s="57"/>
      <c r="H165" s="528">
        <f>H166</f>
        <v>10000</v>
      </c>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row>
    <row r="166" spans="1:32" s="46" customFormat="1" ht="60" customHeight="1">
      <c r="A166" s="80" t="s">
        <v>507</v>
      </c>
      <c r="B166" s="51" t="s">
        <v>0</v>
      </c>
      <c r="C166" s="51" t="s">
        <v>214</v>
      </c>
      <c r="D166" s="58" t="s">
        <v>213</v>
      </c>
      <c r="E166" s="625" t="s">
        <v>509</v>
      </c>
      <c r="F166" s="626"/>
      <c r="G166" s="57"/>
      <c r="H166" s="467">
        <f>H167</f>
        <v>10000</v>
      </c>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row>
    <row r="167" spans="1:32" s="46" customFormat="1" ht="24" customHeight="1">
      <c r="A167" s="80" t="s">
        <v>165</v>
      </c>
      <c r="B167" s="51" t="s">
        <v>0</v>
      </c>
      <c r="C167" s="51" t="s">
        <v>214</v>
      </c>
      <c r="D167" s="58" t="s">
        <v>213</v>
      </c>
      <c r="E167" s="625" t="s">
        <v>510</v>
      </c>
      <c r="F167" s="626"/>
      <c r="G167" s="57" t="s">
        <v>162</v>
      </c>
      <c r="H167" s="467">
        <v>10000</v>
      </c>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row>
    <row r="168" spans="1:8" s="159" customFormat="1" ht="18.75">
      <c r="A168" s="137" t="s">
        <v>212</v>
      </c>
      <c r="B168" s="252" t="s">
        <v>0</v>
      </c>
      <c r="C168" s="62" t="s">
        <v>190</v>
      </c>
      <c r="D168" s="62"/>
      <c r="E168" s="71"/>
      <c r="F168" s="70"/>
      <c r="G168" s="62"/>
      <c r="H168" s="557">
        <f>H169+H174+H188</f>
        <v>9588709.719999999</v>
      </c>
    </row>
    <row r="169" spans="1:8" s="159" customFormat="1" ht="18.75">
      <c r="A169" s="137" t="s">
        <v>211</v>
      </c>
      <c r="B169" s="257" t="s">
        <v>0</v>
      </c>
      <c r="C169" s="62" t="s">
        <v>190</v>
      </c>
      <c r="D169" s="62" t="s">
        <v>146</v>
      </c>
      <c r="E169" s="68"/>
      <c r="F169" s="67"/>
      <c r="G169" s="62"/>
      <c r="H169" s="557">
        <f>H170</f>
        <v>40000</v>
      </c>
    </row>
    <row r="170" spans="1:8" s="159" customFormat="1" ht="81" customHeight="1">
      <c r="A170" s="136" t="s">
        <v>566</v>
      </c>
      <c r="B170" s="257" t="s">
        <v>0</v>
      </c>
      <c r="C170" s="62" t="s">
        <v>190</v>
      </c>
      <c r="D170" s="62" t="s">
        <v>146</v>
      </c>
      <c r="E170" s="116" t="s">
        <v>179</v>
      </c>
      <c r="F170" s="115" t="s">
        <v>153</v>
      </c>
      <c r="G170" s="62"/>
      <c r="H170" s="557">
        <f>H171</f>
        <v>40000</v>
      </c>
    </row>
    <row r="171" spans="1:8" s="159" customFormat="1" ht="78" customHeight="1">
      <c r="A171" s="122" t="s">
        <v>556</v>
      </c>
      <c r="B171" s="256" t="s">
        <v>0</v>
      </c>
      <c r="C171" s="106" t="s">
        <v>190</v>
      </c>
      <c r="D171" s="106" t="s">
        <v>146</v>
      </c>
      <c r="E171" s="116" t="s">
        <v>191</v>
      </c>
      <c r="F171" s="115" t="s">
        <v>153</v>
      </c>
      <c r="G171" s="106"/>
      <c r="H171" s="563">
        <f>H173</f>
        <v>40000</v>
      </c>
    </row>
    <row r="172" spans="1:8" s="159" customFormat="1" ht="25.5" customHeight="1">
      <c r="A172" s="389" t="s">
        <v>210</v>
      </c>
      <c r="B172" s="393" t="s">
        <v>0</v>
      </c>
      <c r="C172" s="394" t="s">
        <v>190</v>
      </c>
      <c r="D172" s="394" t="s">
        <v>146</v>
      </c>
      <c r="E172" s="129" t="s">
        <v>209</v>
      </c>
      <c r="F172" s="128" t="s">
        <v>153</v>
      </c>
      <c r="G172" s="106"/>
      <c r="H172" s="563">
        <v>45000</v>
      </c>
    </row>
    <row r="173" spans="1:8" s="159" customFormat="1" ht="18.75">
      <c r="A173" s="142" t="s">
        <v>350</v>
      </c>
      <c r="B173" s="256" t="s">
        <v>0</v>
      </c>
      <c r="C173" s="106" t="s">
        <v>190</v>
      </c>
      <c r="D173" s="106" t="s">
        <v>146</v>
      </c>
      <c r="E173" s="129" t="s">
        <v>209</v>
      </c>
      <c r="F173" s="128" t="s">
        <v>208</v>
      </c>
      <c r="G173" s="62" t="s">
        <v>143</v>
      </c>
      <c r="H173" s="563">
        <v>40000</v>
      </c>
    </row>
    <row r="174" spans="1:8" s="74" customFormat="1" ht="18" customHeight="1">
      <c r="A174" s="137" t="s">
        <v>206</v>
      </c>
      <c r="B174" s="65" t="s">
        <v>0</v>
      </c>
      <c r="C174" s="62" t="s">
        <v>190</v>
      </c>
      <c r="D174" s="62" t="s">
        <v>203</v>
      </c>
      <c r="E174" s="68"/>
      <c r="F174" s="67"/>
      <c r="G174" s="62"/>
      <c r="H174" s="557">
        <f>H175+H183</f>
        <v>95000</v>
      </c>
    </row>
    <row r="175" spans="1:8" s="74" customFormat="1" ht="84" customHeight="1">
      <c r="A175" s="546" t="s">
        <v>571</v>
      </c>
      <c r="B175" s="163" t="s">
        <v>0</v>
      </c>
      <c r="C175" s="90" t="s">
        <v>190</v>
      </c>
      <c r="D175" s="90" t="s">
        <v>203</v>
      </c>
      <c r="E175" s="116" t="s">
        <v>420</v>
      </c>
      <c r="F175" s="115" t="s">
        <v>153</v>
      </c>
      <c r="G175" s="65"/>
      <c r="H175" s="577">
        <f>H178</f>
        <v>35000</v>
      </c>
    </row>
    <row r="176" spans="1:8" s="74" customFormat="1" ht="42" customHeight="1">
      <c r="A176" s="505" t="s">
        <v>683</v>
      </c>
      <c r="B176" s="267" t="s">
        <v>0</v>
      </c>
      <c r="C176" s="392" t="s">
        <v>190</v>
      </c>
      <c r="D176" s="396" t="s">
        <v>203</v>
      </c>
      <c r="E176" s="397" t="s">
        <v>678</v>
      </c>
      <c r="F176" s="398" t="s">
        <v>153</v>
      </c>
      <c r="G176" s="399"/>
      <c r="H176" s="562">
        <f>H178</f>
        <v>35000</v>
      </c>
    </row>
    <row r="177" spans="1:8" s="74" customFormat="1" ht="44.25" customHeight="1">
      <c r="A177" s="400" t="s">
        <v>410</v>
      </c>
      <c r="B177" s="267" t="s">
        <v>0</v>
      </c>
      <c r="C177" s="392" t="s">
        <v>190</v>
      </c>
      <c r="D177" s="396" t="s">
        <v>203</v>
      </c>
      <c r="E177" s="397" t="s">
        <v>678</v>
      </c>
      <c r="F177" s="398" t="s">
        <v>201</v>
      </c>
      <c r="G177" s="399"/>
      <c r="H177" s="562">
        <f>H178</f>
        <v>35000</v>
      </c>
    </row>
    <row r="178" spans="1:8" s="74" customFormat="1" ht="34.5" customHeight="1">
      <c r="A178" s="488" t="s">
        <v>353</v>
      </c>
      <c r="B178" s="267" t="s">
        <v>0</v>
      </c>
      <c r="C178" s="392" t="s">
        <v>190</v>
      </c>
      <c r="D178" s="396" t="s">
        <v>203</v>
      </c>
      <c r="E178" s="397" t="s">
        <v>678</v>
      </c>
      <c r="F178" s="398" t="s">
        <v>201</v>
      </c>
      <c r="G178" s="609" t="s">
        <v>143</v>
      </c>
      <c r="H178" s="562">
        <v>35000</v>
      </c>
    </row>
    <row r="179" spans="1:8" s="74" customFormat="1" ht="81.75" customHeight="1">
      <c r="A179" s="546" t="s">
        <v>571</v>
      </c>
      <c r="B179" s="163" t="s">
        <v>0</v>
      </c>
      <c r="C179" s="90" t="s">
        <v>190</v>
      </c>
      <c r="D179" s="90" t="s">
        <v>174</v>
      </c>
      <c r="E179" s="116" t="s">
        <v>420</v>
      </c>
      <c r="F179" s="115" t="s">
        <v>153</v>
      </c>
      <c r="G179" s="65"/>
      <c r="H179" s="557">
        <f>H180</f>
        <v>54000</v>
      </c>
    </row>
    <row r="180" spans="1:8" s="74" customFormat="1" ht="43.5" customHeight="1">
      <c r="A180" s="402" t="s">
        <v>412</v>
      </c>
      <c r="B180" s="139" t="s">
        <v>0</v>
      </c>
      <c r="C180" s="138" t="s">
        <v>190</v>
      </c>
      <c r="D180" s="138" t="s">
        <v>174</v>
      </c>
      <c r="E180" s="129" t="s">
        <v>397</v>
      </c>
      <c r="F180" s="128" t="s">
        <v>153</v>
      </c>
      <c r="G180" s="51"/>
      <c r="H180" s="562">
        <f>H181</f>
        <v>54000</v>
      </c>
    </row>
    <row r="181" spans="1:8" s="74" customFormat="1" ht="29.25" customHeight="1">
      <c r="A181" s="403" t="s">
        <v>413</v>
      </c>
      <c r="B181" s="139" t="s">
        <v>0</v>
      </c>
      <c r="C181" s="138" t="s">
        <v>190</v>
      </c>
      <c r="D181" s="138" t="s">
        <v>174</v>
      </c>
      <c r="E181" s="129" t="s">
        <v>397</v>
      </c>
      <c r="F181" s="128" t="s">
        <v>398</v>
      </c>
      <c r="G181" s="51"/>
      <c r="H181" s="562">
        <f>H182</f>
        <v>54000</v>
      </c>
    </row>
    <row r="182" spans="1:8" s="74" customFormat="1" ht="42" customHeight="1">
      <c r="A182" s="488" t="s">
        <v>353</v>
      </c>
      <c r="B182" s="139" t="s">
        <v>0</v>
      </c>
      <c r="C182" s="138" t="s">
        <v>190</v>
      </c>
      <c r="D182" s="138" t="s">
        <v>174</v>
      </c>
      <c r="E182" s="129" t="s">
        <v>397</v>
      </c>
      <c r="F182" s="128" t="s">
        <v>398</v>
      </c>
      <c r="G182" s="51" t="s">
        <v>143</v>
      </c>
      <c r="H182" s="562">
        <v>54000</v>
      </c>
    </row>
    <row r="183" spans="1:8" s="74" customFormat="1" ht="84" customHeight="1">
      <c r="A183" s="136" t="s">
        <v>566</v>
      </c>
      <c r="B183" s="163" t="s">
        <v>0</v>
      </c>
      <c r="C183" s="90" t="s">
        <v>190</v>
      </c>
      <c r="D183" s="90" t="s">
        <v>203</v>
      </c>
      <c r="E183" s="116" t="s">
        <v>179</v>
      </c>
      <c r="F183" s="115" t="s">
        <v>153</v>
      </c>
      <c r="G183" s="51"/>
      <c r="H183" s="577">
        <f>H184</f>
        <v>60000</v>
      </c>
    </row>
    <row r="184" spans="1:8" s="74" customFormat="1" ht="83.25" customHeight="1">
      <c r="A184" s="122" t="s">
        <v>567</v>
      </c>
      <c r="B184" s="139" t="s">
        <v>0</v>
      </c>
      <c r="C184" s="138" t="s">
        <v>190</v>
      </c>
      <c r="D184" s="138" t="s">
        <v>203</v>
      </c>
      <c r="E184" s="129" t="s">
        <v>191</v>
      </c>
      <c r="F184" s="128" t="s">
        <v>153</v>
      </c>
      <c r="G184" s="51"/>
      <c r="H184" s="562">
        <f>H185</f>
        <v>60000</v>
      </c>
    </row>
    <row r="185" spans="1:8" s="74" customFormat="1" ht="40.5" customHeight="1">
      <c r="A185" s="80" t="s">
        <v>427</v>
      </c>
      <c r="B185" s="139" t="s">
        <v>0</v>
      </c>
      <c r="C185" s="138" t="s">
        <v>190</v>
      </c>
      <c r="D185" s="138" t="s">
        <v>203</v>
      </c>
      <c r="E185" s="129" t="s">
        <v>426</v>
      </c>
      <c r="F185" s="128" t="s">
        <v>153</v>
      </c>
      <c r="G185" s="51"/>
      <c r="H185" s="562">
        <f>H186</f>
        <v>60000</v>
      </c>
    </row>
    <row r="186" spans="1:8" s="74" customFormat="1" ht="21" customHeight="1">
      <c r="A186" s="80" t="s">
        <v>411</v>
      </c>
      <c r="B186" s="139" t="s">
        <v>0</v>
      </c>
      <c r="C186" s="138" t="s">
        <v>190</v>
      </c>
      <c r="D186" s="138" t="s">
        <v>203</v>
      </c>
      <c r="E186" s="129" t="s">
        <v>426</v>
      </c>
      <c r="F186" s="60" t="s">
        <v>205</v>
      </c>
      <c r="G186" s="51"/>
      <c r="H186" s="562">
        <f>H187</f>
        <v>60000</v>
      </c>
    </row>
    <row r="187" spans="1:8" s="74" customFormat="1" ht="21" customHeight="1">
      <c r="A187" s="488" t="s">
        <v>353</v>
      </c>
      <c r="B187" s="139" t="s">
        <v>0</v>
      </c>
      <c r="C187" s="138" t="s">
        <v>190</v>
      </c>
      <c r="D187" s="138" t="s">
        <v>203</v>
      </c>
      <c r="E187" s="129" t="s">
        <v>426</v>
      </c>
      <c r="F187" s="60" t="s">
        <v>205</v>
      </c>
      <c r="G187" s="51" t="s">
        <v>143</v>
      </c>
      <c r="H187" s="562">
        <v>60000</v>
      </c>
    </row>
    <row r="188" spans="1:8" s="74" customFormat="1" ht="18.75">
      <c r="A188" s="255" t="s">
        <v>200</v>
      </c>
      <c r="B188" s="65" t="s">
        <v>0</v>
      </c>
      <c r="C188" s="62" t="s">
        <v>190</v>
      </c>
      <c r="D188" s="62" t="s">
        <v>174</v>
      </c>
      <c r="E188" s="71"/>
      <c r="F188" s="70"/>
      <c r="G188" s="62"/>
      <c r="H188" s="557">
        <f>+H189+H210+H179</f>
        <v>9453709.719999999</v>
      </c>
    </row>
    <row r="189" spans="1:32" s="253" customFormat="1" ht="82.5" customHeight="1">
      <c r="A189" s="136" t="s">
        <v>555</v>
      </c>
      <c r="B189" s="89" t="s">
        <v>0</v>
      </c>
      <c r="C189" s="62" t="s">
        <v>190</v>
      </c>
      <c r="D189" s="135" t="s">
        <v>174</v>
      </c>
      <c r="E189" s="116" t="s">
        <v>179</v>
      </c>
      <c r="F189" s="115" t="s">
        <v>153</v>
      </c>
      <c r="G189" s="134"/>
      <c r="H189" s="557">
        <f>H190</f>
        <v>6354429.72</v>
      </c>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row>
    <row r="190" spans="1:32" s="93" customFormat="1" ht="84.75" customHeight="1">
      <c r="A190" s="122" t="s">
        <v>567</v>
      </c>
      <c r="B190" s="79" t="s">
        <v>0</v>
      </c>
      <c r="C190" s="79" t="s">
        <v>190</v>
      </c>
      <c r="D190" s="130" t="s">
        <v>174</v>
      </c>
      <c r="E190" s="129" t="s">
        <v>191</v>
      </c>
      <c r="F190" s="128" t="s">
        <v>153</v>
      </c>
      <c r="G190" s="127"/>
      <c r="H190" s="559">
        <f>H191+H194+H197+H200+H202+H207</f>
        <v>6354429.72</v>
      </c>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8" s="94" customFormat="1" ht="19.5">
      <c r="A191" s="133" t="s">
        <v>199</v>
      </c>
      <c r="B191" s="79" t="s">
        <v>0</v>
      </c>
      <c r="C191" s="79" t="s">
        <v>190</v>
      </c>
      <c r="D191" s="130" t="s">
        <v>174</v>
      </c>
      <c r="E191" s="129" t="s">
        <v>520</v>
      </c>
      <c r="F191" s="128" t="s">
        <v>188</v>
      </c>
      <c r="G191" s="127"/>
      <c r="H191" s="559">
        <f>H192</f>
        <v>3818997</v>
      </c>
    </row>
    <row r="192" spans="1:8" s="94" customFormat="1" ht="24.75" customHeight="1">
      <c r="A192" s="488" t="s">
        <v>353</v>
      </c>
      <c r="B192" s="79" t="s">
        <v>0</v>
      </c>
      <c r="C192" s="79" t="s">
        <v>190</v>
      </c>
      <c r="D192" s="130" t="s">
        <v>174</v>
      </c>
      <c r="E192" s="129" t="s">
        <v>520</v>
      </c>
      <c r="F192" s="128" t="s">
        <v>188</v>
      </c>
      <c r="G192" s="127" t="s">
        <v>143</v>
      </c>
      <c r="H192" s="424">
        <v>3818997</v>
      </c>
    </row>
    <row r="193" spans="1:8" s="94" customFormat="1" ht="19.5">
      <c r="A193" s="390" t="s">
        <v>417</v>
      </c>
      <c r="B193" s="414" t="s">
        <v>0</v>
      </c>
      <c r="C193" s="414" t="s">
        <v>190</v>
      </c>
      <c r="D193" s="415" t="s">
        <v>174</v>
      </c>
      <c r="E193" s="437" t="s">
        <v>197</v>
      </c>
      <c r="F193" s="439" t="s">
        <v>153</v>
      </c>
      <c r="G193" s="234"/>
      <c r="H193" s="515">
        <f>H195</f>
        <v>200000</v>
      </c>
    </row>
    <row r="194" spans="1:32" s="93" customFormat="1" ht="19.5">
      <c r="A194" s="407" t="s">
        <v>199</v>
      </c>
      <c r="B194" s="79" t="s">
        <v>0</v>
      </c>
      <c r="C194" s="79" t="s">
        <v>190</v>
      </c>
      <c r="D194" s="130" t="s">
        <v>174</v>
      </c>
      <c r="E194" s="105" t="s">
        <v>197</v>
      </c>
      <c r="F194" s="128" t="s">
        <v>188</v>
      </c>
      <c r="G194" s="127"/>
      <c r="H194" s="559">
        <f>H195</f>
        <v>200000</v>
      </c>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8" s="94" customFormat="1" ht="24.75" customHeight="1">
      <c r="A195" s="409" t="s">
        <v>353</v>
      </c>
      <c r="B195" s="79" t="s">
        <v>0</v>
      </c>
      <c r="C195" s="79" t="s">
        <v>190</v>
      </c>
      <c r="D195" s="130" t="s">
        <v>174</v>
      </c>
      <c r="E195" s="105" t="s">
        <v>197</v>
      </c>
      <c r="F195" s="128" t="s">
        <v>188</v>
      </c>
      <c r="G195" s="127" t="s">
        <v>143</v>
      </c>
      <c r="H195" s="424">
        <v>200000</v>
      </c>
    </row>
    <row r="196" spans="1:8" s="94" customFormat="1" ht="19.5">
      <c r="A196" s="390" t="s">
        <v>418</v>
      </c>
      <c r="B196" s="414" t="s">
        <v>0</v>
      </c>
      <c r="C196" s="414" t="s">
        <v>190</v>
      </c>
      <c r="D196" s="415" t="s">
        <v>174</v>
      </c>
      <c r="E196" s="437" t="s">
        <v>346</v>
      </c>
      <c r="F196" s="438" t="s">
        <v>153</v>
      </c>
      <c r="G196" s="234"/>
      <c r="H196" s="515">
        <f>H198</f>
        <v>25000</v>
      </c>
    </row>
    <row r="197" spans="1:8" s="94" customFormat="1" ht="19.5">
      <c r="A197" s="410" t="s">
        <v>196</v>
      </c>
      <c r="B197" s="79" t="s">
        <v>0</v>
      </c>
      <c r="C197" s="79" t="s">
        <v>190</v>
      </c>
      <c r="D197" s="130" t="s">
        <v>174</v>
      </c>
      <c r="E197" s="129" t="s">
        <v>346</v>
      </c>
      <c r="F197" s="128" t="s">
        <v>195</v>
      </c>
      <c r="G197" s="127"/>
      <c r="H197" s="559">
        <f>H198</f>
        <v>25000</v>
      </c>
    </row>
    <row r="198" spans="1:8" s="94" customFormat="1" ht="21" customHeight="1">
      <c r="A198" s="411" t="s">
        <v>353</v>
      </c>
      <c r="B198" s="79" t="s">
        <v>0</v>
      </c>
      <c r="C198" s="79" t="s">
        <v>190</v>
      </c>
      <c r="D198" s="130" t="s">
        <v>174</v>
      </c>
      <c r="E198" s="129" t="s">
        <v>346</v>
      </c>
      <c r="F198" s="128" t="s">
        <v>195</v>
      </c>
      <c r="G198" s="127" t="s">
        <v>143</v>
      </c>
      <c r="H198" s="424">
        <v>25000</v>
      </c>
    </row>
    <row r="199" spans="1:8" s="94" customFormat="1" ht="40.5" customHeight="1">
      <c r="A199" s="259" t="s">
        <v>414</v>
      </c>
      <c r="B199" s="414" t="s">
        <v>0</v>
      </c>
      <c r="C199" s="414" t="s">
        <v>190</v>
      </c>
      <c r="D199" s="415" t="s">
        <v>174</v>
      </c>
      <c r="E199" s="437" t="s">
        <v>193</v>
      </c>
      <c r="F199" s="435" t="s">
        <v>153</v>
      </c>
      <c r="G199" s="421"/>
      <c r="H199" s="515">
        <f>H201</f>
        <v>360432.72</v>
      </c>
    </row>
    <row r="200" spans="1:8" s="94" customFormat="1" ht="19.5">
      <c r="A200" s="403" t="s">
        <v>194</v>
      </c>
      <c r="B200" s="79" t="s">
        <v>0</v>
      </c>
      <c r="C200" s="79" t="s">
        <v>190</v>
      </c>
      <c r="D200" s="130" t="s">
        <v>174</v>
      </c>
      <c r="E200" s="105" t="s">
        <v>193</v>
      </c>
      <c r="F200" s="104" t="s">
        <v>192</v>
      </c>
      <c r="G200" s="127"/>
      <c r="H200" s="559">
        <f>H201</f>
        <v>360432.72</v>
      </c>
    </row>
    <row r="201" spans="1:8" s="94" customFormat="1" ht="25.5" customHeight="1">
      <c r="A201" s="418" t="s">
        <v>353</v>
      </c>
      <c r="B201" s="79" t="s">
        <v>0</v>
      </c>
      <c r="C201" s="79" t="s">
        <v>190</v>
      </c>
      <c r="D201" s="130" t="s">
        <v>174</v>
      </c>
      <c r="E201" s="105" t="s">
        <v>193</v>
      </c>
      <c r="F201" s="104" t="s">
        <v>192</v>
      </c>
      <c r="G201" s="127" t="s">
        <v>143</v>
      </c>
      <c r="H201" s="424">
        <v>360432.72</v>
      </c>
    </row>
    <row r="202" spans="1:8" s="94" customFormat="1" ht="36.75" customHeight="1" hidden="1">
      <c r="A202" s="489" t="s">
        <v>488</v>
      </c>
      <c r="B202" s="414" t="s">
        <v>0</v>
      </c>
      <c r="C202" s="414" t="s">
        <v>190</v>
      </c>
      <c r="D202" s="415" t="s">
        <v>174</v>
      </c>
      <c r="E202" s="437" t="s">
        <v>489</v>
      </c>
      <c r="F202" s="435" t="s">
        <v>490</v>
      </c>
      <c r="G202" s="127"/>
      <c r="H202" s="515">
        <f>H203+H205</f>
        <v>0</v>
      </c>
    </row>
    <row r="203" spans="1:8" s="94" customFormat="1" ht="39.75" customHeight="1" hidden="1">
      <c r="A203" s="490" t="s">
        <v>491</v>
      </c>
      <c r="B203" s="79" t="s">
        <v>0</v>
      </c>
      <c r="C203" s="79" t="s">
        <v>190</v>
      </c>
      <c r="D203" s="130" t="s">
        <v>174</v>
      </c>
      <c r="E203" s="105" t="s">
        <v>489</v>
      </c>
      <c r="F203" s="104" t="s">
        <v>490</v>
      </c>
      <c r="G203" s="127"/>
      <c r="H203" s="424" t="s">
        <v>314</v>
      </c>
    </row>
    <row r="204" spans="1:8" s="94" customFormat="1" ht="22.5" customHeight="1" hidden="1">
      <c r="A204" s="401" t="s">
        <v>353</v>
      </c>
      <c r="B204" s="79" t="s">
        <v>0</v>
      </c>
      <c r="C204" s="79" t="s">
        <v>190</v>
      </c>
      <c r="D204" s="130" t="s">
        <v>174</v>
      </c>
      <c r="E204" s="105" t="s">
        <v>489</v>
      </c>
      <c r="F204" s="104" t="s">
        <v>490</v>
      </c>
      <c r="G204" s="127" t="s">
        <v>143</v>
      </c>
      <c r="H204" s="424" t="s">
        <v>314</v>
      </c>
    </row>
    <row r="205" spans="1:8" s="94" customFormat="1" ht="33.75" customHeight="1" hidden="1">
      <c r="A205" s="490" t="s">
        <v>491</v>
      </c>
      <c r="B205" s="79" t="s">
        <v>0</v>
      </c>
      <c r="C205" s="79" t="s">
        <v>190</v>
      </c>
      <c r="D205" s="130" t="s">
        <v>174</v>
      </c>
      <c r="E205" s="105" t="s">
        <v>489</v>
      </c>
      <c r="F205" s="104" t="s">
        <v>493</v>
      </c>
      <c r="G205" s="127"/>
      <c r="H205" s="424" t="s">
        <v>314</v>
      </c>
    </row>
    <row r="206" spans="1:8" s="94" customFormat="1" ht="22.5" customHeight="1" hidden="1">
      <c r="A206" s="401" t="s">
        <v>353</v>
      </c>
      <c r="B206" s="79" t="s">
        <v>0</v>
      </c>
      <c r="C206" s="79" t="s">
        <v>190</v>
      </c>
      <c r="D206" s="130" t="s">
        <v>174</v>
      </c>
      <c r="E206" s="105" t="s">
        <v>489</v>
      </c>
      <c r="F206" s="104" t="s">
        <v>493</v>
      </c>
      <c r="G206" s="127" t="s">
        <v>143</v>
      </c>
      <c r="H206" s="424" t="s">
        <v>314</v>
      </c>
    </row>
    <row r="207" spans="1:8" s="94" customFormat="1" ht="24.75" customHeight="1">
      <c r="A207" s="405" t="s">
        <v>415</v>
      </c>
      <c r="B207" s="414" t="s">
        <v>0</v>
      </c>
      <c r="C207" s="414" t="s">
        <v>190</v>
      </c>
      <c r="D207" s="415" t="s">
        <v>174</v>
      </c>
      <c r="E207" s="436" t="s">
        <v>416</v>
      </c>
      <c r="F207" s="435" t="s">
        <v>153</v>
      </c>
      <c r="G207" s="234"/>
      <c r="H207" s="558">
        <f>H209</f>
        <v>1950000</v>
      </c>
    </row>
    <row r="208" spans="1:8" s="94" customFormat="1" ht="22.5" customHeight="1">
      <c r="A208" s="273" t="s">
        <v>199</v>
      </c>
      <c r="B208" s="79" t="s">
        <v>0</v>
      </c>
      <c r="C208" s="79" t="s">
        <v>190</v>
      </c>
      <c r="D208" s="130" t="s">
        <v>174</v>
      </c>
      <c r="E208" s="129" t="s">
        <v>189</v>
      </c>
      <c r="F208" s="128" t="s">
        <v>188</v>
      </c>
      <c r="G208" s="127"/>
      <c r="H208" s="559">
        <f>H209</f>
        <v>1950000</v>
      </c>
    </row>
    <row r="209" spans="1:8" s="94" customFormat="1" ht="27" customHeight="1">
      <c r="A209" s="406" t="s">
        <v>353</v>
      </c>
      <c r="B209" s="79" t="s">
        <v>0</v>
      </c>
      <c r="C209" s="79" t="s">
        <v>190</v>
      </c>
      <c r="D209" s="130" t="s">
        <v>174</v>
      </c>
      <c r="E209" s="129" t="s">
        <v>189</v>
      </c>
      <c r="F209" s="128" t="s">
        <v>188</v>
      </c>
      <c r="G209" s="127" t="s">
        <v>143</v>
      </c>
      <c r="H209" s="424">
        <v>1950000</v>
      </c>
    </row>
    <row r="210" spans="1:8" s="94" customFormat="1" ht="62.25" customHeight="1">
      <c r="A210" s="412" t="s">
        <v>660</v>
      </c>
      <c r="B210" s="234" t="s">
        <v>0</v>
      </c>
      <c r="C210" s="89" t="s">
        <v>190</v>
      </c>
      <c r="D210" s="131" t="s">
        <v>174</v>
      </c>
      <c r="E210" s="116" t="s">
        <v>458</v>
      </c>
      <c r="F210" s="115" t="s">
        <v>153</v>
      </c>
      <c r="G210" s="127"/>
      <c r="H210" s="558">
        <f>+H211+H214</f>
        <v>3045280</v>
      </c>
    </row>
    <row r="211" spans="1:8" s="94" customFormat="1" ht="25.5" customHeight="1">
      <c r="A211" s="259" t="s">
        <v>482</v>
      </c>
      <c r="B211" s="414" t="s">
        <v>0</v>
      </c>
      <c r="C211" s="414" t="s">
        <v>190</v>
      </c>
      <c r="D211" s="415" t="s">
        <v>174</v>
      </c>
      <c r="E211" s="416" t="s">
        <v>483</v>
      </c>
      <c r="F211" s="417" t="s">
        <v>153</v>
      </c>
      <c r="G211" s="421"/>
      <c r="H211" s="515">
        <f>H212</f>
        <v>1492093</v>
      </c>
    </row>
    <row r="212" spans="1:8" s="94" customFormat="1" ht="26.25" customHeight="1">
      <c r="A212" s="419" t="s">
        <v>419</v>
      </c>
      <c r="B212" s="79" t="s">
        <v>0</v>
      </c>
      <c r="C212" s="266" t="s">
        <v>190</v>
      </c>
      <c r="D212" s="265" t="s">
        <v>174</v>
      </c>
      <c r="E212" s="413" t="s">
        <v>483</v>
      </c>
      <c r="F212" s="408" t="s">
        <v>484</v>
      </c>
      <c r="G212" s="272"/>
      <c r="H212" s="424">
        <f>H213</f>
        <v>1492093</v>
      </c>
    </row>
    <row r="213" spans="1:8" s="94" customFormat="1" ht="22.5" customHeight="1">
      <c r="A213" s="420" t="s">
        <v>353</v>
      </c>
      <c r="B213" s="79" t="s">
        <v>0</v>
      </c>
      <c r="C213" s="266" t="s">
        <v>190</v>
      </c>
      <c r="D213" s="265" t="s">
        <v>174</v>
      </c>
      <c r="E213" s="413" t="s">
        <v>483</v>
      </c>
      <c r="F213" s="408" t="s">
        <v>484</v>
      </c>
      <c r="G213" s="272" t="s">
        <v>143</v>
      </c>
      <c r="H213" s="583">
        <v>1492093</v>
      </c>
    </row>
    <row r="214" spans="1:8" s="94" customFormat="1" ht="39.75" customHeight="1">
      <c r="A214" s="419" t="s">
        <v>522</v>
      </c>
      <c r="B214" s="79" t="s">
        <v>0</v>
      </c>
      <c r="C214" s="266" t="s">
        <v>190</v>
      </c>
      <c r="D214" s="265" t="s">
        <v>174</v>
      </c>
      <c r="E214" s="413" t="s">
        <v>662</v>
      </c>
      <c r="F214" s="408" t="s">
        <v>663</v>
      </c>
      <c r="G214" s="272"/>
      <c r="H214" s="583">
        <f>H215</f>
        <v>1553187</v>
      </c>
    </row>
    <row r="215" spans="1:8" s="94" customFormat="1" ht="21" customHeight="1">
      <c r="A215" s="420" t="s">
        <v>353</v>
      </c>
      <c r="B215" s="267" t="s">
        <v>0</v>
      </c>
      <c r="C215" s="266" t="s">
        <v>190</v>
      </c>
      <c r="D215" s="265" t="s">
        <v>174</v>
      </c>
      <c r="E215" s="413" t="s">
        <v>590</v>
      </c>
      <c r="F215" s="408" t="s">
        <v>485</v>
      </c>
      <c r="G215" s="272" t="s">
        <v>143</v>
      </c>
      <c r="H215" s="583">
        <v>1553187</v>
      </c>
    </row>
    <row r="216" spans="1:8" s="94" customFormat="1" ht="21" customHeight="1">
      <c r="A216" s="524" t="s">
        <v>498</v>
      </c>
      <c r="B216" s="414" t="s">
        <v>0</v>
      </c>
      <c r="C216" s="414" t="s">
        <v>301</v>
      </c>
      <c r="D216" s="522"/>
      <c r="E216" s="387"/>
      <c r="F216" s="388"/>
      <c r="G216" s="421"/>
      <c r="H216" s="515">
        <f>H217</f>
        <v>590000</v>
      </c>
    </row>
    <row r="217" spans="1:8" s="94" customFormat="1" ht="21" customHeight="1">
      <c r="A217" s="523" t="s">
        <v>497</v>
      </c>
      <c r="B217" s="79" t="s">
        <v>0</v>
      </c>
      <c r="C217" s="266" t="s">
        <v>301</v>
      </c>
      <c r="D217" s="521" t="s">
        <v>190</v>
      </c>
      <c r="E217" s="53"/>
      <c r="F217" s="144"/>
      <c r="G217" s="272"/>
      <c r="H217" s="424">
        <f>H218</f>
        <v>590000</v>
      </c>
    </row>
    <row r="218" spans="1:8" s="94" customFormat="1" ht="24.75" customHeight="1">
      <c r="A218" s="525" t="s">
        <v>265</v>
      </c>
      <c r="B218" s="267" t="s">
        <v>0</v>
      </c>
      <c r="C218" s="526" t="s">
        <v>301</v>
      </c>
      <c r="D218" s="526" t="s">
        <v>190</v>
      </c>
      <c r="E218" s="53" t="s">
        <v>264</v>
      </c>
      <c r="F218" s="144" t="s">
        <v>153</v>
      </c>
      <c r="G218" s="272"/>
      <c r="H218" s="424">
        <f>H219</f>
        <v>590000</v>
      </c>
    </row>
    <row r="219" spans="1:8" s="94" customFormat="1" ht="24.75" customHeight="1">
      <c r="A219" s="96" t="s">
        <v>263</v>
      </c>
      <c r="B219" s="267" t="s">
        <v>0</v>
      </c>
      <c r="C219" s="106" t="s">
        <v>301</v>
      </c>
      <c r="D219" s="106" t="s">
        <v>190</v>
      </c>
      <c r="E219" s="53" t="s">
        <v>259</v>
      </c>
      <c r="F219" s="144" t="s">
        <v>153</v>
      </c>
      <c r="G219" s="272"/>
      <c r="H219" s="424">
        <f>H220</f>
        <v>590000</v>
      </c>
    </row>
    <row r="220" spans="1:8" s="94" customFormat="1" ht="24.75" customHeight="1">
      <c r="A220" s="391" t="s">
        <v>468</v>
      </c>
      <c r="B220" s="267" t="s">
        <v>0</v>
      </c>
      <c r="C220" s="106" t="s">
        <v>301</v>
      </c>
      <c r="D220" s="106" t="s">
        <v>190</v>
      </c>
      <c r="E220" s="53" t="s">
        <v>259</v>
      </c>
      <c r="F220" s="144" t="s">
        <v>469</v>
      </c>
      <c r="G220" s="272"/>
      <c r="H220" s="424">
        <f>H221</f>
        <v>590000</v>
      </c>
    </row>
    <row r="221" spans="1:8" s="94" customFormat="1" ht="24.75" customHeight="1">
      <c r="A221" s="420" t="s">
        <v>353</v>
      </c>
      <c r="B221" s="267" t="s">
        <v>0</v>
      </c>
      <c r="C221" s="106" t="s">
        <v>301</v>
      </c>
      <c r="D221" s="106" t="s">
        <v>190</v>
      </c>
      <c r="E221" s="53" t="s">
        <v>259</v>
      </c>
      <c r="F221" s="144" t="s">
        <v>469</v>
      </c>
      <c r="G221" s="272" t="s">
        <v>143</v>
      </c>
      <c r="H221" s="424">
        <v>590000</v>
      </c>
    </row>
    <row r="222" spans="1:8" s="94" customFormat="1" ht="19.5">
      <c r="A222" s="101" t="s">
        <v>187</v>
      </c>
      <c r="B222" s="65" t="s">
        <v>0</v>
      </c>
      <c r="C222" s="65" t="s">
        <v>161</v>
      </c>
      <c r="D222" s="100"/>
      <c r="E222" s="126"/>
      <c r="F222" s="125"/>
      <c r="G222" s="57"/>
      <c r="H222" s="577">
        <f>+H223</f>
        <v>10000</v>
      </c>
    </row>
    <row r="223" spans="1:8" s="94" customFormat="1" ht="19.5">
      <c r="A223" s="101" t="s">
        <v>186</v>
      </c>
      <c r="B223" s="241" t="s">
        <v>0</v>
      </c>
      <c r="C223" s="65" t="s">
        <v>161</v>
      </c>
      <c r="D223" s="100" t="s">
        <v>161</v>
      </c>
      <c r="E223" s="126"/>
      <c r="F223" s="125"/>
      <c r="G223" s="57"/>
      <c r="H223" s="577">
        <f>+H224</f>
        <v>10000</v>
      </c>
    </row>
    <row r="224" spans="1:8" s="94" customFormat="1" ht="63" customHeight="1">
      <c r="A224" s="101" t="s">
        <v>558</v>
      </c>
      <c r="B224" s="65" t="s">
        <v>0</v>
      </c>
      <c r="C224" s="65" t="s">
        <v>161</v>
      </c>
      <c r="D224" s="100" t="s">
        <v>161</v>
      </c>
      <c r="E224" s="124" t="s">
        <v>172</v>
      </c>
      <c r="F224" s="98" t="s">
        <v>153</v>
      </c>
      <c r="G224" s="123"/>
      <c r="H224" s="577">
        <f>H225</f>
        <v>10000</v>
      </c>
    </row>
    <row r="225" spans="1:8" s="94" customFormat="1" ht="19.5">
      <c r="A225" s="122" t="s">
        <v>450</v>
      </c>
      <c r="B225" s="51" t="s">
        <v>0</v>
      </c>
      <c r="C225" s="51" t="s">
        <v>161</v>
      </c>
      <c r="D225" s="58" t="s">
        <v>161</v>
      </c>
      <c r="E225" s="73" t="s">
        <v>459</v>
      </c>
      <c r="F225" s="72" t="s">
        <v>159</v>
      </c>
      <c r="G225" s="57"/>
      <c r="H225" s="562">
        <f>+H226</f>
        <v>10000</v>
      </c>
    </row>
    <row r="226" spans="1:8" s="94" customFormat="1" ht="22.5" customHeight="1">
      <c r="A226" s="488" t="s">
        <v>353</v>
      </c>
      <c r="B226" s="51" t="s">
        <v>0</v>
      </c>
      <c r="C226" s="51" t="s">
        <v>161</v>
      </c>
      <c r="D226" s="58" t="s">
        <v>161</v>
      </c>
      <c r="E226" s="73" t="s">
        <v>459</v>
      </c>
      <c r="F226" s="72" t="s">
        <v>159</v>
      </c>
      <c r="G226" s="57" t="s">
        <v>143</v>
      </c>
      <c r="H226" s="467">
        <v>10000</v>
      </c>
    </row>
    <row r="227" spans="1:32" s="93" customFormat="1" ht="37.5" hidden="1">
      <c r="A227" s="69" t="s">
        <v>182</v>
      </c>
      <c r="B227" s="79" t="s">
        <v>0</v>
      </c>
      <c r="C227" s="51" t="s">
        <v>147</v>
      </c>
      <c r="D227" s="58" t="s">
        <v>146</v>
      </c>
      <c r="E227" s="232" t="s">
        <v>344</v>
      </c>
      <c r="F227" s="72" t="s">
        <v>345</v>
      </c>
      <c r="G227" s="151"/>
      <c r="H227" s="58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s="93" customFormat="1" ht="19.5" hidden="1">
      <c r="A228" s="66" t="s">
        <v>157</v>
      </c>
      <c r="B228" s="79" t="s">
        <v>0</v>
      </c>
      <c r="C228" s="51" t="s">
        <v>147</v>
      </c>
      <c r="D228" s="51" t="s">
        <v>146</v>
      </c>
      <c r="E228" s="53" t="s">
        <v>344</v>
      </c>
      <c r="F228" s="72" t="s">
        <v>345</v>
      </c>
      <c r="G228" s="51" t="s">
        <v>143</v>
      </c>
      <c r="H228" s="562"/>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s="93" customFormat="1" ht="37.5" hidden="1">
      <c r="A229" s="69" t="s">
        <v>158</v>
      </c>
      <c r="B229" s="79" t="s">
        <v>0</v>
      </c>
      <c r="C229" s="51" t="s">
        <v>147</v>
      </c>
      <c r="D229" s="58" t="s">
        <v>146</v>
      </c>
      <c r="E229" s="232" t="s">
        <v>344</v>
      </c>
      <c r="F229" s="72" t="s">
        <v>343</v>
      </c>
      <c r="G229" s="151"/>
      <c r="H229" s="58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s="93" customFormat="1" ht="19.5" hidden="1">
      <c r="A230" s="66" t="s">
        <v>157</v>
      </c>
      <c r="B230" s="79" t="s">
        <v>0</v>
      </c>
      <c r="C230" s="51" t="s">
        <v>147</v>
      </c>
      <c r="D230" s="51" t="s">
        <v>146</v>
      </c>
      <c r="E230" s="53" t="s">
        <v>344</v>
      </c>
      <c r="F230" s="72" t="s">
        <v>343</v>
      </c>
      <c r="G230" s="51" t="s">
        <v>143</v>
      </c>
      <c r="H230" s="562"/>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8" s="74" customFormat="1" ht="25.5" customHeight="1">
      <c r="A231" s="59" t="s">
        <v>155</v>
      </c>
      <c r="B231" s="252" t="s">
        <v>0</v>
      </c>
      <c r="C231" s="119">
        <v>10</v>
      </c>
      <c r="D231" s="119"/>
      <c r="E231" s="71"/>
      <c r="F231" s="70"/>
      <c r="G231" s="62"/>
      <c r="H231" s="557">
        <f>H241+H238</f>
        <v>965000</v>
      </c>
    </row>
    <row r="232" spans="1:8" s="74" customFormat="1" ht="18.75" hidden="1">
      <c r="A232" s="59" t="s">
        <v>152</v>
      </c>
      <c r="B232" s="65" t="s">
        <v>0</v>
      </c>
      <c r="C232" s="91">
        <v>10</v>
      </c>
      <c r="D232" s="90" t="s">
        <v>146</v>
      </c>
      <c r="E232" s="68"/>
      <c r="F232" s="67"/>
      <c r="G232" s="90"/>
      <c r="H232" s="574"/>
    </row>
    <row r="233" spans="1:8" s="74" customFormat="1" ht="54" customHeight="1" hidden="1">
      <c r="A233" s="56" t="s">
        <v>150</v>
      </c>
      <c r="B233" s="89" t="s">
        <v>0</v>
      </c>
      <c r="C233" s="88">
        <v>10</v>
      </c>
      <c r="D233" s="87" t="s">
        <v>146</v>
      </c>
      <c r="E233" s="64" t="s">
        <v>168</v>
      </c>
      <c r="F233" s="63" t="s">
        <v>167</v>
      </c>
      <c r="G233" s="86"/>
      <c r="H233" s="557"/>
    </row>
    <row r="234" spans="1:8" s="74" customFormat="1" ht="68.25" customHeight="1" hidden="1">
      <c r="A234" s="55" t="s">
        <v>148</v>
      </c>
      <c r="B234" s="79" t="s">
        <v>0</v>
      </c>
      <c r="C234" s="78">
        <v>10</v>
      </c>
      <c r="D234" s="77" t="s">
        <v>146</v>
      </c>
      <c r="E234" s="61" t="s">
        <v>164</v>
      </c>
      <c r="F234" s="60" t="s">
        <v>167</v>
      </c>
      <c r="G234" s="84"/>
      <c r="H234" s="577"/>
    </row>
    <row r="235" spans="1:8" s="74" customFormat="1" ht="20.25" customHeight="1" hidden="1">
      <c r="A235" s="82" t="s">
        <v>166</v>
      </c>
      <c r="B235" s="79" t="s">
        <v>0</v>
      </c>
      <c r="C235" s="81">
        <v>10</v>
      </c>
      <c r="D235" s="77" t="s">
        <v>146</v>
      </c>
      <c r="E235" s="61" t="s">
        <v>164</v>
      </c>
      <c r="F235" s="60" t="s">
        <v>163</v>
      </c>
      <c r="G235" s="76"/>
      <c r="H235" s="562"/>
    </row>
    <row r="236" spans="1:8" s="74" customFormat="1" ht="20.25" customHeight="1" hidden="1">
      <c r="A236" s="80" t="s">
        <v>165</v>
      </c>
      <c r="B236" s="79" t="s">
        <v>0</v>
      </c>
      <c r="C236" s="498">
        <v>10</v>
      </c>
      <c r="D236" s="77" t="s">
        <v>146</v>
      </c>
      <c r="E236" s="61" t="s">
        <v>164</v>
      </c>
      <c r="F236" s="60" t="s">
        <v>163</v>
      </c>
      <c r="G236" s="433" t="s">
        <v>162</v>
      </c>
      <c r="H236" s="562"/>
    </row>
    <row r="237" spans="1:8" s="74" customFormat="1" ht="20.25" customHeight="1">
      <c r="A237" s="499" t="s">
        <v>152</v>
      </c>
      <c r="B237" s="89" t="s">
        <v>0</v>
      </c>
      <c r="C237" s="432" t="s">
        <v>175</v>
      </c>
      <c r="D237" s="432" t="s">
        <v>146</v>
      </c>
      <c r="E237" s="229"/>
      <c r="F237" s="228"/>
      <c r="G237" s="83"/>
      <c r="H237" s="577">
        <f>H238</f>
        <v>20000</v>
      </c>
    </row>
    <row r="238" spans="1:8" s="74" customFormat="1" ht="20.25" customHeight="1">
      <c r="A238" s="103" t="s">
        <v>263</v>
      </c>
      <c r="B238" s="89" t="s">
        <v>0</v>
      </c>
      <c r="C238" s="432" t="s">
        <v>175</v>
      </c>
      <c r="D238" s="432" t="s">
        <v>146</v>
      </c>
      <c r="E238" s="623" t="s">
        <v>425</v>
      </c>
      <c r="F238" s="624"/>
      <c r="G238" s="62"/>
      <c r="H238" s="557">
        <f>H239</f>
        <v>20000</v>
      </c>
    </row>
    <row r="239" spans="1:8" s="74" customFormat="1" ht="20.25" customHeight="1">
      <c r="A239" s="431" t="s">
        <v>166</v>
      </c>
      <c r="B239" s="79" t="s">
        <v>0</v>
      </c>
      <c r="C239" s="430" t="s">
        <v>175</v>
      </c>
      <c r="D239" s="430" t="s">
        <v>146</v>
      </c>
      <c r="E239" s="629" t="s">
        <v>424</v>
      </c>
      <c r="F239" s="630"/>
      <c r="G239" s="106"/>
      <c r="H239" s="563">
        <f>H240</f>
        <v>20000</v>
      </c>
    </row>
    <row r="240" spans="1:8" s="74" customFormat="1" ht="20.25" customHeight="1">
      <c r="A240" s="389" t="s">
        <v>165</v>
      </c>
      <c r="B240" s="79" t="s">
        <v>0</v>
      </c>
      <c r="C240" s="430" t="s">
        <v>175</v>
      </c>
      <c r="D240" s="430" t="s">
        <v>146</v>
      </c>
      <c r="E240" s="629" t="s">
        <v>424</v>
      </c>
      <c r="F240" s="630"/>
      <c r="G240" s="106" t="s">
        <v>162</v>
      </c>
      <c r="H240" s="563">
        <v>20000</v>
      </c>
    </row>
    <row r="241" spans="1:32" s="93" customFormat="1" ht="19.5">
      <c r="A241" s="117" t="s">
        <v>180</v>
      </c>
      <c r="B241" s="65" t="s">
        <v>0</v>
      </c>
      <c r="C241" s="88">
        <v>10</v>
      </c>
      <c r="D241" s="87" t="s">
        <v>214</v>
      </c>
      <c r="E241" s="116"/>
      <c r="F241" s="115"/>
      <c r="G241" s="113"/>
      <c r="H241" s="557">
        <f>H242</f>
        <v>945000</v>
      </c>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s="93" customFormat="1" ht="78" customHeight="1">
      <c r="A242" s="136" t="s">
        <v>555</v>
      </c>
      <c r="B242" s="89" t="s">
        <v>0</v>
      </c>
      <c r="C242" s="114">
        <v>10</v>
      </c>
      <c r="D242" s="114" t="s">
        <v>214</v>
      </c>
      <c r="E242" s="64" t="s">
        <v>179</v>
      </c>
      <c r="F242" s="63" t="s">
        <v>153</v>
      </c>
      <c r="G242" s="113"/>
      <c r="H242" s="557">
        <f>H243</f>
        <v>945000</v>
      </c>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s="46" customFormat="1" ht="98.25" customHeight="1">
      <c r="A243" s="112" t="s">
        <v>572</v>
      </c>
      <c r="B243" s="79" t="s">
        <v>0</v>
      </c>
      <c r="C243" s="111" t="s">
        <v>175</v>
      </c>
      <c r="D243" s="110" t="s">
        <v>214</v>
      </c>
      <c r="E243" s="61" t="s">
        <v>177</v>
      </c>
      <c r="F243" s="60" t="s">
        <v>153</v>
      </c>
      <c r="G243" s="62"/>
      <c r="H243" s="563">
        <f>H244</f>
        <v>945000</v>
      </c>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row>
    <row r="244" spans="1:32" s="46" customFormat="1" ht="18.75">
      <c r="A244" s="109" t="s">
        <v>495</v>
      </c>
      <c r="B244" s="79" t="s">
        <v>0</v>
      </c>
      <c r="C244" s="108" t="s">
        <v>175</v>
      </c>
      <c r="D244" s="107" t="s">
        <v>214</v>
      </c>
      <c r="E244" s="61" t="s">
        <v>460</v>
      </c>
      <c r="F244" s="60" t="s">
        <v>465</v>
      </c>
      <c r="G244" s="62"/>
      <c r="H244" s="563">
        <f>H245</f>
        <v>945000</v>
      </c>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row>
    <row r="245" spans="1:32" s="46" customFormat="1" ht="18.75">
      <c r="A245" s="80" t="s">
        <v>165</v>
      </c>
      <c r="B245" s="79" t="s">
        <v>0</v>
      </c>
      <c r="C245" s="108" t="s">
        <v>175</v>
      </c>
      <c r="D245" s="107" t="s">
        <v>214</v>
      </c>
      <c r="E245" s="61" t="s">
        <v>460</v>
      </c>
      <c r="F245" s="60" t="s">
        <v>465</v>
      </c>
      <c r="G245" s="106" t="s">
        <v>162</v>
      </c>
      <c r="H245" s="563">
        <v>945000</v>
      </c>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row>
    <row r="246" spans="1:32" s="46" customFormat="1" ht="18.75">
      <c r="A246" s="103" t="s">
        <v>173</v>
      </c>
      <c r="B246" s="65" t="s">
        <v>0</v>
      </c>
      <c r="C246" s="102">
        <v>11</v>
      </c>
      <c r="D246" s="100"/>
      <c r="E246" s="105"/>
      <c r="F246" s="104"/>
      <c r="G246" s="251"/>
      <c r="H246" s="577">
        <f>+H247</f>
        <v>125000</v>
      </c>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row>
    <row r="247" spans="1:32" s="46" customFormat="1" ht="18.75">
      <c r="A247" s="503" t="s">
        <v>494</v>
      </c>
      <c r="B247" s="241" t="s">
        <v>0</v>
      </c>
      <c r="C247" s="102">
        <v>11</v>
      </c>
      <c r="D247" s="100" t="s">
        <v>146</v>
      </c>
      <c r="E247" s="99"/>
      <c r="F247" s="98"/>
      <c r="G247" s="251"/>
      <c r="H247" s="577">
        <f>+H248</f>
        <v>125000</v>
      </c>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row>
    <row r="248" spans="1:32" s="249" customFormat="1" ht="63" customHeight="1">
      <c r="A248" s="101" t="s">
        <v>558</v>
      </c>
      <c r="B248" s="65" t="s">
        <v>0</v>
      </c>
      <c r="C248" s="65" t="s">
        <v>170</v>
      </c>
      <c r="D248" s="100" t="s">
        <v>146</v>
      </c>
      <c r="E248" s="99" t="s">
        <v>172</v>
      </c>
      <c r="F248" s="98" t="s">
        <v>153</v>
      </c>
      <c r="G248" s="251"/>
      <c r="H248" s="577">
        <f>+H249</f>
        <v>125000</v>
      </c>
      <c r="I248" s="250"/>
      <c r="J248" s="250"/>
      <c r="K248" s="250"/>
      <c r="L248" s="250"/>
      <c r="M248" s="250"/>
      <c r="N248" s="250"/>
      <c r="O248" s="250"/>
      <c r="P248" s="250"/>
      <c r="Q248" s="250"/>
      <c r="R248" s="250"/>
      <c r="S248" s="250"/>
      <c r="T248" s="250"/>
      <c r="U248" s="250"/>
      <c r="V248" s="250"/>
      <c r="W248" s="250"/>
      <c r="X248" s="250"/>
      <c r="Y248" s="250"/>
      <c r="Z248" s="250"/>
      <c r="AA248" s="250"/>
      <c r="AB248" s="250"/>
      <c r="AC248" s="250"/>
      <c r="AD248" s="250"/>
      <c r="AE248" s="250"/>
      <c r="AF248" s="250"/>
    </row>
    <row r="249" spans="1:32" s="46" customFormat="1" ht="60.75" customHeight="1">
      <c r="A249" s="80" t="s">
        <v>451</v>
      </c>
      <c r="B249" s="51" t="s">
        <v>0</v>
      </c>
      <c r="C249" s="51" t="s">
        <v>170</v>
      </c>
      <c r="D249" s="58" t="s">
        <v>146</v>
      </c>
      <c r="E249" s="73" t="s">
        <v>461</v>
      </c>
      <c r="F249" s="72" t="s">
        <v>169</v>
      </c>
      <c r="G249" s="248"/>
      <c r="H249" s="562">
        <f>+H250+H253</f>
        <v>125000</v>
      </c>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row>
    <row r="250" spans="1:32" s="46" customFormat="1" ht="61.5" customHeight="1">
      <c r="A250" s="470" t="s">
        <v>462</v>
      </c>
      <c r="B250" s="51" t="s">
        <v>0</v>
      </c>
      <c r="C250" s="269" t="s">
        <v>170</v>
      </c>
      <c r="D250" s="465" t="s">
        <v>146</v>
      </c>
      <c r="E250" s="468" t="s">
        <v>461</v>
      </c>
      <c r="F250" s="469" t="s">
        <v>463</v>
      </c>
      <c r="G250" s="57"/>
      <c r="H250" s="562">
        <f>H251</f>
        <v>125000</v>
      </c>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row>
    <row r="251" spans="1:32" s="46" customFormat="1" ht="24.75" customHeight="1">
      <c r="A251" s="488" t="s">
        <v>353</v>
      </c>
      <c r="B251" s="51" t="s">
        <v>0</v>
      </c>
      <c r="C251" s="51" t="s">
        <v>170</v>
      </c>
      <c r="D251" s="58" t="s">
        <v>146</v>
      </c>
      <c r="E251" s="73" t="s">
        <v>461</v>
      </c>
      <c r="F251" s="72" t="s">
        <v>169</v>
      </c>
      <c r="G251" s="57" t="s">
        <v>143</v>
      </c>
      <c r="H251" s="467">
        <v>125000</v>
      </c>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row>
    <row r="252" spans="1:32" s="46" customFormat="1" ht="8.25" customHeight="1">
      <c r="A252" s="80"/>
      <c r="B252" s="51"/>
      <c r="C252" s="51"/>
      <c r="D252" s="58"/>
      <c r="E252" s="73"/>
      <c r="F252" s="72"/>
      <c r="G252" s="57"/>
      <c r="H252" s="395"/>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row>
    <row r="253" spans="1:32" s="46" customFormat="1" ht="56.25" hidden="1">
      <c r="A253" s="80" t="s">
        <v>342</v>
      </c>
      <c r="B253" s="51" t="s">
        <v>0</v>
      </c>
      <c r="C253" s="51" t="s">
        <v>170</v>
      </c>
      <c r="D253" s="58" t="s">
        <v>203</v>
      </c>
      <c r="E253" s="73" t="s">
        <v>341</v>
      </c>
      <c r="F253" s="72" t="s">
        <v>340</v>
      </c>
      <c r="G253" s="57"/>
      <c r="H253" s="5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row>
    <row r="254" spans="1:32" s="46" customFormat="1" ht="18.75" hidden="1">
      <c r="A254" s="247" t="s">
        <v>157</v>
      </c>
      <c r="B254" s="54" t="s">
        <v>0</v>
      </c>
      <c r="C254" s="245" t="s">
        <v>170</v>
      </c>
      <c r="D254" s="245" t="s">
        <v>203</v>
      </c>
      <c r="E254" s="73" t="s">
        <v>341</v>
      </c>
      <c r="F254" s="72" t="s">
        <v>340</v>
      </c>
      <c r="G254" s="244" t="s">
        <v>143</v>
      </c>
      <c r="H254" s="244"/>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row>
    <row r="255" spans="1:32" s="46" customFormat="1" ht="18.75" hidden="1">
      <c r="A255" s="246" t="s">
        <v>335</v>
      </c>
      <c r="B255" s="54" t="s">
        <v>0</v>
      </c>
      <c r="C255" s="54" t="s">
        <v>262</v>
      </c>
      <c r="D255" s="245"/>
      <c r="E255" s="668"/>
      <c r="F255" s="669"/>
      <c r="G255" s="54"/>
      <c r="H255" s="54"/>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row>
    <row r="256" spans="1:32" s="46" customFormat="1" ht="18.75" hidden="1">
      <c r="A256" s="246" t="s">
        <v>335</v>
      </c>
      <c r="B256" s="54" t="s">
        <v>0</v>
      </c>
      <c r="C256" s="54" t="s">
        <v>262</v>
      </c>
      <c r="D256" s="245" t="s">
        <v>146</v>
      </c>
      <c r="E256" s="668"/>
      <c r="F256" s="669"/>
      <c r="G256" s="54"/>
      <c r="H256" s="54"/>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row>
    <row r="257" spans="1:32" s="46" customFormat="1" ht="75" hidden="1">
      <c r="A257" s="101" t="s">
        <v>339</v>
      </c>
      <c r="B257" s="54" t="s">
        <v>0</v>
      </c>
      <c r="C257" s="54" t="s">
        <v>262</v>
      </c>
      <c r="D257" s="245" t="s">
        <v>146</v>
      </c>
      <c r="E257" s="668" t="s">
        <v>338</v>
      </c>
      <c r="F257" s="669"/>
      <c r="G257" s="54"/>
      <c r="H257" s="54"/>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row>
    <row r="258" spans="1:32" s="46" customFormat="1" ht="93.75" hidden="1">
      <c r="A258" s="96" t="s">
        <v>337</v>
      </c>
      <c r="B258" s="54" t="s">
        <v>0</v>
      </c>
      <c r="C258" s="54" t="s">
        <v>262</v>
      </c>
      <c r="D258" s="245" t="s">
        <v>146</v>
      </c>
      <c r="E258" s="668" t="s">
        <v>336</v>
      </c>
      <c r="F258" s="669"/>
      <c r="G258" s="54"/>
      <c r="H258" s="54"/>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row>
    <row r="259" spans="1:32" s="46" customFormat="1" ht="18.75" hidden="1">
      <c r="A259" s="246" t="s">
        <v>335</v>
      </c>
      <c r="B259" s="54" t="s">
        <v>0</v>
      </c>
      <c r="C259" s="54" t="s">
        <v>262</v>
      </c>
      <c r="D259" s="245" t="s">
        <v>146</v>
      </c>
      <c r="E259" s="668" t="s">
        <v>333</v>
      </c>
      <c r="F259" s="669"/>
      <c r="G259" s="54"/>
      <c r="H259" s="54"/>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row>
    <row r="260" spans="1:32" s="46" customFormat="1" ht="18.75" hidden="1">
      <c r="A260" s="246" t="s">
        <v>334</v>
      </c>
      <c r="B260" s="54" t="s">
        <v>0</v>
      </c>
      <c r="C260" s="54" t="s">
        <v>262</v>
      </c>
      <c r="D260" s="245" t="s">
        <v>146</v>
      </c>
      <c r="E260" s="668" t="s">
        <v>333</v>
      </c>
      <c r="F260" s="669"/>
      <c r="G260" s="54" t="s">
        <v>332</v>
      </c>
      <c r="H260" s="54"/>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row>
    <row r="261" spans="1:32" s="46" customFormat="1" ht="18.75" hidden="1">
      <c r="A261" s="246"/>
      <c r="B261" s="54"/>
      <c r="C261" s="54"/>
      <c r="D261" s="245"/>
      <c r="E261" s="668"/>
      <c r="F261" s="669"/>
      <c r="G261" s="54"/>
      <c r="H261" s="54"/>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row>
    <row r="262" spans="1:32" s="46" customFormat="1" ht="18.75">
      <c r="A262" s="45"/>
      <c r="B262" s="44"/>
      <c r="C262" s="44"/>
      <c r="D262" s="50"/>
      <c r="E262" s="49"/>
      <c r="F262" s="48"/>
      <c r="G262" s="44"/>
      <c r="H262" s="44"/>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row>
    <row r="263" spans="1:32" s="46" customFormat="1" ht="18.75">
      <c r="A263" s="45"/>
      <c r="B263" s="44"/>
      <c r="C263" s="44"/>
      <c r="D263" s="50"/>
      <c r="E263" s="49"/>
      <c r="F263" s="48"/>
      <c r="G263" s="44"/>
      <c r="H263" s="44"/>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row>
    <row r="264" spans="1:32" s="46" customFormat="1" ht="18.75">
      <c r="A264" s="45"/>
      <c r="B264" s="44"/>
      <c r="C264" s="44"/>
      <c r="D264" s="50"/>
      <c r="E264" s="49"/>
      <c r="F264" s="48"/>
      <c r="G264" s="44"/>
      <c r="H264" s="44"/>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row>
    <row r="265" spans="1:32" s="46" customFormat="1" ht="18.75">
      <c r="A265" s="45"/>
      <c r="B265" s="44"/>
      <c r="C265" s="44"/>
      <c r="D265" s="50"/>
      <c r="E265" s="49"/>
      <c r="F265" s="48"/>
      <c r="G265" s="44"/>
      <c r="H265" s="44"/>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row>
    <row r="266" spans="1:32" s="46" customFormat="1" ht="18.75">
      <c r="A266" s="45"/>
      <c r="B266" s="44"/>
      <c r="C266" s="44"/>
      <c r="D266" s="50"/>
      <c r="E266" s="49"/>
      <c r="F266" s="48"/>
      <c r="G266" s="44"/>
      <c r="H266" s="44"/>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row>
    <row r="267" spans="1:32" s="46" customFormat="1" ht="18.75">
      <c r="A267" s="45"/>
      <c r="B267" s="44"/>
      <c r="C267" s="44"/>
      <c r="D267" s="50"/>
      <c r="E267" s="49"/>
      <c r="F267" s="48"/>
      <c r="G267" s="44"/>
      <c r="H267" s="44"/>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row>
    <row r="268" spans="1:32" s="46" customFormat="1" ht="18.75">
      <c r="A268" s="45"/>
      <c r="B268" s="44"/>
      <c r="C268" s="44"/>
      <c r="D268" s="50"/>
      <c r="E268" s="49"/>
      <c r="F268" s="48"/>
      <c r="G268" s="44"/>
      <c r="H268" s="44"/>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row>
    <row r="269" spans="1:32" s="46" customFormat="1" ht="18.75">
      <c r="A269" s="45"/>
      <c r="B269" s="44"/>
      <c r="C269" s="44"/>
      <c r="D269" s="50"/>
      <c r="E269" s="49"/>
      <c r="F269" s="48"/>
      <c r="G269" s="44"/>
      <c r="H269" s="44"/>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row>
    <row r="270" spans="1:32" s="46" customFormat="1" ht="18.75">
      <c r="A270" s="45"/>
      <c r="B270" s="44"/>
      <c r="C270" s="44"/>
      <c r="D270" s="50"/>
      <c r="E270" s="49"/>
      <c r="F270" s="48"/>
      <c r="G270" s="44"/>
      <c r="H270" s="44"/>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row>
    <row r="271" spans="1:32" s="46" customFormat="1" ht="18.75">
      <c r="A271" s="45"/>
      <c r="B271" s="44"/>
      <c r="C271" s="44"/>
      <c r="D271" s="50"/>
      <c r="E271" s="49"/>
      <c r="F271" s="48"/>
      <c r="G271" s="44"/>
      <c r="H271" s="44"/>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row>
    <row r="272" spans="1:32" s="46" customFormat="1" ht="18.75">
      <c r="A272" s="45"/>
      <c r="B272" s="44"/>
      <c r="C272" s="44"/>
      <c r="D272" s="50"/>
      <c r="E272" s="49"/>
      <c r="F272" s="48"/>
      <c r="G272" s="44"/>
      <c r="H272" s="44"/>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row>
    <row r="273" spans="1:32" s="46" customFormat="1" ht="18.75">
      <c r="A273" s="45"/>
      <c r="B273" s="44"/>
      <c r="C273" s="44"/>
      <c r="D273" s="50"/>
      <c r="E273" s="49"/>
      <c r="F273" s="48"/>
      <c r="G273" s="44"/>
      <c r="H273" s="44"/>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row>
    <row r="274" spans="1:32" s="46" customFormat="1" ht="18.75">
      <c r="A274" s="45"/>
      <c r="B274" s="44"/>
      <c r="C274" s="44"/>
      <c r="D274" s="50"/>
      <c r="E274" s="49"/>
      <c r="F274" s="48"/>
      <c r="G274" s="44"/>
      <c r="H274" s="44"/>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row>
    <row r="275" spans="1:32" s="46" customFormat="1" ht="18.75">
      <c r="A275" s="45"/>
      <c r="B275" s="44"/>
      <c r="C275" s="44"/>
      <c r="D275" s="50"/>
      <c r="E275" s="49"/>
      <c r="F275" s="48"/>
      <c r="G275" s="44"/>
      <c r="H275" s="44"/>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row>
    <row r="276" spans="1:32" s="46" customFormat="1" ht="18.75">
      <c r="A276" s="45"/>
      <c r="B276" s="44"/>
      <c r="C276" s="44"/>
      <c r="D276" s="50"/>
      <c r="E276" s="49"/>
      <c r="F276" s="48"/>
      <c r="G276" s="44"/>
      <c r="H276" s="44"/>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row>
    <row r="277" spans="1:32" s="46" customFormat="1" ht="18.75">
      <c r="A277" s="45"/>
      <c r="B277" s="44"/>
      <c r="C277" s="44"/>
      <c r="D277" s="50"/>
      <c r="E277" s="49"/>
      <c r="F277" s="48"/>
      <c r="G277" s="44"/>
      <c r="H277" s="44"/>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row>
    <row r="278" spans="1:32" s="46" customFormat="1" ht="18.75">
      <c r="A278" s="45"/>
      <c r="B278" s="44"/>
      <c r="C278" s="44"/>
      <c r="D278" s="50"/>
      <c r="E278" s="49"/>
      <c r="F278" s="48"/>
      <c r="G278" s="44"/>
      <c r="H278" s="44"/>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row>
    <row r="279" spans="1:32" s="46" customFormat="1" ht="18.75">
      <c r="A279" s="45"/>
      <c r="B279" s="44"/>
      <c r="C279" s="44"/>
      <c r="D279" s="50"/>
      <c r="E279" s="49"/>
      <c r="F279" s="48"/>
      <c r="G279" s="44"/>
      <c r="H279" s="44"/>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row>
    <row r="280" spans="1:32" s="46" customFormat="1" ht="18.75">
      <c r="A280" s="45"/>
      <c r="B280" s="44"/>
      <c r="C280" s="44"/>
      <c r="D280" s="50"/>
      <c r="E280" s="49"/>
      <c r="F280" s="48"/>
      <c r="G280" s="44"/>
      <c r="H280" s="44"/>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row>
    <row r="281" spans="1:32" s="46" customFormat="1" ht="18.75">
      <c r="A281" s="45"/>
      <c r="B281" s="44"/>
      <c r="C281" s="44"/>
      <c r="D281" s="50"/>
      <c r="E281" s="49"/>
      <c r="F281" s="48"/>
      <c r="G281" s="44"/>
      <c r="H281" s="44"/>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row>
    <row r="282" spans="1:32" s="46" customFormat="1" ht="18.75">
      <c r="A282" s="45"/>
      <c r="B282" s="44"/>
      <c r="C282" s="44"/>
      <c r="D282" s="50"/>
      <c r="E282" s="49"/>
      <c r="F282" s="48"/>
      <c r="G282" s="44"/>
      <c r="H282" s="44"/>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row>
    <row r="283" spans="1:32" s="46" customFormat="1" ht="18.75">
      <c r="A283" s="45"/>
      <c r="B283" s="44"/>
      <c r="C283" s="44"/>
      <c r="D283" s="50"/>
      <c r="E283" s="49"/>
      <c r="F283" s="48"/>
      <c r="G283" s="44"/>
      <c r="H283" s="44"/>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row>
    <row r="284" spans="1:32" s="46" customFormat="1" ht="18.75">
      <c r="A284" s="45"/>
      <c r="B284" s="44"/>
      <c r="C284" s="44"/>
      <c r="D284" s="50"/>
      <c r="E284" s="49"/>
      <c r="F284" s="48"/>
      <c r="G284" s="44"/>
      <c r="H284" s="44"/>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row>
    <row r="285" spans="1:32" s="46" customFormat="1" ht="18.75">
      <c r="A285" s="45"/>
      <c r="B285" s="44"/>
      <c r="C285" s="44"/>
      <c r="D285" s="50"/>
      <c r="E285" s="49"/>
      <c r="F285" s="48"/>
      <c r="G285" s="44"/>
      <c r="H285" s="44"/>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row>
    <row r="286" spans="1:32" s="46" customFormat="1" ht="18.75">
      <c r="A286" s="45"/>
      <c r="B286" s="44"/>
      <c r="C286" s="44"/>
      <c r="D286" s="50"/>
      <c r="E286" s="49"/>
      <c r="F286" s="48"/>
      <c r="G286" s="44"/>
      <c r="H286" s="44"/>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row>
    <row r="287" spans="1:32" s="46" customFormat="1" ht="18.75">
      <c r="A287" s="45"/>
      <c r="B287" s="44"/>
      <c r="C287" s="44"/>
      <c r="D287" s="50"/>
      <c r="E287" s="49"/>
      <c r="F287" s="48"/>
      <c r="G287" s="44"/>
      <c r="H287" s="44"/>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row>
    <row r="288" spans="1:32" s="46" customFormat="1" ht="18.75">
      <c r="A288" s="45"/>
      <c r="B288" s="44"/>
      <c r="C288" s="44"/>
      <c r="D288" s="50"/>
      <c r="E288" s="49"/>
      <c r="F288" s="48"/>
      <c r="G288" s="44"/>
      <c r="H288" s="44"/>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row>
    <row r="289" spans="1:32" s="46" customFormat="1" ht="18.75">
      <c r="A289" s="45"/>
      <c r="B289" s="44"/>
      <c r="C289" s="44"/>
      <c r="D289" s="50"/>
      <c r="E289" s="49"/>
      <c r="F289" s="48"/>
      <c r="G289" s="44"/>
      <c r="H289" s="44"/>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row>
  </sheetData>
  <sheetProtection/>
  <mergeCells count="101">
    <mergeCell ref="E106:F106"/>
    <mergeCell ref="E119:F119"/>
    <mergeCell ref="E120:F120"/>
    <mergeCell ref="E121:F121"/>
    <mergeCell ref="E109:F109"/>
    <mergeCell ref="E154:F154"/>
    <mergeCell ref="E142:F142"/>
    <mergeCell ref="E133:F133"/>
    <mergeCell ref="E108:F108"/>
    <mergeCell ref="E114:F114"/>
    <mergeCell ref="E240:F240"/>
    <mergeCell ref="E137:F137"/>
    <mergeCell ref="E138:F138"/>
    <mergeCell ref="E155:F155"/>
    <mergeCell ref="E239:F239"/>
    <mergeCell ref="E238:F238"/>
    <mergeCell ref="E159:F159"/>
    <mergeCell ref="E160:F160"/>
    <mergeCell ref="E143:F143"/>
    <mergeCell ref="E153:F153"/>
    <mergeCell ref="E99:F99"/>
    <mergeCell ref="E136:F136"/>
    <mergeCell ref="E135:F135"/>
    <mergeCell ref="E107:F107"/>
    <mergeCell ref="E126:F126"/>
    <mergeCell ref="E131:F131"/>
    <mergeCell ref="E117:F117"/>
    <mergeCell ref="E118:F118"/>
    <mergeCell ref="E122:F122"/>
    <mergeCell ref="E123:F123"/>
    <mergeCell ref="E261:F261"/>
    <mergeCell ref="E259:F259"/>
    <mergeCell ref="E260:F260"/>
    <mergeCell ref="E255:F255"/>
    <mergeCell ref="E256:F256"/>
    <mergeCell ref="E257:F257"/>
    <mergeCell ref="E258:F258"/>
    <mergeCell ref="A1:H1"/>
    <mergeCell ref="A2:H2"/>
    <mergeCell ref="A3:H3"/>
    <mergeCell ref="A4:H4"/>
    <mergeCell ref="A5:H5"/>
    <mergeCell ref="A6:H6"/>
    <mergeCell ref="E156:F156"/>
    <mergeCell ref="E165:F165"/>
    <mergeCell ref="E166:F166"/>
    <mergeCell ref="E167:F167"/>
    <mergeCell ref="E158:F158"/>
    <mergeCell ref="E161:F161"/>
    <mergeCell ref="E162:F162"/>
    <mergeCell ref="E163:F163"/>
    <mergeCell ref="E164:F164"/>
    <mergeCell ref="E157:F157"/>
    <mergeCell ref="E68:F68"/>
    <mergeCell ref="E95:F95"/>
    <mergeCell ref="E96:F96"/>
    <mergeCell ref="E97:F97"/>
    <mergeCell ref="E91:F91"/>
    <mergeCell ref="E92:F92"/>
    <mergeCell ref="E93:F93"/>
    <mergeCell ref="E94:F94"/>
    <mergeCell ref="E89:F89"/>
    <mergeCell ref="E69:F69"/>
    <mergeCell ref="E74:F74"/>
    <mergeCell ref="E100:F100"/>
    <mergeCell ref="E101:F101"/>
    <mergeCell ref="E111:F111"/>
    <mergeCell ref="E112:F112"/>
    <mergeCell ref="E113:F113"/>
    <mergeCell ref="E102:F102"/>
    <mergeCell ref="E90:F90"/>
    <mergeCell ref="E98:F98"/>
    <mergeCell ref="E103:F103"/>
    <mergeCell ref="E56:F56"/>
    <mergeCell ref="E132:F132"/>
    <mergeCell ref="E134:F134"/>
    <mergeCell ref="E140:F140"/>
    <mergeCell ref="E141:F141"/>
    <mergeCell ref="E70:F70"/>
    <mergeCell ref="E71:F71"/>
    <mergeCell ref="E72:F72"/>
    <mergeCell ref="E73:F73"/>
    <mergeCell ref="E88:F88"/>
    <mergeCell ref="C7:I7"/>
    <mergeCell ref="E16:F16"/>
    <mergeCell ref="E17:F17"/>
    <mergeCell ref="E18:F18"/>
    <mergeCell ref="E19:F19"/>
    <mergeCell ref="E23:F23"/>
    <mergeCell ref="E21:F21"/>
    <mergeCell ref="E22:F22"/>
    <mergeCell ref="E67:F67"/>
    <mergeCell ref="E65:F65"/>
    <mergeCell ref="E66:F66"/>
    <mergeCell ref="A8:G8"/>
    <mergeCell ref="A9:H9"/>
    <mergeCell ref="E57:F57"/>
    <mergeCell ref="E58:F58"/>
    <mergeCell ref="E59:F59"/>
    <mergeCell ref="E24:F24"/>
    <mergeCell ref="E25:F25"/>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M121"/>
  <sheetViews>
    <sheetView tabSelected="1" zoomScalePageLayoutView="0" workbookViewId="0" topLeftCell="A1">
      <selection activeCell="L8" sqref="L8"/>
    </sheetView>
  </sheetViews>
  <sheetFormatPr defaultColWidth="9.140625" defaultRowHeight="15"/>
  <cols>
    <col min="1" max="1" width="55.421875" style="283" customWidth="1"/>
    <col min="2" max="2" width="7.421875" style="283" customWidth="1"/>
    <col min="3" max="3" width="12.7109375" style="283" customWidth="1"/>
    <col min="4" max="4" width="8.00390625" style="283" customWidth="1"/>
    <col min="5" max="5" width="18.00390625" style="283" customWidth="1"/>
    <col min="6" max="6" width="8.57421875" style="282" hidden="1" customWidth="1"/>
    <col min="7" max="7" width="9.140625" style="282" hidden="1" customWidth="1"/>
    <col min="8" max="8" width="18.00390625" style="282" hidden="1" customWidth="1"/>
    <col min="9" max="9" width="10.140625" style="282" customWidth="1"/>
    <col min="10" max="16384" width="9.140625" style="282" customWidth="1"/>
  </cols>
  <sheetData>
    <row r="1" spans="2:8" ht="14.25" customHeight="1">
      <c r="B1" s="676" t="s">
        <v>549</v>
      </c>
      <c r="C1" s="676"/>
      <c r="D1" s="676"/>
      <c r="E1" s="676"/>
      <c r="F1" s="676"/>
      <c r="G1" s="676"/>
      <c r="H1" s="676"/>
    </row>
    <row r="2" spans="1:8" ht="15.75" customHeight="1">
      <c r="A2" s="677" t="s">
        <v>550</v>
      </c>
      <c r="B2" s="677"/>
      <c r="C2" s="677"/>
      <c r="D2" s="677"/>
      <c r="E2" s="677"/>
      <c r="F2" s="677"/>
      <c r="G2" s="677"/>
      <c r="H2" s="677"/>
    </row>
    <row r="3" spans="1:8" ht="15" customHeight="1">
      <c r="A3" s="677" t="s">
        <v>621</v>
      </c>
      <c r="B3" s="677"/>
      <c r="C3" s="677"/>
      <c r="D3" s="677"/>
      <c r="E3" s="677"/>
      <c r="F3" s="677"/>
      <c r="G3" s="677"/>
      <c r="H3" s="677"/>
    </row>
    <row r="4" spans="1:8" ht="16.5" customHeight="1">
      <c r="A4" s="678" t="s">
        <v>619</v>
      </c>
      <c r="B4" s="678"/>
      <c r="C4" s="678"/>
      <c r="D4" s="678"/>
      <c r="E4" s="678"/>
      <c r="F4" s="678"/>
      <c r="G4" s="678"/>
      <c r="H4" s="678"/>
    </row>
    <row r="5" spans="1:8" ht="17.25" customHeight="1">
      <c r="A5" s="678" t="s">
        <v>3</v>
      </c>
      <c r="B5" s="678"/>
      <c r="C5" s="678"/>
      <c r="D5" s="678"/>
      <c r="E5" s="678"/>
      <c r="F5" s="678"/>
      <c r="G5" s="678"/>
      <c r="H5" s="678"/>
    </row>
    <row r="6" spans="2:8" ht="18.75" customHeight="1">
      <c r="B6" s="678" t="s">
        <v>575</v>
      </c>
      <c r="C6" s="678"/>
      <c r="D6" s="678"/>
      <c r="E6" s="678"/>
      <c r="F6" s="678"/>
      <c r="G6" s="678"/>
      <c r="H6" s="678"/>
    </row>
    <row r="7" spans="2:8" ht="15" customHeight="1">
      <c r="B7" s="620" t="s">
        <v>691</v>
      </c>
      <c r="C7" s="620"/>
      <c r="D7" s="620"/>
      <c r="E7" s="620"/>
      <c r="F7" s="620"/>
      <c r="G7" s="620"/>
      <c r="H7" s="620"/>
    </row>
    <row r="8" spans="1:12" s="380" customFormat="1" ht="51" customHeight="1">
      <c r="A8" s="679" t="s">
        <v>579</v>
      </c>
      <c r="B8" s="679"/>
      <c r="C8" s="679"/>
      <c r="D8" s="679"/>
      <c r="E8" s="679"/>
      <c r="F8" s="679"/>
      <c r="G8" s="679"/>
      <c r="L8" s="544"/>
    </row>
    <row r="9" spans="1:7" s="380" customFormat="1" ht="14.25" customHeight="1">
      <c r="A9" s="493"/>
      <c r="B9" s="493"/>
      <c r="C9" s="493"/>
      <c r="D9" s="493"/>
      <c r="E9" s="497" t="s">
        <v>634</v>
      </c>
      <c r="F9" s="493"/>
      <c r="G9" s="493"/>
    </row>
    <row r="10" spans="1:7" s="378" customFormat="1" ht="36.75" customHeight="1">
      <c r="A10" s="379" t="s">
        <v>327</v>
      </c>
      <c r="B10" s="680"/>
      <c r="C10" s="681"/>
      <c r="D10" s="317"/>
      <c r="E10" s="538">
        <f>E11+E23+E26+E56+E61+E65+E72+E79+E84+E89+E95+E49+E53+E45+E101+E106+E111+E114+E117+E55+E119+E54</f>
        <v>24566526</v>
      </c>
      <c r="F10" s="340" t="e">
        <f>#REF!+F11+F23+#REF!+F26+F56+F61+F65+F72+F79+F84+F89+F95+F49+F53+F45+F101+F106+F111+#REF!+F114</f>
        <v>#REF!</v>
      </c>
      <c r="G10" s="340" t="e">
        <f>#REF!+G11+G23+#REF!+G26+G56+G61+G65+G72+G79+G84+G89+G95+G49+G53+G45+G101+G106+G111+#REF!+G114</f>
        <v>#REF!</v>
      </c>
    </row>
    <row r="11" spans="1:7" s="287" customFormat="1" ht="89.25" customHeight="1">
      <c r="A11" s="335" t="s">
        <v>564</v>
      </c>
      <c r="B11" s="348" t="s">
        <v>393</v>
      </c>
      <c r="C11" s="333" t="s">
        <v>356</v>
      </c>
      <c r="D11" s="324"/>
      <c r="E11" s="518">
        <f>E12</f>
        <v>465000</v>
      </c>
      <c r="F11" s="369">
        <f>F12</f>
        <v>330</v>
      </c>
      <c r="G11" s="369">
        <f>G12</f>
        <v>330</v>
      </c>
    </row>
    <row r="12" spans="1:7" s="287" customFormat="1" ht="35.25" customHeight="1">
      <c r="A12" s="299" t="s">
        <v>392</v>
      </c>
      <c r="B12" s="372" t="s">
        <v>393</v>
      </c>
      <c r="C12" s="375" t="s">
        <v>356</v>
      </c>
      <c r="D12" s="324"/>
      <c r="E12" s="519">
        <f>E21+E13+E15+E18+E20</f>
        <v>465000</v>
      </c>
      <c r="F12" s="376">
        <f>F21+F13+F15</f>
        <v>330</v>
      </c>
      <c r="G12" s="376">
        <f>G21+G13+G15</f>
        <v>330</v>
      </c>
    </row>
    <row r="13" spans="1:7" s="287" customFormat="1" ht="37.5" customHeight="1" hidden="1">
      <c r="A13" s="299" t="s">
        <v>216</v>
      </c>
      <c r="B13" s="373" t="s">
        <v>393</v>
      </c>
      <c r="C13" s="371" t="s">
        <v>391</v>
      </c>
      <c r="D13" s="324"/>
      <c r="E13" s="519">
        <f>E14</f>
        <v>0</v>
      </c>
      <c r="F13" s="376">
        <v>30</v>
      </c>
      <c r="G13" s="376">
        <v>30</v>
      </c>
    </row>
    <row r="14" spans="1:7" s="287" customFormat="1" ht="33" customHeight="1" hidden="1">
      <c r="A14" s="491" t="s">
        <v>353</v>
      </c>
      <c r="B14" s="373" t="s">
        <v>393</v>
      </c>
      <c r="C14" s="371" t="s">
        <v>391</v>
      </c>
      <c r="D14" s="324" t="s">
        <v>143</v>
      </c>
      <c r="E14" s="519">
        <v>0</v>
      </c>
      <c r="F14" s="376">
        <v>30</v>
      </c>
      <c r="G14" s="376">
        <v>30</v>
      </c>
    </row>
    <row r="15" spans="1:7" s="287" customFormat="1" ht="16.5" customHeight="1">
      <c r="A15" s="440" t="s">
        <v>409</v>
      </c>
      <c r="B15" s="373" t="s">
        <v>393</v>
      </c>
      <c r="C15" s="371" t="s">
        <v>433</v>
      </c>
      <c r="D15" s="324"/>
      <c r="E15" s="519">
        <f>E16</f>
        <v>120000</v>
      </c>
      <c r="F15" s="376">
        <v>100</v>
      </c>
      <c r="G15" s="376">
        <v>100</v>
      </c>
    </row>
    <row r="16" spans="1:7" s="287" customFormat="1" ht="33" customHeight="1">
      <c r="A16" s="491" t="s">
        <v>353</v>
      </c>
      <c r="B16" s="373" t="s">
        <v>393</v>
      </c>
      <c r="C16" s="371" t="s">
        <v>433</v>
      </c>
      <c r="D16" s="324" t="s">
        <v>143</v>
      </c>
      <c r="E16" s="519">
        <v>120000</v>
      </c>
      <c r="F16" s="376">
        <v>100</v>
      </c>
      <c r="G16" s="376">
        <v>100</v>
      </c>
    </row>
    <row r="17" spans="1:7" s="287" customFormat="1" ht="60.75" customHeight="1">
      <c r="A17" s="553" t="s">
        <v>597</v>
      </c>
      <c r="B17" s="672" t="s">
        <v>582</v>
      </c>
      <c r="C17" s="673"/>
      <c r="D17" s="324"/>
      <c r="E17" s="519">
        <f>E18</f>
        <v>63647</v>
      </c>
      <c r="F17" s="376"/>
      <c r="G17" s="376"/>
    </row>
    <row r="18" spans="1:7" s="287" customFormat="1" ht="33" customHeight="1">
      <c r="A18" s="491" t="s">
        <v>353</v>
      </c>
      <c r="B18" s="672" t="s">
        <v>582</v>
      </c>
      <c r="C18" s="673"/>
      <c r="D18" s="324" t="s">
        <v>143</v>
      </c>
      <c r="E18" s="519">
        <v>63647</v>
      </c>
      <c r="F18" s="376"/>
      <c r="G18" s="376"/>
    </row>
    <row r="19" spans="1:7" s="287" customFormat="1" ht="47.25" customHeight="1">
      <c r="A19" s="553" t="s">
        <v>596</v>
      </c>
      <c r="B19" s="672" t="s">
        <v>583</v>
      </c>
      <c r="C19" s="673"/>
      <c r="D19" s="324"/>
      <c r="E19" s="519">
        <f>E20</f>
        <v>148510</v>
      </c>
      <c r="F19" s="376"/>
      <c r="G19" s="376"/>
    </row>
    <row r="20" spans="1:7" s="287" customFormat="1" ht="33" customHeight="1">
      <c r="A20" s="491" t="s">
        <v>353</v>
      </c>
      <c r="B20" s="672" t="s">
        <v>583</v>
      </c>
      <c r="C20" s="673"/>
      <c r="D20" s="324" t="s">
        <v>143</v>
      </c>
      <c r="E20" s="519">
        <v>148510</v>
      </c>
      <c r="F20" s="376"/>
      <c r="G20" s="376"/>
    </row>
    <row r="21" spans="1:7" s="287" customFormat="1" ht="33.75" customHeight="1">
      <c r="A21" s="299" t="s">
        <v>434</v>
      </c>
      <c r="B21" s="373" t="s">
        <v>393</v>
      </c>
      <c r="C21" s="371" t="s">
        <v>390</v>
      </c>
      <c r="D21" s="324"/>
      <c r="E21" s="519" t="str">
        <f>E22</f>
        <v>132843,00</v>
      </c>
      <c r="F21" s="326">
        <v>200</v>
      </c>
      <c r="G21" s="326">
        <v>200</v>
      </c>
    </row>
    <row r="22" spans="1:7" s="287" customFormat="1" ht="32.25" customHeight="1">
      <c r="A22" s="491" t="s">
        <v>353</v>
      </c>
      <c r="B22" s="373" t="s">
        <v>393</v>
      </c>
      <c r="C22" s="371" t="s">
        <v>390</v>
      </c>
      <c r="D22" s="324" t="s">
        <v>143</v>
      </c>
      <c r="E22" s="519" t="s">
        <v>636</v>
      </c>
      <c r="F22" s="288" t="s">
        <v>428</v>
      </c>
      <c r="G22" s="288" t="s">
        <v>428</v>
      </c>
    </row>
    <row r="23" spans="1:7" s="287" customFormat="1" ht="95.25" customHeight="1">
      <c r="A23" s="335" t="s">
        <v>553</v>
      </c>
      <c r="B23" s="348" t="s">
        <v>389</v>
      </c>
      <c r="C23" s="333" t="s">
        <v>356</v>
      </c>
      <c r="D23" s="347"/>
      <c r="E23" s="518" t="str">
        <f>E24</f>
        <v>250000,00</v>
      </c>
      <c r="F23" s="331" t="e">
        <f>#REF!</f>
        <v>#REF!</v>
      </c>
      <c r="G23" s="331" t="e">
        <f>#REF!</f>
        <v>#REF!</v>
      </c>
    </row>
    <row r="24" spans="1:7" s="287" customFormat="1" ht="18.75" customHeight="1">
      <c r="A24" s="374" t="s">
        <v>229</v>
      </c>
      <c r="B24" s="674" t="s">
        <v>534</v>
      </c>
      <c r="C24" s="675"/>
      <c r="D24" s="347"/>
      <c r="E24" s="519" t="str">
        <f>E25</f>
        <v>250000,00</v>
      </c>
      <c r="F24" s="326" t="str">
        <f>F25</f>
        <v>350</v>
      </c>
      <c r="G24" s="326" t="str">
        <f>G25</f>
        <v>350</v>
      </c>
    </row>
    <row r="25" spans="1:7" s="287" customFormat="1" ht="29.25" customHeight="1">
      <c r="A25" s="328" t="s">
        <v>157</v>
      </c>
      <c r="B25" s="674" t="s">
        <v>534</v>
      </c>
      <c r="C25" s="675"/>
      <c r="D25" s="346" t="s">
        <v>143</v>
      </c>
      <c r="E25" s="520" t="s">
        <v>637</v>
      </c>
      <c r="F25" s="349" t="s">
        <v>440</v>
      </c>
      <c r="G25" s="349" t="s">
        <v>440</v>
      </c>
    </row>
    <row r="26" spans="1:7" s="306" customFormat="1" ht="96" customHeight="1">
      <c r="A26" s="471" t="s">
        <v>566</v>
      </c>
      <c r="B26" s="481" t="s">
        <v>388</v>
      </c>
      <c r="C26" s="322" t="s">
        <v>356</v>
      </c>
      <c r="D26" s="370"/>
      <c r="E26" s="518">
        <f>E27+E41</f>
        <v>7399429.72</v>
      </c>
      <c r="F26" s="369" t="e">
        <f>F27+F41</f>
        <v>#REF!</v>
      </c>
      <c r="G26" s="369" t="e">
        <f>G27+G41</f>
        <v>#REF!</v>
      </c>
    </row>
    <row r="27" spans="1:7" s="306" customFormat="1" ht="90.75" customHeight="1">
      <c r="A27" s="357" t="s">
        <v>567</v>
      </c>
      <c r="B27" s="361" t="s">
        <v>384</v>
      </c>
      <c r="C27" s="360" t="s">
        <v>356</v>
      </c>
      <c r="D27" s="368"/>
      <c r="E27" s="599">
        <f>E28+E32+E34+E36+E38+E39+E44+E30</f>
        <v>7399429.72</v>
      </c>
      <c r="F27" s="363" t="e">
        <f>F28+F32+F34+F36+F38+F39+#REF!+F44</f>
        <v>#REF!</v>
      </c>
      <c r="G27" s="363" t="e">
        <f>G28+G32+G34+G36+G38+G39+#REF!+G44</f>
        <v>#REF!</v>
      </c>
    </row>
    <row r="28" spans="1:7" s="306" customFormat="1" ht="15">
      <c r="A28" s="366" t="s">
        <v>199</v>
      </c>
      <c r="B28" s="361" t="s">
        <v>384</v>
      </c>
      <c r="C28" s="360" t="s">
        <v>535</v>
      </c>
      <c r="D28" s="368"/>
      <c r="E28" s="599">
        <f>E29</f>
        <v>3818997</v>
      </c>
      <c r="F28" s="363">
        <f>F29</f>
        <v>4818.304</v>
      </c>
      <c r="G28" s="363">
        <f>G29</f>
        <v>4818.304</v>
      </c>
    </row>
    <row r="29" spans="1:7" s="306" customFormat="1" ht="34.5" customHeight="1">
      <c r="A29" s="491" t="s">
        <v>353</v>
      </c>
      <c r="B29" s="361" t="s">
        <v>384</v>
      </c>
      <c r="C29" s="360" t="s">
        <v>535</v>
      </c>
      <c r="D29" s="308" t="s">
        <v>143</v>
      </c>
      <c r="E29" s="600">
        <v>3818997</v>
      </c>
      <c r="F29" s="367">
        <v>4818.304</v>
      </c>
      <c r="G29" s="367">
        <v>4818.304</v>
      </c>
    </row>
    <row r="30" spans="1:7" s="306" customFormat="1" ht="24" customHeight="1">
      <c r="A30" s="366" t="s">
        <v>199</v>
      </c>
      <c r="B30" s="670" t="s">
        <v>514</v>
      </c>
      <c r="C30" s="671"/>
      <c r="D30" s="308"/>
      <c r="E30" s="600">
        <f>E31</f>
        <v>1950000</v>
      </c>
      <c r="F30" s="367"/>
      <c r="G30" s="367"/>
    </row>
    <row r="31" spans="1:7" s="306" customFormat="1" ht="34.5" customHeight="1">
      <c r="A31" s="491" t="s">
        <v>353</v>
      </c>
      <c r="B31" s="670" t="s">
        <v>514</v>
      </c>
      <c r="C31" s="671"/>
      <c r="D31" s="308" t="s">
        <v>143</v>
      </c>
      <c r="E31" s="600">
        <v>1950000</v>
      </c>
      <c r="F31" s="367"/>
      <c r="G31" s="367"/>
    </row>
    <row r="32" spans="1:7" s="306" customFormat="1" ht="15">
      <c r="A32" s="366" t="s">
        <v>198</v>
      </c>
      <c r="B32" s="342" t="s">
        <v>384</v>
      </c>
      <c r="C32" s="341" t="s">
        <v>387</v>
      </c>
      <c r="D32" s="308"/>
      <c r="E32" s="599" t="str">
        <f>E33</f>
        <v>200000,00</v>
      </c>
      <c r="F32" s="365">
        <v>99</v>
      </c>
      <c r="G32" s="365">
        <v>99</v>
      </c>
    </row>
    <row r="33" spans="1:7" s="306" customFormat="1" ht="33.75" customHeight="1">
      <c r="A33" s="491" t="s">
        <v>353</v>
      </c>
      <c r="B33" s="361" t="s">
        <v>384</v>
      </c>
      <c r="C33" s="341" t="s">
        <v>387</v>
      </c>
      <c r="D33" s="308" t="s">
        <v>143</v>
      </c>
      <c r="E33" s="600" t="s">
        <v>638</v>
      </c>
      <c r="F33" s="307" t="s">
        <v>441</v>
      </c>
      <c r="G33" s="307" t="s">
        <v>441</v>
      </c>
    </row>
    <row r="34" spans="1:7" s="306" customFormat="1" ht="30">
      <c r="A34" s="364" t="s">
        <v>386</v>
      </c>
      <c r="B34" s="361" t="s">
        <v>384</v>
      </c>
      <c r="C34" s="360" t="s">
        <v>385</v>
      </c>
      <c r="D34" s="308"/>
      <c r="E34" s="599">
        <f>E35</f>
        <v>25000</v>
      </c>
      <c r="F34" s="365">
        <v>50.6</v>
      </c>
      <c r="G34" s="365">
        <v>50.6</v>
      </c>
    </row>
    <row r="35" spans="1:7" s="306" customFormat="1" ht="30">
      <c r="A35" s="491" t="s">
        <v>353</v>
      </c>
      <c r="B35" s="361" t="s">
        <v>380</v>
      </c>
      <c r="C35" s="360" t="s">
        <v>385</v>
      </c>
      <c r="D35" s="308" t="s">
        <v>143</v>
      </c>
      <c r="E35" s="600">
        <v>25000</v>
      </c>
      <c r="F35" s="307" t="s">
        <v>435</v>
      </c>
      <c r="G35" s="307" t="s">
        <v>435</v>
      </c>
    </row>
    <row r="36" spans="1:7" s="306" customFormat="1" ht="30">
      <c r="A36" s="364" t="s">
        <v>194</v>
      </c>
      <c r="B36" s="361" t="s">
        <v>384</v>
      </c>
      <c r="C36" s="360" t="s">
        <v>383</v>
      </c>
      <c r="D36" s="308"/>
      <c r="E36" s="599">
        <f>E37</f>
        <v>360432.72</v>
      </c>
      <c r="F36" s="363">
        <v>15</v>
      </c>
      <c r="G36" s="363">
        <v>15</v>
      </c>
    </row>
    <row r="37" spans="1:7" s="306" customFormat="1" ht="42" customHeight="1">
      <c r="A37" s="491" t="s">
        <v>353</v>
      </c>
      <c r="B37" s="361" t="s">
        <v>384</v>
      </c>
      <c r="C37" s="360" t="s">
        <v>383</v>
      </c>
      <c r="D37" s="308" t="s">
        <v>143</v>
      </c>
      <c r="E37" s="600">
        <v>360432.72</v>
      </c>
      <c r="F37" s="441" t="s">
        <v>442</v>
      </c>
      <c r="G37" s="441" t="s">
        <v>442</v>
      </c>
    </row>
    <row r="38" spans="1:7" s="306" customFormat="1" ht="30">
      <c r="A38" s="362" t="s">
        <v>350</v>
      </c>
      <c r="B38" s="361" t="s">
        <v>384</v>
      </c>
      <c r="C38" s="360" t="s">
        <v>382</v>
      </c>
      <c r="D38" s="358" t="s">
        <v>143</v>
      </c>
      <c r="E38" s="449">
        <v>40000</v>
      </c>
      <c r="F38" s="329">
        <v>40</v>
      </c>
      <c r="G38" s="329">
        <v>40</v>
      </c>
    </row>
    <row r="39" spans="1:7" s="306" customFormat="1" ht="33.75" customHeight="1">
      <c r="A39" s="292" t="s">
        <v>381</v>
      </c>
      <c r="B39" s="342" t="s">
        <v>384</v>
      </c>
      <c r="C39" s="341" t="s">
        <v>379</v>
      </c>
      <c r="D39" s="358"/>
      <c r="E39" s="449">
        <f>E40</f>
        <v>60000</v>
      </c>
      <c r="F39" s="356" t="s">
        <v>443</v>
      </c>
      <c r="G39" s="356" t="s">
        <v>443</v>
      </c>
    </row>
    <row r="40" spans="1:7" s="306" customFormat="1" ht="32.25" customHeight="1">
      <c r="A40" s="491" t="s">
        <v>353</v>
      </c>
      <c r="B40" s="342" t="s">
        <v>384</v>
      </c>
      <c r="C40" s="341" t="s">
        <v>379</v>
      </c>
      <c r="D40" s="358" t="s">
        <v>143</v>
      </c>
      <c r="E40" s="449">
        <v>60000</v>
      </c>
      <c r="F40" s="356" t="s">
        <v>443</v>
      </c>
      <c r="G40" s="356" t="s">
        <v>443</v>
      </c>
    </row>
    <row r="41" spans="1:7" s="300" customFormat="1" ht="138" customHeight="1" hidden="1">
      <c r="A41" s="442" t="s">
        <v>178</v>
      </c>
      <c r="B41" s="443" t="s">
        <v>378</v>
      </c>
      <c r="C41" s="444" t="s">
        <v>356</v>
      </c>
      <c r="D41" s="445"/>
      <c r="E41" s="601">
        <f>E42+E47</f>
        <v>0</v>
      </c>
      <c r="F41" s="301">
        <f>F42+F47</f>
        <v>0</v>
      </c>
      <c r="G41" s="301">
        <f>G42+G47</f>
        <v>0</v>
      </c>
    </row>
    <row r="42" spans="1:7" s="300" customFormat="1" ht="30" customHeight="1" hidden="1">
      <c r="A42" s="359" t="s">
        <v>176</v>
      </c>
      <c r="B42" s="336" t="s">
        <v>378</v>
      </c>
      <c r="C42" s="293" t="s">
        <v>376</v>
      </c>
      <c r="D42" s="317"/>
      <c r="E42" s="449" t="str">
        <f>E43</f>
        <v>0</v>
      </c>
      <c r="F42" s="329" t="str">
        <f>F43</f>
        <v>0</v>
      </c>
      <c r="G42" s="329" t="str">
        <f>G43</f>
        <v>0</v>
      </c>
    </row>
    <row r="43" spans="1:7" s="300" customFormat="1" ht="21" customHeight="1" hidden="1">
      <c r="A43" s="296" t="s">
        <v>165</v>
      </c>
      <c r="B43" s="336" t="s">
        <v>377</v>
      </c>
      <c r="C43" s="293" t="s">
        <v>376</v>
      </c>
      <c r="D43" s="446" t="s">
        <v>162</v>
      </c>
      <c r="E43" s="602" t="s">
        <v>314</v>
      </c>
      <c r="F43" s="447" t="s">
        <v>314</v>
      </c>
      <c r="G43" s="447" t="s">
        <v>314</v>
      </c>
    </row>
    <row r="44" spans="1:7" s="300" customFormat="1" ht="33.75" customHeight="1">
      <c r="A44" s="292" t="s">
        <v>436</v>
      </c>
      <c r="B44" s="672" t="s">
        <v>466</v>
      </c>
      <c r="C44" s="673"/>
      <c r="D44" s="358" t="s">
        <v>162</v>
      </c>
      <c r="E44" s="449">
        <v>945000</v>
      </c>
      <c r="F44" s="356" t="s">
        <v>444</v>
      </c>
      <c r="G44" s="356" t="s">
        <v>444</v>
      </c>
    </row>
    <row r="45" spans="1:7" s="300" customFormat="1" ht="105.75" customHeight="1" hidden="1">
      <c r="A45" s="473" t="s">
        <v>464</v>
      </c>
      <c r="B45" s="672" t="s">
        <v>399</v>
      </c>
      <c r="C45" s="673"/>
      <c r="D45" s="338" t="s">
        <v>143</v>
      </c>
      <c r="E45" s="538" t="s">
        <v>314</v>
      </c>
      <c r="F45" s="381" t="s">
        <v>347</v>
      </c>
      <c r="G45" s="381" t="s">
        <v>347</v>
      </c>
    </row>
    <row r="46" spans="1:7" s="300" customFormat="1" ht="33" customHeight="1" hidden="1">
      <c r="A46" s="357" t="s">
        <v>348</v>
      </c>
      <c r="B46" s="672" t="s">
        <v>400</v>
      </c>
      <c r="C46" s="673"/>
      <c r="D46" s="338" t="s">
        <v>207</v>
      </c>
      <c r="E46" s="449" t="s">
        <v>314</v>
      </c>
      <c r="F46" s="356" t="s">
        <v>347</v>
      </c>
      <c r="G46" s="356" t="s">
        <v>347</v>
      </c>
    </row>
    <row r="47" spans="1:7" s="300" customFormat="1" ht="28.5" hidden="1">
      <c r="A47" s="355" t="s">
        <v>204</v>
      </c>
      <c r="B47" s="680" t="s">
        <v>375</v>
      </c>
      <c r="C47" s="681"/>
      <c r="D47" s="318"/>
      <c r="E47" s="538">
        <v>0</v>
      </c>
      <c r="F47" s="340">
        <v>0</v>
      </c>
      <c r="G47" s="340">
        <v>0</v>
      </c>
    </row>
    <row r="48" spans="1:7" s="300" customFormat="1" ht="23.25" customHeight="1" hidden="1">
      <c r="A48" s="354" t="s">
        <v>157</v>
      </c>
      <c r="B48" s="353" t="s">
        <v>202</v>
      </c>
      <c r="C48" s="352" t="s">
        <v>201</v>
      </c>
      <c r="D48" s="318" t="s">
        <v>143</v>
      </c>
      <c r="E48" s="538">
        <v>0</v>
      </c>
      <c r="F48" s="340">
        <v>0</v>
      </c>
      <c r="G48" s="340">
        <v>0</v>
      </c>
    </row>
    <row r="49" spans="1:7" s="300" customFormat="1" ht="28.5">
      <c r="A49" s="286" t="s">
        <v>265</v>
      </c>
      <c r="B49" s="323" t="s">
        <v>268</v>
      </c>
      <c r="C49" s="322" t="s">
        <v>356</v>
      </c>
      <c r="D49" s="347"/>
      <c r="E49" s="518">
        <f>E50+E51+E52</f>
        <v>3300000</v>
      </c>
      <c r="F49" s="350" t="s">
        <v>445</v>
      </c>
      <c r="G49" s="350" t="s">
        <v>445</v>
      </c>
    </row>
    <row r="50" spans="1:7" s="300" customFormat="1" ht="19.5" customHeight="1">
      <c r="A50" s="292" t="s">
        <v>374</v>
      </c>
      <c r="B50" s="323" t="s">
        <v>268</v>
      </c>
      <c r="C50" s="322" t="s">
        <v>371</v>
      </c>
      <c r="D50" s="346" t="s">
        <v>149</v>
      </c>
      <c r="E50" s="519" t="s">
        <v>639</v>
      </c>
      <c r="F50" s="288" t="s">
        <v>394</v>
      </c>
      <c r="G50" s="288" t="s">
        <v>394</v>
      </c>
    </row>
    <row r="51" spans="1:7" s="300" customFormat="1" ht="22.5" customHeight="1">
      <c r="A51" s="292" t="s">
        <v>373</v>
      </c>
      <c r="B51" s="323" t="s">
        <v>268</v>
      </c>
      <c r="C51" s="322" t="s">
        <v>371</v>
      </c>
      <c r="D51" s="346" t="s">
        <v>143</v>
      </c>
      <c r="E51" s="519" t="s">
        <v>640</v>
      </c>
      <c r="F51" s="288" t="s">
        <v>446</v>
      </c>
      <c r="G51" s="288" t="s">
        <v>446</v>
      </c>
    </row>
    <row r="52" spans="1:7" s="300" customFormat="1" ht="18.75" customHeight="1">
      <c r="A52" s="292" t="s">
        <v>372</v>
      </c>
      <c r="B52" s="323" t="s">
        <v>268</v>
      </c>
      <c r="C52" s="322" t="s">
        <v>371</v>
      </c>
      <c r="D52" s="346" t="s">
        <v>183</v>
      </c>
      <c r="E52" s="519">
        <v>6000</v>
      </c>
      <c r="F52" s="377" t="s">
        <v>447</v>
      </c>
      <c r="G52" s="377" t="s">
        <v>447</v>
      </c>
    </row>
    <row r="53" spans="1:7" s="300" customFormat="1" ht="28.5">
      <c r="A53" s="351" t="s">
        <v>370</v>
      </c>
      <c r="B53" s="323" t="s">
        <v>268</v>
      </c>
      <c r="C53" s="322" t="s">
        <v>369</v>
      </c>
      <c r="D53" s="347" t="s">
        <v>143</v>
      </c>
      <c r="E53" s="518" t="s">
        <v>641</v>
      </c>
      <c r="F53" s="350" t="s">
        <v>437</v>
      </c>
      <c r="G53" s="350" t="s">
        <v>437</v>
      </c>
    </row>
    <row r="54" spans="1:7" s="300" customFormat="1" ht="62.25" customHeight="1">
      <c r="A54" s="536" t="s">
        <v>521</v>
      </c>
      <c r="B54" s="684" t="s">
        <v>536</v>
      </c>
      <c r="C54" s="685"/>
      <c r="D54" s="347" t="s">
        <v>298</v>
      </c>
      <c r="E54" s="518" t="s">
        <v>642</v>
      </c>
      <c r="F54" s="350"/>
      <c r="G54" s="350"/>
    </row>
    <row r="55" spans="1:7" s="300" customFormat="1" ht="45" customHeight="1">
      <c r="A55" s="487" t="s">
        <v>481</v>
      </c>
      <c r="B55" s="323" t="s">
        <v>359</v>
      </c>
      <c r="C55" s="322" t="s">
        <v>486</v>
      </c>
      <c r="D55" s="347" t="s">
        <v>298</v>
      </c>
      <c r="E55" s="518" t="s">
        <v>643</v>
      </c>
      <c r="F55" s="350"/>
      <c r="G55" s="350"/>
    </row>
    <row r="56" spans="1:7" s="343" customFormat="1" ht="72.75" customHeight="1">
      <c r="A56" s="335" t="s">
        <v>558</v>
      </c>
      <c r="B56" s="323" t="s">
        <v>368</v>
      </c>
      <c r="C56" s="322" t="s">
        <v>363</v>
      </c>
      <c r="D56" s="347"/>
      <c r="E56" s="518">
        <f>E59+E57</f>
        <v>135000</v>
      </c>
      <c r="F56" s="331" t="e">
        <f>#REF!+#REF!</f>
        <v>#REF!</v>
      </c>
      <c r="G56" s="331" t="e">
        <f>#REF!+#REF!</f>
        <v>#REF!</v>
      </c>
    </row>
    <row r="57" spans="1:7" s="343" customFormat="1" ht="17.25" customHeight="1">
      <c r="A57" s="292" t="s">
        <v>185</v>
      </c>
      <c r="B57" s="674" t="s">
        <v>592</v>
      </c>
      <c r="C57" s="675"/>
      <c r="D57" s="346"/>
      <c r="E57" s="519" t="str">
        <f>+E58</f>
        <v>10000,00</v>
      </c>
      <c r="F57" s="326" t="str">
        <f>+F58</f>
        <v>0,00</v>
      </c>
      <c r="G57" s="326" t="str">
        <f>+G58</f>
        <v>0,00</v>
      </c>
    </row>
    <row r="58" spans="1:7" s="306" customFormat="1" ht="30" customHeight="1">
      <c r="A58" s="491" t="s">
        <v>353</v>
      </c>
      <c r="B58" s="686" t="s">
        <v>592</v>
      </c>
      <c r="C58" s="675"/>
      <c r="D58" s="346" t="s">
        <v>143</v>
      </c>
      <c r="E58" s="520" t="s">
        <v>644</v>
      </c>
      <c r="F58" s="349" t="s">
        <v>431</v>
      </c>
      <c r="G58" s="349" t="s">
        <v>431</v>
      </c>
    </row>
    <row r="59" spans="1:7" s="306" customFormat="1" ht="64.5" customHeight="1">
      <c r="A59" s="292" t="s">
        <v>171</v>
      </c>
      <c r="B59" s="674" t="s">
        <v>593</v>
      </c>
      <c r="C59" s="692"/>
      <c r="D59" s="346"/>
      <c r="E59" s="519" t="str">
        <f>+E60</f>
        <v>125000,00</v>
      </c>
      <c r="F59" s="326" t="str">
        <f>+F60</f>
        <v>300,00</v>
      </c>
      <c r="G59" s="326" t="str">
        <f>+G60</f>
        <v>300,00</v>
      </c>
    </row>
    <row r="60" spans="1:7" s="306" customFormat="1" ht="30" customHeight="1">
      <c r="A60" s="491" t="s">
        <v>353</v>
      </c>
      <c r="B60" s="686" t="s">
        <v>593</v>
      </c>
      <c r="C60" s="675"/>
      <c r="D60" s="346" t="s">
        <v>143</v>
      </c>
      <c r="E60" s="520" t="s">
        <v>645</v>
      </c>
      <c r="F60" s="349" t="s">
        <v>432</v>
      </c>
      <c r="G60" s="349" t="s">
        <v>432</v>
      </c>
    </row>
    <row r="61" spans="1:7" s="343" customFormat="1" ht="71.25" customHeight="1">
      <c r="A61" s="335" t="s">
        <v>569</v>
      </c>
      <c r="B61" s="348" t="s">
        <v>367</v>
      </c>
      <c r="C61" s="333" t="s">
        <v>356</v>
      </c>
      <c r="D61" s="347"/>
      <c r="E61" s="538">
        <f>E62</f>
        <v>60000</v>
      </c>
      <c r="F61" s="316" t="e">
        <f>+#REF!</f>
        <v>#REF!</v>
      </c>
      <c r="G61" s="316" t="e">
        <f>+#REF!</f>
        <v>#REF!</v>
      </c>
    </row>
    <row r="62" spans="1:7" s="343" customFormat="1" ht="30.75" customHeight="1">
      <c r="A62" s="311" t="s">
        <v>282</v>
      </c>
      <c r="B62" s="670" t="s">
        <v>594</v>
      </c>
      <c r="C62" s="671"/>
      <c r="D62" s="345"/>
      <c r="E62" s="603">
        <f>E63+E64</f>
        <v>60000</v>
      </c>
      <c r="F62" s="344" t="e">
        <f>+#REF!+F63</f>
        <v>#REF!</v>
      </c>
      <c r="G62" s="344" t="e">
        <f>+#REF!+G63</f>
        <v>#REF!</v>
      </c>
    </row>
    <row r="63" spans="1:7" s="343" customFormat="1" ht="69.75" customHeight="1" hidden="1">
      <c r="A63" s="448" t="s">
        <v>181</v>
      </c>
      <c r="B63" s="670" t="s">
        <v>594</v>
      </c>
      <c r="C63" s="671"/>
      <c r="D63" s="324" t="s">
        <v>149</v>
      </c>
      <c r="E63" s="603">
        <v>0</v>
      </c>
      <c r="F63" s="344">
        <v>20</v>
      </c>
      <c r="G63" s="344">
        <v>20</v>
      </c>
    </row>
    <row r="64" spans="1:7" s="343" customFormat="1" ht="35.25" customHeight="1">
      <c r="A64" s="491" t="s">
        <v>353</v>
      </c>
      <c r="B64" s="670" t="s">
        <v>595</v>
      </c>
      <c r="C64" s="671"/>
      <c r="D64" s="324" t="s">
        <v>143</v>
      </c>
      <c r="E64" s="603">
        <v>60000</v>
      </c>
      <c r="F64" s="344"/>
      <c r="G64" s="344"/>
    </row>
    <row r="65" spans="1:7" s="287" customFormat="1" ht="85.5" customHeight="1">
      <c r="A65" s="472" t="s">
        <v>562</v>
      </c>
      <c r="B65" s="334" t="s">
        <v>401</v>
      </c>
      <c r="C65" s="333" t="s">
        <v>356</v>
      </c>
      <c r="D65" s="338"/>
      <c r="E65" s="538">
        <f>E69+E71+E67</f>
        <v>2059000</v>
      </c>
      <c r="F65" s="340" t="e">
        <f>#REF!+F69+#REF!+F71</f>
        <v>#REF!</v>
      </c>
      <c r="G65" s="340" t="e">
        <f>#REF!+G69+#REF!+G71</f>
        <v>#REF!</v>
      </c>
    </row>
    <row r="66" spans="1:7" s="287" customFormat="1" ht="33.75" customHeight="1">
      <c r="A66" s="327" t="s">
        <v>240</v>
      </c>
      <c r="B66" s="325" t="s">
        <v>401</v>
      </c>
      <c r="C66" s="298" t="s">
        <v>366</v>
      </c>
      <c r="D66" s="338"/>
      <c r="E66" s="449">
        <f>E67</f>
        <v>1200000</v>
      </c>
      <c r="F66" s="340"/>
      <c r="G66" s="340"/>
    </row>
    <row r="67" spans="1:7" s="287" customFormat="1" ht="38.25" customHeight="1">
      <c r="A67" s="491" t="s">
        <v>353</v>
      </c>
      <c r="B67" s="325" t="s">
        <v>401</v>
      </c>
      <c r="C67" s="298" t="s">
        <v>366</v>
      </c>
      <c r="D67" s="338" t="s">
        <v>143</v>
      </c>
      <c r="E67" s="449">
        <v>1200000</v>
      </c>
      <c r="F67" s="340"/>
      <c r="G67" s="340"/>
    </row>
    <row r="68" spans="1:7" s="287" customFormat="1" ht="27.75" customHeight="1">
      <c r="A68" s="607" t="s">
        <v>673</v>
      </c>
      <c r="B68" s="325" t="s">
        <v>401</v>
      </c>
      <c r="C68" s="298" t="s">
        <v>676</v>
      </c>
      <c r="D68" s="338"/>
      <c r="E68" s="449">
        <f>E69</f>
        <v>9000</v>
      </c>
      <c r="F68" s="449" t="str">
        <f>F69</f>
        <v>1000</v>
      </c>
      <c r="G68" s="449" t="str">
        <f>G69</f>
        <v>1000</v>
      </c>
    </row>
    <row r="69" spans="1:7" s="287" customFormat="1" ht="34.5" customHeight="1">
      <c r="A69" s="292" t="s">
        <v>157</v>
      </c>
      <c r="B69" s="325" t="s">
        <v>401</v>
      </c>
      <c r="C69" s="298" t="s">
        <v>676</v>
      </c>
      <c r="D69" s="338" t="s">
        <v>143</v>
      </c>
      <c r="E69" s="450">
        <v>9000</v>
      </c>
      <c r="F69" s="450" t="s">
        <v>448</v>
      </c>
      <c r="G69" s="450" t="s">
        <v>448</v>
      </c>
    </row>
    <row r="70" spans="1:7" s="287" customFormat="1" ht="30" customHeight="1">
      <c r="A70" s="339" t="s">
        <v>232</v>
      </c>
      <c r="B70" s="325" t="s">
        <v>401</v>
      </c>
      <c r="C70" s="298" t="s">
        <v>365</v>
      </c>
      <c r="D70" s="338"/>
      <c r="E70" s="449">
        <f>E71</f>
        <v>850000</v>
      </c>
      <c r="F70" s="329">
        <f>F71</f>
        <v>850</v>
      </c>
      <c r="G70" s="329">
        <f>G71</f>
        <v>850</v>
      </c>
    </row>
    <row r="71" spans="1:7" s="287" customFormat="1" ht="33.75" customHeight="1">
      <c r="A71" s="491" t="s">
        <v>353</v>
      </c>
      <c r="B71" s="325" t="s">
        <v>401</v>
      </c>
      <c r="C71" s="298" t="s">
        <v>365</v>
      </c>
      <c r="D71" s="338" t="s">
        <v>143</v>
      </c>
      <c r="E71" s="449">
        <v>850000</v>
      </c>
      <c r="F71" s="329">
        <v>850</v>
      </c>
      <c r="G71" s="329">
        <v>850</v>
      </c>
    </row>
    <row r="72" spans="1:7" s="300" customFormat="1" ht="78.75">
      <c r="A72" s="474" t="s">
        <v>674</v>
      </c>
      <c r="B72" s="687" t="s">
        <v>630</v>
      </c>
      <c r="C72" s="681"/>
      <c r="D72" s="337"/>
      <c r="E72" s="538">
        <f>E78+E73+E75</f>
        <v>553844</v>
      </c>
      <c r="F72" s="316" t="str">
        <f>F78</f>
        <v>150</v>
      </c>
      <c r="G72" s="316" t="str">
        <f>G78</f>
        <v>150</v>
      </c>
    </row>
    <row r="73" spans="1:7" s="300" customFormat="1" ht="75">
      <c r="A73" s="613" t="s">
        <v>679</v>
      </c>
      <c r="B73" s="687" t="s">
        <v>680</v>
      </c>
      <c r="C73" s="681"/>
      <c r="D73" s="337"/>
      <c r="E73" s="538">
        <f>E74</f>
        <v>470844</v>
      </c>
      <c r="F73" s="316"/>
      <c r="G73" s="316"/>
    </row>
    <row r="74" spans="1:7" s="300" customFormat="1" ht="15">
      <c r="A74" s="292" t="s">
        <v>165</v>
      </c>
      <c r="B74" s="687" t="s">
        <v>680</v>
      </c>
      <c r="C74" s="681"/>
      <c r="D74" s="337" t="s">
        <v>162</v>
      </c>
      <c r="E74" s="538">
        <v>470844</v>
      </c>
      <c r="F74" s="316"/>
      <c r="G74" s="316"/>
    </row>
    <row r="75" spans="1:7" s="300" customFormat="1" ht="60">
      <c r="A75" s="614" t="s">
        <v>682</v>
      </c>
      <c r="B75" s="687" t="s">
        <v>681</v>
      </c>
      <c r="C75" s="681"/>
      <c r="D75" s="337"/>
      <c r="E75" s="538">
        <f>E76</f>
        <v>4756</v>
      </c>
      <c r="F75" s="316"/>
      <c r="G75" s="316"/>
    </row>
    <row r="76" spans="1:7" s="300" customFormat="1" ht="15">
      <c r="A76" s="292" t="s">
        <v>165</v>
      </c>
      <c r="B76" s="687" t="s">
        <v>681</v>
      </c>
      <c r="C76" s="681"/>
      <c r="D76" s="337" t="s">
        <v>162</v>
      </c>
      <c r="E76" s="538">
        <v>4756</v>
      </c>
      <c r="F76" s="316"/>
      <c r="G76" s="316"/>
    </row>
    <row r="77" spans="1:7" s="287" customFormat="1" ht="36.75" customHeight="1">
      <c r="A77" s="299" t="s">
        <v>251</v>
      </c>
      <c r="B77" s="672" t="s">
        <v>675</v>
      </c>
      <c r="C77" s="673"/>
      <c r="D77" s="324"/>
      <c r="E77" s="449">
        <f>E78</f>
        <v>78244</v>
      </c>
      <c r="F77" s="329" t="str">
        <f>F78</f>
        <v>150</v>
      </c>
      <c r="G77" s="329" t="str">
        <f>G78</f>
        <v>150</v>
      </c>
    </row>
    <row r="78" spans="1:7" s="287" customFormat="1" ht="21.75" customHeight="1">
      <c r="A78" s="292" t="s">
        <v>165</v>
      </c>
      <c r="B78" s="672" t="s">
        <v>675</v>
      </c>
      <c r="C78" s="673"/>
      <c r="D78" s="324" t="s">
        <v>162</v>
      </c>
      <c r="E78" s="519">
        <v>78244</v>
      </c>
      <c r="F78" s="288" t="s">
        <v>349</v>
      </c>
      <c r="G78" s="288" t="s">
        <v>349</v>
      </c>
    </row>
    <row r="79" spans="1:7" s="330" customFormat="1" ht="90.75" customHeight="1">
      <c r="A79" s="335" t="s">
        <v>570</v>
      </c>
      <c r="B79" s="334" t="s">
        <v>364</v>
      </c>
      <c r="C79" s="333" t="s">
        <v>363</v>
      </c>
      <c r="D79" s="332"/>
      <c r="E79" s="518">
        <f>E80+E82</f>
        <v>240000</v>
      </c>
      <c r="F79" s="331" t="e">
        <f>#REF!+#REF!</f>
        <v>#REF!</v>
      </c>
      <c r="G79" s="331" t="e">
        <f>#REF!+#REF!</f>
        <v>#REF!</v>
      </c>
    </row>
    <row r="80" spans="1:7" s="287" customFormat="1" ht="49.5" customHeight="1">
      <c r="A80" s="451" t="s">
        <v>429</v>
      </c>
      <c r="B80" s="672" t="s">
        <v>537</v>
      </c>
      <c r="C80" s="673"/>
      <c r="D80" s="324"/>
      <c r="E80" s="449" t="str">
        <f>E81</f>
        <v>70000,00</v>
      </c>
      <c r="F80" s="329">
        <v>30</v>
      </c>
      <c r="G80" s="329">
        <v>30</v>
      </c>
    </row>
    <row r="81" spans="1:7" s="287" customFormat="1" ht="35.25" customHeight="1">
      <c r="A81" s="491" t="s">
        <v>353</v>
      </c>
      <c r="B81" s="672" t="s">
        <v>537</v>
      </c>
      <c r="C81" s="673"/>
      <c r="D81" s="324" t="s">
        <v>143</v>
      </c>
      <c r="E81" s="519" t="s">
        <v>641</v>
      </c>
      <c r="F81" s="288" t="s">
        <v>421</v>
      </c>
      <c r="G81" s="288" t="s">
        <v>421</v>
      </c>
    </row>
    <row r="82" spans="1:7" s="287" customFormat="1" ht="48" customHeight="1">
      <c r="A82" s="327" t="s">
        <v>255</v>
      </c>
      <c r="B82" s="690" t="s">
        <v>457</v>
      </c>
      <c r="C82" s="691"/>
      <c r="D82" s="324"/>
      <c r="E82" s="519" t="str">
        <f>E83</f>
        <v>170000,00</v>
      </c>
      <c r="F82" s="326">
        <v>170</v>
      </c>
      <c r="G82" s="326">
        <v>170</v>
      </c>
    </row>
    <row r="83" spans="1:7" s="287" customFormat="1" ht="33.75" customHeight="1">
      <c r="A83" s="491" t="s">
        <v>353</v>
      </c>
      <c r="B83" s="672" t="s">
        <v>457</v>
      </c>
      <c r="C83" s="673"/>
      <c r="D83" s="324" t="s">
        <v>143</v>
      </c>
      <c r="E83" s="519" t="s">
        <v>646</v>
      </c>
      <c r="F83" s="288" t="s">
        <v>449</v>
      </c>
      <c r="G83" s="288" t="s">
        <v>449</v>
      </c>
    </row>
    <row r="84" spans="1:7" s="321" customFormat="1" ht="32.25" customHeight="1">
      <c r="A84" s="315" t="s">
        <v>323</v>
      </c>
      <c r="B84" s="323" t="s">
        <v>362</v>
      </c>
      <c r="C84" s="322" t="s">
        <v>356</v>
      </c>
      <c r="D84" s="312"/>
      <c r="E84" s="604">
        <f aca="true" t="shared" si="0" ref="E84:G86">+E85</f>
        <v>849420</v>
      </c>
      <c r="F84" s="383">
        <f t="shared" si="0"/>
        <v>585.9</v>
      </c>
      <c r="G84" s="383">
        <f t="shared" si="0"/>
        <v>585.9</v>
      </c>
    </row>
    <row r="85" spans="1:7" s="306" customFormat="1" ht="15.75" customHeight="1">
      <c r="A85" s="311" t="s">
        <v>321</v>
      </c>
      <c r="B85" s="310" t="s">
        <v>361</v>
      </c>
      <c r="C85" s="309" t="s">
        <v>356</v>
      </c>
      <c r="D85" s="308"/>
      <c r="E85" s="605">
        <f t="shared" si="0"/>
        <v>849420</v>
      </c>
      <c r="F85" s="382">
        <f t="shared" si="0"/>
        <v>585.9</v>
      </c>
      <c r="G85" s="382">
        <f t="shared" si="0"/>
        <v>585.9</v>
      </c>
    </row>
    <row r="86" spans="1:7" s="306" customFormat="1" ht="33" customHeight="1">
      <c r="A86" s="311" t="s">
        <v>305</v>
      </c>
      <c r="B86" s="310" t="s">
        <v>361</v>
      </c>
      <c r="C86" s="309" t="s">
        <v>358</v>
      </c>
      <c r="D86" s="308"/>
      <c r="E86" s="605">
        <f t="shared" si="0"/>
        <v>849420</v>
      </c>
      <c r="F86" s="382">
        <f t="shared" si="0"/>
        <v>585.9</v>
      </c>
      <c r="G86" s="382">
        <f t="shared" si="0"/>
        <v>585.9</v>
      </c>
    </row>
    <row r="87" spans="1:7" s="306" customFormat="1" ht="67.5" customHeight="1">
      <c r="A87" s="299" t="s">
        <v>181</v>
      </c>
      <c r="B87" s="310" t="s">
        <v>361</v>
      </c>
      <c r="C87" s="309" t="s">
        <v>358</v>
      </c>
      <c r="D87" s="308" t="s">
        <v>149</v>
      </c>
      <c r="E87" s="600">
        <v>849420</v>
      </c>
      <c r="F87" s="367">
        <v>585.9</v>
      </c>
      <c r="G87" s="367">
        <v>585.9</v>
      </c>
    </row>
    <row r="88" spans="1:7" s="306" customFormat="1" ht="63.75" customHeight="1">
      <c r="A88" s="320" t="s">
        <v>319</v>
      </c>
      <c r="B88" s="319"/>
      <c r="C88" s="318"/>
      <c r="D88" s="317"/>
      <c r="E88" s="538">
        <f aca="true" t="shared" si="1" ref="E88:G90">+E89</f>
        <v>3203390</v>
      </c>
      <c r="F88" s="340">
        <f t="shared" si="1"/>
        <v>2651.7</v>
      </c>
      <c r="G88" s="340">
        <f t="shared" si="1"/>
        <v>2651.7</v>
      </c>
    </row>
    <row r="89" spans="1:7" s="306" customFormat="1" ht="28.5">
      <c r="A89" s="315" t="s">
        <v>318</v>
      </c>
      <c r="B89" s="314" t="s">
        <v>360</v>
      </c>
      <c r="C89" s="313" t="s">
        <v>356</v>
      </c>
      <c r="D89" s="312"/>
      <c r="E89" s="604">
        <f t="shared" si="1"/>
        <v>3203390</v>
      </c>
      <c r="F89" s="383">
        <f t="shared" si="1"/>
        <v>2651.7</v>
      </c>
      <c r="G89" s="383">
        <f t="shared" si="1"/>
        <v>2651.7</v>
      </c>
    </row>
    <row r="90" spans="1:7" s="306" customFormat="1" ht="30">
      <c r="A90" s="311" t="s">
        <v>316</v>
      </c>
      <c r="B90" s="310" t="s">
        <v>359</v>
      </c>
      <c r="C90" s="309" t="s">
        <v>356</v>
      </c>
      <c r="D90" s="308"/>
      <c r="E90" s="605">
        <f t="shared" si="1"/>
        <v>3203390</v>
      </c>
      <c r="F90" s="382">
        <f t="shared" si="1"/>
        <v>2651.7</v>
      </c>
      <c r="G90" s="382">
        <f t="shared" si="1"/>
        <v>2651.7</v>
      </c>
    </row>
    <row r="91" spans="1:7" s="306" customFormat="1" ht="30">
      <c r="A91" s="311" t="s">
        <v>305</v>
      </c>
      <c r="B91" s="310" t="s">
        <v>359</v>
      </c>
      <c r="C91" s="309" t="s">
        <v>358</v>
      </c>
      <c r="D91" s="308"/>
      <c r="E91" s="605">
        <f>E92+E93+E94</f>
        <v>3203390</v>
      </c>
      <c r="F91" s="382">
        <f>F92+F93+F94</f>
        <v>2651.7</v>
      </c>
      <c r="G91" s="382">
        <f>G92+G93+G94</f>
        <v>2651.7</v>
      </c>
    </row>
    <row r="92" spans="1:7" s="306" customFormat="1" ht="62.25" customHeight="1">
      <c r="A92" s="299" t="s">
        <v>181</v>
      </c>
      <c r="B92" s="310" t="s">
        <v>359</v>
      </c>
      <c r="C92" s="309" t="s">
        <v>358</v>
      </c>
      <c r="D92" s="308" t="s">
        <v>149</v>
      </c>
      <c r="E92" s="600">
        <v>2933390</v>
      </c>
      <c r="F92" s="307" t="s">
        <v>430</v>
      </c>
      <c r="G92" s="307" t="s">
        <v>430</v>
      </c>
    </row>
    <row r="93" spans="1:7" s="306" customFormat="1" ht="28.5" customHeight="1">
      <c r="A93" s="292" t="s">
        <v>157</v>
      </c>
      <c r="B93" s="310" t="s">
        <v>359</v>
      </c>
      <c r="C93" s="309" t="s">
        <v>358</v>
      </c>
      <c r="D93" s="308" t="s">
        <v>143</v>
      </c>
      <c r="E93" s="600">
        <v>270000</v>
      </c>
      <c r="F93" s="307" t="s">
        <v>438</v>
      </c>
      <c r="G93" s="307" t="s">
        <v>438</v>
      </c>
    </row>
    <row r="94" spans="1:7" s="306" customFormat="1" ht="24" customHeight="1" hidden="1">
      <c r="A94" s="292" t="s">
        <v>184</v>
      </c>
      <c r="B94" s="310" t="s">
        <v>359</v>
      </c>
      <c r="C94" s="309" t="s">
        <v>358</v>
      </c>
      <c r="D94" s="308" t="s">
        <v>183</v>
      </c>
      <c r="E94" s="600" t="s">
        <v>314</v>
      </c>
      <c r="F94" s="307" t="s">
        <v>314</v>
      </c>
      <c r="G94" s="307" t="s">
        <v>314</v>
      </c>
    </row>
    <row r="95" spans="1:7" s="300" customFormat="1" ht="34.5" customHeight="1">
      <c r="A95" s="305" t="s">
        <v>280</v>
      </c>
      <c r="B95" s="304" t="s">
        <v>357</v>
      </c>
      <c r="C95" s="303" t="s">
        <v>356</v>
      </c>
      <c r="D95" s="302"/>
      <c r="E95" s="601">
        <f>+E96</f>
        <v>2040347.28</v>
      </c>
      <c r="F95" s="301">
        <f>+F96</f>
        <v>2500</v>
      </c>
      <c r="G95" s="301">
        <f>+G96</f>
        <v>2500</v>
      </c>
    </row>
    <row r="96" spans="1:7" s="287" customFormat="1" ht="22.5" customHeight="1">
      <c r="A96" s="299" t="s">
        <v>278</v>
      </c>
      <c r="B96" s="291" t="s">
        <v>355</v>
      </c>
      <c r="C96" s="298" t="s">
        <v>356</v>
      </c>
      <c r="D96" s="297"/>
      <c r="E96" s="449">
        <f>E97</f>
        <v>2040347.28</v>
      </c>
      <c r="F96" s="294">
        <f>F97</f>
        <v>2500</v>
      </c>
      <c r="G96" s="294">
        <f>G97</f>
        <v>2500</v>
      </c>
    </row>
    <row r="97" spans="1:7" s="287" customFormat="1" ht="30">
      <c r="A97" s="292" t="s">
        <v>277</v>
      </c>
      <c r="B97" s="291" t="s">
        <v>355</v>
      </c>
      <c r="C97" s="298" t="s">
        <v>354</v>
      </c>
      <c r="D97" s="295"/>
      <c r="E97" s="449">
        <f>E98+E100+E99</f>
        <v>2040347.28</v>
      </c>
      <c r="F97" s="294">
        <f>F98+F100</f>
        <v>2500</v>
      </c>
      <c r="G97" s="294">
        <f>G98+G100</f>
        <v>2500</v>
      </c>
    </row>
    <row r="98" spans="1:7" s="287" customFormat="1" ht="33.75" customHeight="1">
      <c r="A98" s="491" t="s">
        <v>353</v>
      </c>
      <c r="B98" s="291" t="s">
        <v>355</v>
      </c>
      <c r="C98" s="293" t="s">
        <v>354</v>
      </c>
      <c r="D98" s="289" t="s">
        <v>143</v>
      </c>
      <c r="E98" s="519">
        <v>224873</v>
      </c>
      <c r="F98" s="288" t="s">
        <v>332</v>
      </c>
      <c r="G98" s="288" t="s">
        <v>332</v>
      </c>
    </row>
    <row r="99" spans="1:7" s="287" customFormat="1" ht="0.75" customHeight="1" hidden="1">
      <c r="A99" s="292" t="s">
        <v>165</v>
      </c>
      <c r="B99" s="291" t="s">
        <v>355</v>
      </c>
      <c r="C99" s="293" t="s">
        <v>354</v>
      </c>
      <c r="D99" s="295" t="s">
        <v>162</v>
      </c>
      <c r="E99" s="519">
        <v>0</v>
      </c>
      <c r="F99" s="288"/>
      <c r="G99" s="288"/>
    </row>
    <row r="100" spans="1:7" s="287" customFormat="1" ht="21.75" customHeight="1">
      <c r="A100" s="292" t="s">
        <v>184</v>
      </c>
      <c r="B100" s="291" t="s">
        <v>355</v>
      </c>
      <c r="C100" s="290" t="s">
        <v>354</v>
      </c>
      <c r="D100" s="289" t="s">
        <v>183</v>
      </c>
      <c r="E100" s="615">
        <v>1815474.28</v>
      </c>
      <c r="F100" s="288" t="s">
        <v>395</v>
      </c>
      <c r="G100" s="288" t="s">
        <v>395</v>
      </c>
    </row>
    <row r="101" spans="1:7" ht="57.75">
      <c r="A101" s="384" t="s">
        <v>661</v>
      </c>
      <c r="B101" s="688" t="s">
        <v>439</v>
      </c>
      <c r="C101" s="689"/>
      <c r="D101" s="285"/>
      <c r="E101" s="454">
        <f>E102+E104</f>
        <v>3045280</v>
      </c>
      <c r="F101" s="452" t="e">
        <f>#REF!+#REF!+#REF!+#REF!</f>
        <v>#REF!</v>
      </c>
      <c r="G101" s="452" t="e">
        <f>#REF!+#REF!+#REF!+#REF!</f>
        <v>#REF!</v>
      </c>
    </row>
    <row r="102" spans="1:7" ht="33" customHeight="1">
      <c r="A102" s="486" t="s">
        <v>419</v>
      </c>
      <c r="B102" s="682" t="s">
        <v>487</v>
      </c>
      <c r="C102" s="683"/>
      <c r="D102" s="284"/>
      <c r="E102" s="606">
        <f>E103</f>
        <v>1492093</v>
      </c>
      <c r="F102" s="452"/>
      <c r="G102" s="452"/>
    </row>
    <row r="103" spans="1:7" ht="33" customHeight="1">
      <c r="A103" s="292" t="s">
        <v>157</v>
      </c>
      <c r="B103" s="682" t="s">
        <v>487</v>
      </c>
      <c r="C103" s="683"/>
      <c r="D103" s="453">
        <v>200</v>
      </c>
      <c r="E103" s="606">
        <v>1492093</v>
      </c>
      <c r="F103" s="452"/>
      <c r="G103" s="452"/>
    </row>
    <row r="104" spans="1:7" ht="33" customHeight="1">
      <c r="A104" s="486" t="s">
        <v>419</v>
      </c>
      <c r="B104" s="682" t="s">
        <v>580</v>
      </c>
      <c r="C104" s="683"/>
      <c r="D104" s="453"/>
      <c r="E104" s="606">
        <f>E105</f>
        <v>1553187</v>
      </c>
      <c r="F104" s="452"/>
      <c r="G104" s="452"/>
    </row>
    <row r="105" spans="1:7" ht="33" customHeight="1">
      <c r="A105" s="491" t="s">
        <v>353</v>
      </c>
      <c r="B105" s="682" t="s">
        <v>580</v>
      </c>
      <c r="C105" s="683"/>
      <c r="D105" s="453">
        <v>200</v>
      </c>
      <c r="E105" s="606">
        <v>1553187</v>
      </c>
      <c r="F105" s="452"/>
      <c r="G105" s="452"/>
    </row>
    <row r="106" spans="1:7" ht="88.5" customHeight="1">
      <c r="A106" s="473" t="s">
        <v>586</v>
      </c>
      <c r="B106" s="688" t="s">
        <v>585</v>
      </c>
      <c r="C106" s="689"/>
      <c r="D106" s="285"/>
      <c r="E106" s="454">
        <f>+E109+E107</f>
        <v>89000</v>
      </c>
      <c r="F106" s="454" t="e">
        <f>#REF!+#REF!+#REF!+F109</f>
        <v>#REF!</v>
      </c>
      <c r="G106" s="454" t="e">
        <f>#REF!+#REF!+#REF!+G109</f>
        <v>#REF!</v>
      </c>
    </row>
    <row r="107" spans="1:7" ht="31.5" customHeight="1">
      <c r="A107" s="556" t="s">
        <v>410</v>
      </c>
      <c r="B107" s="688" t="s">
        <v>585</v>
      </c>
      <c r="C107" s="689"/>
      <c r="D107" s="285"/>
      <c r="E107" s="454">
        <f>E108</f>
        <v>35000</v>
      </c>
      <c r="F107" s="454"/>
      <c r="G107" s="454"/>
    </row>
    <row r="108" spans="1:7" ht="42" customHeight="1">
      <c r="A108" s="491" t="s">
        <v>353</v>
      </c>
      <c r="B108" s="688" t="s">
        <v>686</v>
      </c>
      <c r="C108" s="689"/>
      <c r="D108" s="456">
        <v>200</v>
      </c>
      <c r="E108" s="454">
        <v>35000</v>
      </c>
      <c r="F108" s="454"/>
      <c r="G108" s="454"/>
    </row>
    <row r="109" spans="1:13" ht="29.25" customHeight="1">
      <c r="A109" s="364" t="s">
        <v>194</v>
      </c>
      <c r="B109" s="682" t="s">
        <v>402</v>
      </c>
      <c r="C109" s="683"/>
      <c r="D109" s="453"/>
      <c r="E109" s="455">
        <f>E110</f>
        <v>54000</v>
      </c>
      <c r="F109" s="455">
        <v>3800</v>
      </c>
      <c r="G109" s="455">
        <v>3800</v>
      </c>
      <c r="M109" s="612"/>
    </row>
    <row r="110" spans="1:7" ht="31.5" customHeight="1">
      <c r="A110" s="491" t="s">
        <v>353</v>
      </c>
      <c r="B110" s="682" t="s">
        <v>402</v>
      </c>
      <c r="C110" s="683"/>
      <c r="D110" s="453">
        <v>200</v>
      </c>
      <c r="E110" s="455">
        <v>54000</v>
      </c>
      <c r="F110" s="455"/>
      <c r="G110" s="455"/>
    </row>
    <row r="111" spans="1:7" ht="15">
      <c r="A111" s="285" t="s">
        <v>403</v>
      </c>
      <c r="B111" s="688" t="s">
        <v>404</v>
      </c>
      <c r="C111" s="689"/>
      <c r="D111" s="456"/>
      <c r="E111" s="454">
        <f>E112+E113</f>
        <v>60000</v>
      </c>
      <c r="F111" s="454">
        <v>50</v>
      </c>
      <c r="G111" s="454">
        <v>50</v>
      </c>
    </row>
    <row r="112" spans="1:7" ht="15.75">
      <c r="A112" s="423" t="s">
        <v>287</v>
      </c>
      <c r="B112" s="682" t="s">
        <v>404</v>
      </c>
      <c r="C112" s="683"/>
      <c r="D112" s="453">
        <v>800</v>
      </c>
      <c r="E112" s="455">
        <v>30000</v>
      </c>
      <c r="F112" s="455">
        <v>50</v>
      </c>
      <c r="G112" s="455">
        <v>50</v>
      </c>
    </row>
    <row r="113" spans="1:7" ht="15.75">
      <c r="A113" s="616" t="s">
        <v>688</v>
      </c>
      <c r="B113" s="682" t="s">
        <v>404</v>
      </c>
      <c r="C113" s="683"/>
      <c r="D113" s="453">
        <v>300</v>
      </c>
      <c r="E113" s="455">
        <v>30000</v>
      </c>
      <c r="F113" s="455"/>
      <c r="G113" s="455"/>
    </row>
    <row r="114" spans="1:7" ht="28.5">
      <c r="A114" s="335" t="s">
        <v>263</v>
      </c>
      <c r="B114" s="693" t="s">
        <v>425</v>
      </c>
      <c r="C114" s="694"/>
      <c r="D114" s="457"/>
      <c r="E114" s="454">
        <f>E115</f>
        <v>20000</v>
      </c>
      <c r="F114" s="454">
        <v>15</v>
      </c>
      <c r="G114" s="454">
        <v>15</v>
      </c>
    </row>
    <row r="115" spans="1:7" ht="30">
      <c r="A115" s="458" t="s">
        <v>166</v>
      </c>
      <c r="B115" s="695" t="s">
        <v>625</v>
      </c>
      <c r="C115" s="696"/>
      <c r="D115" s="459"/>
      <c r="E115" s="455">
        <f>E116</f>
        <v>20000</v>
      </c>
      <c r="F115" s="455">
        <v>15</v>
      </c>
      <c r="G115" s="455">
        <v>15</v>
      </c>
    </row>
    <row r="116" spans="1:7" ht="15">
      <c r="A116" s="460" t="s">
        <v>165</v>
      </c>
      <c r="B116" s="695" t="s">
        <v>625</v>
      </c>
      <c r="C116" s="696"/>
      <c r="D116" s="537">
        <v>300</v>
      </c>
      <c r="E116" s="455">
        <v>20000</v>
      </c>
      <c r="F116" s="455">
        <v>15</v>
      </c>
      <c r="G116" s="455">
        <v>15</v>
      </c>
    </row>
    <row r="117" spans="1:5" ht="28.5">
      <c r="A117" s="335" t="s">
        <v>263</v>
      </c>
      <c r="B117" s="693" t="s">
        <v>425</v>
      </c>
      <c r="C117" s="694"/>
      <c r="D117" s="477"/>
      <c r="E117" s="480">
        <f>E118</f>
        <v>590000</v>
      </c>
    </row>
    <row r="118" spans="1:5" ht="20.25" customHeight="1">
      <c r="A118" s="440" t="s">
        <v>468</v>
      </c>
      <c r="B118" s="695" t="s">
        <v>626</v>
      </c>
      <c r="C118" s="696"/>
      <c r="D118" s="478" t="s">
        <v>143</v>
      </c>
      <c r="E118" s="479">
        <v>590000</v>
      </c>
    </row>
    <row r="119" spans="1:5" ht="71.25">
      <c r="A119" s="529" t="s">
        <v>573</v>
      </c>
      <c r="B119" s="680" t="s">
        <v>623</v>
      </c>
      <c r="C119" s="681"/>
      <c r="D119" s="478"/>
      <c r="E119" s="531">
        <f>E120</f>
        <v>10000</v>
      </c>
    </row>
    <row r="120" spans="1:5" ht="64.5" customHeight="1">
      <c r="A120" s="292" t="s">
        <v>624</v>
      </c>
      <c r="B120" s="672" t="s">
        <v>508</v>
      </c>
      <c r="C120" s="673"/>
      <c r="D120" s="478"/>
      <c r="E120" s="532">
        <v>10000</v>
      </c>
    </row>
    <row r="121" spans="1:5" ht="25.5" customHeight="1">
      <c r="A121" s="292" t="s">
        <v>165</v>
      </c>
      <c r="B121" s="672" t="s">
        <v>508</v>
      </c>
      <c r="C121" s="673"/>
      <c r="D121" s="478" t="s">
        <v>162</v>
      </c>
      <c r="E121" s="479">
        <v>10000</v>
      </c>
    </row>
  </sheetData>
  <sheetProtection/>
  <mergeCells count="61">
    <mergeCell ref="B117:C117"/>
    <mergeCell ref="B120:C120"/>
    <mergeCell ref="B118:C118"/>
    <mergeCell ref="B64:C64"/>
    <mergeCell ref="B105:C105"/>
    <mergeCell ref="B101:C101"/>
    <mergeCell ref="B121:C121"/>
    <mergeCell ref="B109:C109"/>
    <mergeCell ref="B114:C114"/>
    <mergeCell ref="B115:C115"/>
    <mergeCell ref="B116:C116"/>
    <mergeCell ref="B119:C119"/>
    <mergeCell ref="B112:C112"/>
    <mergeCell ref="B111:C111"/>
    <mergeCell ref="B104:C104"/>
    <mergeCell ref="B106:C106"/>
    <mergeCell ref="B113:C113"/>
    <mergeCell ref="B7:H7"/>
    <mergeCell ref="B58:C58"/>
    <mergeCell ref="B59:C59"/>
    <mergeCell ref="B46:C46"/>
    <mergeCell ref="B103:C103"/>
    <mergeCell ref="B81:C81"/>
    <mergeCell ref="B74:C74"/>
    <mergeCell ref="B110:C110"/>
    <mergeCell ref="B62:C62"/>
    <mergeCell ref="B107:C107"/>
    <mergeCell ref="B108:C108"/>
    <mergeCell ref="B73:C73"/>
    <mergeCell ref="B82:C82"/>
    <mergeCell ref="B80:C80"/>
    <mergeCell ref="B77:C77"/>
    <mergeCell ref="B78:C78"/>
    <mergeCell ref="B47:C47"/>
    <mergeCell ref="B102:C102"/>
    <mergeCell ref="B54:C54"/>
    <mergeCell ref="B57:C57"/>
    <mergeCell ref="B60:C60"/>
    <mergeCell ref="B75:C75"/>
    <mergeCell ref="B76:C76"/>
    <mergeCell ref="B72:C72"/>
    <mergeCell ref="B83:C83"/>
    <mergeCell ref="B63:C63"/>
    <mergeCell ref="B1:H1"/>
    <mergeCell ref="A2:H2"/>
    <mergeCell ref="A3:H3"/>
    <mergeCell ref="A4:H4"/>
    <mergeCell ref="A5:H5"/>
    <mergeCell ref="B24:C24"/>
    <mergeCell ref="B6:H6"/>
    <mergeCell ref="A8:G8"/>
    <mergeCell ref="B17:C17"/>
    <mergeCell ref="B10:C10"/>
    <mergeCell ref="B30:C30"/>
    <mergeCell ref="B45:C45"/>
    <mergeCell ref="B31:C31"/>
    <mergeCell ref="B18:C18"/>
    <mergeCell ref="B19:C19"/>
    <mergeCell ref="B20:C20"/>
    <mergeCell ref="B25:C25"/>
    <mergeCell ref="B44:C44"/>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2023-04-03T07:31:36Z</cp:lastPrinted>
  <dcterms:created xsi:type="dcterms:W3CDTF">2014-10-25T07:35:49Z</dcterms:created>
  <dcterms:modified xsi:type="dcterms:W3CDTF">2023-06-20T06:12:43Z</dcterms:modified>
  <cp:category/>
  <cp:version/>
  <cp:contentType/>
  <cp:contentStatus/>
</cp:coreProperties>
</file>