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5480" windowHeight="9315" tabRatio="746" activeTab="13"/>
  </bookViews>
  <sheets>
    <sheet name="прил1" sheetId="1" r:id="rId1"/>
    <sheet name="прил2" sheetId="2" r:id="rId2"/>
    <sheet name="прил. 3" sheetId="3" r:id="rId3"/>
    <sheet name="прил. 4" sheetId="4" r:id="rId4"/>
    <sheet name="прил.5 " sheetId="5" r:id="rId5"/>
    <sheet name="прил.6 " sheetId="6" r:id="rId6"/>
    <sheet name="прил.7" sheetId="7" r:id="rId7"/>
    <sheet name="прил.8" sheetId="8" r:id="rId8"/>
    <sheet name="прил9" sheetId="9" r:id="rId9"/>
    <sheet name="прил10" sheetId="10" r:id="rId10"/>
    <sheet name="прил11" sheetId="11" r:id="rId11"/>
    <sheet name="прил12" sheetId="12" r:id="rId12"/>
    <sheet name="прил13" sheetId="13" r:id="rId13"/>
    <sheet name="прил14" sheetId="14" r:id="rId14"/>
    <sheet name="Лист1" sheetId="15" r:id="rId15"/>
  </sheets>
  <definedNames>
    <definedName name="_xlnm.Print_Titles" localSheetId="6">'прил.7'!$11:$11</definedName>
    <definedName name="_xlnm.Print_Titles" localSheetId="7">'прил.8'!$11:$11</definedName>
    <definedName name="_xlnm.Print_Area" localSheetId="6">'прил.7'!$A$1:$H$251</definedName>
    <definedName name="_xlnm.Print_Area" localSheetId="7">'прил.8'!$A$1:$I$248</definedName>
    <definedName name="_xlnm.Print_Area" localSheetId="0">'прил1'!$A$1:$C$21</definedName>
    <definedName name="_xlnm.Print_Area" localSheetId="1">'прил2'!$A$1:$D$21</definedName>
  </definedNames>
  <calcPr fullCalcOnLoad="1"/>
</workbook>
</file>

<file path=xl/sharedStrings.xml><?xml version="1.0" encoding="utf-8"?>
<sst xmlns="http://schemas.openxmlformats.org/spreadsheetml/2006/main" count="6671" uniqueCount="858">
  <si>
    <t>001</t>
  </si>
  <si>
    <t>Наименование</t>
  </si>
  <si>
    <t xml:space="preserve">к решению Собрания депутатов поселка Глушково </t>
  </si>
  <si>
    <t>"поселок Глушково" Глушковского района Курской области</t>
  </si>
  <si>
    <t>к решению Собрания депутатов поселка Глушково</t>
  </si>
  <si>
    <t>Администрация поселка Глушково Глушковского района Курской области</t>
  </si>
  <si>
    <t>ВСЕГО ДОХОДОВ</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</si>
  <si>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</si>
  <si>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 xml:space="preserve"> 2 02 04012 10 0000 151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</si>
  <si>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</si>
  <si>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2 02 04012 00 0000 151</t>
  </si>
  <si>
    <t>Иные межбюджетные трансферты</t>
  </si>
  <si>
    <t xml:space="preserve"> 2 02 04000 00 0000 151</t>
  </si>
  <si>
    <t>2 02 03999 10 0000 151</t>
  </si>
  <si>
    <t>Субвенция на содержание работников</t>
  </si>
  <si>
    <t>Субвенция на  предоставление  гражданам субсидий на оплату ЖКУ</t>
  </si>
  <si>
    <t>в том числе</t>
  </si>
  <si>
    <t>Прочие субвенции бюджетам поселений</t>
  </si>
  <si>
    <t>Прочие субвенции</t>
  </si>
  <si>
    <t xml:space="preserve"> 2 02 03999 00 0000 151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</si>
  <si>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</si>
  <si>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2 02 03015 10 0000 151</t>
  </si>
  <si>
    <t>Субвенции бюджетам на осуществление первичного воинского учета на территориях, где отсутствуют военные комиссариаты</t>
  </si>
  <si>
    <t xml:space="preserve"> 2 02 03015 00 0000 151</t>
  </si>
  <si>
    <t xml:space="preserve">Субвенции бюджетам субъектов Российской Федерации и муниципальных образований </t>
  </si>
  <si>
    <t xml:space="preserve"> 2 02 03000 00 0000 151</t>
  </si>
  <si>
    <t xml:space="preserve"> 2 02 02999 10 0000 151</t>
  </si>
  <si>
    <t>Прочие субсидии бюджетам поселений</t>
  </si>
  <si>
    <t>Прочие субсидии</t>
  </si>
  <si>
    <t xml:space="preserve"> 2 02 02999 00 0000 151</t>
  </si>
  <si>
    <t>Субсидии бюджетам поселений на бюджетные инвестиции в объекты капитального строительства собственности муниципальных образований</t>
  </si>
  <si>
    <t xml:space="preserve"> 2 02 02077 10 0000 151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</si>
  <si>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</si>
  <si>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2 02 02077 00 0000 151</t>
  </si>
  <si>
    <t>Субсидии бюджетам поселений на реализацию федеральных целевых программ</t>
  </si>
  <si>
    <t xml:space="preserve"> 2 02 02051 10 0000 151</t>
  </si>
  <si>
    <t>Субсидии бюджетам на реализацию федеральных целевых программ</t>
  </si>
  <si>
    <t xml:space="preserve"> 2 02 02051 00 0000 151</t>
  </si>
  <si>
    <t>Субсидии бюджетам субъектов Российской Федерации и муниципальных образований (межбюджетные субсидии)</t>
  </si>
  <si>
    <t xml:space="preserve"> 2 02 02000 00 0000 151</t>
  </si>
  <si>
    <t>Дотации бюджетам городскких поселений на выравнивание бюджетной обеспеченности</t>
  </si>
  <si>
    <t xml:space="preserve"> 2 02 15001 13 0000 151</t>
  </si>
  <si>
    <t>Дотации на выравнивание бюджетной обеспеченности</t>
  </si>
  <si>
    <t xml:space="preserve"> 2 02 15001 00 0000 151</t>
  </si>
  <si>
    <t>Дотации бюджетам поселений на выравнивание бюджетной обеспеченности</t>
  </si>
  <si>
    <t xml:space="preserve"> 2 02 01001 10 0000 151</t>
  </si>
  <si>
    <t xml:space="preserve"> 2 02 01001 00 0000 151</t>
  </si>
  <si>
    <t>БЕЗВОЗМЕЗДНЫЕ ПОСТУПЛЕНИЯ ОТ ДРУГИХ БЮДЖЕТОВ БЮДЖЕТНОЙ СИСТЕМЫ РОССИЙСКОЙ ФЕДЕРАЦИИ</t>
  </si>
  <si>
    <t xml:space="preserve"> 2 02 00000 00 0000 000</t>
  </si>
  <si>
    <t>БЕЗВОЗМЕЗДНЫЕ ПОСТУПЛЕНИЯ</t>
  </si>
  <si>
    <t xml:space="preserve"> 2 00 00000 00 0000 000</t>
  </si>
  <si>
    <t>Невыясненные поступления, зачисляемые в бюджеты поселений</t>
  </si>
  <si>
    <t xml:space="preserve"> 1 17 01050 10 0000 180</t>
  </si>
  <si>
    <t>Невыясненные поступления</t>
  </si>
  <si>
    <t xml:space="preserve"> 1 17 01000 00 0000 180</t>
  </si>
  <si>
    <t>ПРОЧИЕ НЕНАЛОГОВЫЕ ДОХОДЫ</t>
  </si>
  <si>
    <t xml:space="preserve"> 1 17 00000 00 0000 000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</si>
  <si>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</si>
  <si>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</si>
  <si>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</si>
  <si>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</si>
  <si>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</si>
  <si>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1 14 06013 13 0000 430</t>
  </si>
  <si>
    <t xml:space="preserve"> Доходы     от    продажи    земельных    участков,                              государственная  собственность  на   которые   не                              разграничена</t>
  </si>
  <si>
    <t xml:space="preserve"> 1 14 06010 00 0000 430</t>
  </si>
  <si>
    <t xml:space="preserve"> Доходы    от    продажи    земельных    участков, находящихся в государственной и муниципальной собственности</t>
  </si>
  <si>
    <t xml:space="preserve"> 1 14 06000 00 0000 430</t>
  </si>
  <si>
    <t>ДОХОДЫ ОТ ПРОДАЖИ МАТЕРИАЛЬНЫХ И НЕМАТЕРИАЛЬНЫХ АКТИВОВ</t>
  </si>
  <si>
    <t xml:space="preserve"> 1 14 00000 00 0000 000</t>
  </si>
  <si>
    <t>Прочие доходы от оказания платных услуг (работ) получателями средств бюджетов поселений</t>
  </si>
  <si>
    <t xml:space="preserve"> 1 13 01995 10 0000 130</t>
  </si>
  <si>
    <t>Прочие доходы от оказания платных услуг (работ)</t>
  </si>
  <si>
    <t xml:space="preserve"> 1 13 01995 00 0000 130</t>
  </si>
  <si>
    <t>ДОХОДЫ ОТ ОКАЗАНИЯ ПЛАТНЫХ УСЛУГ И КОМПЕНСАЦИИ ЗАТРАТ ГОСУДАРСТВА</t>
  </si>
  <si>
    <t>1 13 00000 00 0000 000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</si>
  <si>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</si>
  <si>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</si>
  <si>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</si>
  <si>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</si>
  <si>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</si>
  <si>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1 11 05025 10 0000 120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</si>
  <si>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</si>
  <si>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1 11 05020 00 0000 120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</si>
  <si>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</si>
  <si>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1 11 05013 13 0000 120</t>
  </si>
  <si>
    <t xml:space="preserve"> 1 11 05010 00 0000 120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</si>
  <si>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</si>
  <si>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1 11 05000 00 0000 120</t>
  </si>
  <si>
    <t>ДОХОДЫ ОТ ИСПОЛЬЗОВАНИЯ ИМУЩЕСТВА, НАХОДЯЩЕГОСЯ В ГОСУДАРСТВЕННОЙ И МУНИЦИПАЛЬНОЙ СОБСТВЕННОСТИ</t>
  </si>
  <si>
    <t xml:space="preserve"> 1 11 00000 00 0000 000</t>
  </si>
  <si>
    <t>Земельный налог (по обязательствам, возникшим до        1 января 2006 года), мобилизуемый на территориях поселений</t>
  </si>
  <si>
    <t xml:space="preserve"> 1 09 04050 10 0000 110</t>
  </si>
  <si>
    <t>Земельный налог (по обязательствам, возникшим до        1 января 2006 года)</t>
  </si>
  <si>
    <t xml:space="preserve"> 1 09 04050 00 0000 110</t>
  </si>
  <si>
    <t>Налоги на имущество</t>
  </si>
  <si>
    <t xml:space="preserve"> 1 09 04000 00 0000 110</t>
  </si>
  <si>
    <t>ЗАДОЛЖЕННОСТЬ И ПЕРЕРАСЧЕТЫ ПО ОТМЕНЕННЫМ НАЛОГАМ, СБОРАМ И ИНЫМ ОБЯЗАТЕЛЬНЫМ ПЛАТЕЖАМ</t>
  </si>
  <si>
    <t xml:space="preserve"> 1 09 00000 00 0000 000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</si>
  <si>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</si>
  <si>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</si>
  <si>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</si>
  <si>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1 08 04000 01 0000 110</t>
  </si>
  <si>
    <t>ГОСУДАРСТВЕННАЯ ПОШЛИНА</t>
  </si>
  <si>
    <t>1 08 00000 00 0000 000</t>
  </si>
  <si>
    <t xml:space="preserve"> 1 06 06043 13 0000 110</t>
  </si>
  <si>
    <t>Земельный налог с физических лиц</t>
  </si>
  <si>
    <t xml:space="preserve"> 1 06 06040 00 0000 110</t>
  </si>
  <si>
    <t>Земельный налог с организаций, обладающих земельным участком, расположенным в границах городских  поселений</t>
  </si>
  <si>
    <t xml:space="preserve"> 1 06 06033 13 0000 110</t>
  </si>
  <si>
    <t xml:space="preserve">Земельный налог с организаций </t>
  </si>
  <si>
    <t xml:space="preserve"> 1 06 06030 00 0000 110</t>
  </si>
  <si>
    <t>Земельный налог</t>
  </si>
  <si>
    <t xml:space="preserve"> 1 06 06000 00 0000 110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</si>
  <si>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</si>
  <si>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1 06 01030 13 0000 110</t>
  </si>
  <si>
    <t>Налог на имущество физических лиц</t>
  </si>
  <si>
    <t xml:space="preserve"> 1 06 01000 00 0000 110</t>
  </si>
  <si>
    <t>НАЛОГИ НА ИМУЩЕСТВО</t>
  </si>
  <si>
    <t xml:space="preserve"> 1 06 00000 00 0000 000</t>
  </si>
  <si>
    <t>Единый сельскохозяйственный налог (за налоговые периоды, истекшие до 1 января 2011 года)</t>
  </si>
  <si>
    <t xml:space="preserve"> 1 05 03020 01 0000 110</t>
  </si>
  <si>
    <t>Единый сельскохозяйственный налог</t>
  </si>
  <si>
    <t xml:space="preserve"> 1 05 03000 00 0000 110</t>
  </si>
  <si>
    <t>НАЛОГИ НА СОВОКУПНЫЙ ДОХОД</t>
  </si>
  <si>
    <t xml:space="preserve">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</si>
  <si>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</si>
  <si>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</si>
  <si>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</si>
  <si>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</si>
  <si>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</si>
  <si>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</si>
  <si>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</si>
  <si>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1 03 02230 01 0000 110</t>
  </si>
  <si>
    <t>Акцизы по подакцизным товарам (продукции), производимым на территории Российской Федерации</t>
  </si>
  <si>
    <t xml:space="preserve"> 1 03 02000 01 0000 110</t>
  </si>
  <si>
    <t>НАЛОГИ НА ТОВАРЫ (РАБОТЫ, УСЛУГИ) РЕАЛИЗУЕМЫЕ НА ТЕРРИТОРИИ РОССИЙСКОЙ ФЕДЕРАЦИИ</t>
  </si>
  <si>
    <t xml:space="preserve"> 1 03 00000 00 0000 000</t>
  </si>
  <si>
    <t xml:space="preserve"> 1 01 02030 01 0000 110</t>
  </si>
  <si>
    <t xml:space="preserve"> 1 01 02020 01 0000 110</t>
  </si>
  <si>
    <t xml:space="preserve">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</si>
  <si>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</si>
  <si>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t>
  </si>
  <si>
    <t xml:space="preserve"> 1 01 02000 01 0000 110</t>
  </si>
  <si>
    <t>НАЛОГИ НА ПРИБЫЛЬ, ДОХОДЫ</t>
  </si>
  <si>
    <t xml:space="preserve"> 1 01 00000 00 0000 000</t>
  </si>
  <si>
    <t xml:space="preserve"> НАЛОГОВЫЕ И НЕНАЛОГОВЫЕ ДОХОДЫ</t>
  </si>
  <si>
    <t xml:space="preserve"> 1 00 00000 00 0000 000</t>
  </si>
  <si>
    <t>Наименование доходов</t>
  </si>
  <si>
    <t>Код бюджетной классификации Российской Федероации</t>
  </si>
  <si>
    <t>200</t>
  </si>
  <si>
    <t>C1442</t>
  </si>
  <si>
    <t>01 2 02</t>
  </si>
  <si>
    <t>01</t>
  </si>
  <si>
    <t>08</t>
  </si>
  <si>
    <t>Подпрограмма «Социальная поддержка отдельных категорий граждан»  муниципальной программы _____________кого сельсовета «Социальная поддержка граждан в муниципальном образовании «_____________кий сельсовет» Глушковского района Курской области на 2014 – 2016 годы</t>
  </si>
  <si>
    <t>100</t>
  </si>
  <si>
    <t>Муниципальная программа _____________кого сельсовета  Глушковского района Курской области «Социальная поддержка граждан в _____________ком сельсовете  Глушковского района Курской области на 2014-2016 годы»</t>
  </si>
  <si>
    <t>C1401</t>
  </si>
  <si>
    <t>Пенсионное обеспечение</t>
  </si>
  <si>
    <t>00000</t>
  </si>
  <si>
    <t>01 2 00</t>
  </si>
  <si>
    <t>СОЦИАЛЬНАЯ ПОЛИТИКА</t>
  </si>
  <si>
    <t>01 0 00</t>
  </si>
  <si>
    <t>Закупка товаров, работ и услуг для государственных (муниципальных) нужд</t>
  </si>
  <si>
    <t xml:space="preserve">Создание условий для организации досуга и обеспечения жителей поселения услугами организаций культуры </t>
  </si>
  <si>
    <t>10,0</t>
  </si>
  <si>
    <t>C1414</t>
  </si>
  <si>
    <t>08 1  01</t>
  </si>
  <si>
    <t>07</t>
  </si>
  <si>
    <t>300</t>
  </si>
  <si>
    <t>1445</t>
  </si>
  <si>
    <t>02 1</t>
  </si>
  <si>
    <t>Социальное обеспечение и иные выплаты населению</t>
  </si>
  <si>
    <t>Выплата пенсий за выслугу лет и доплат к пенсиям муниципальных служащих</t>
  </si>
  <si>
    <t>0000</t>
  </si>
  <si>
    <t>02 0</t>
  </si>
  <si>
    <t>C1406</t>
  </si>
  <si>
    <t>11</t>
  </si>
  <si>
    <t>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</si>
  <si>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t>08 0 00</t>
  </si>
  <si>
    <t>ФИЗИЧЕСКАЯ КУЛЬТУРА И СПОРТ</t>
  </si>
  <si>
    <t>03</t>
  </si>
  <si>
    <t>10</t>
  </si>
  <si>
    <t>Государственная поддержка молодых семей в улучшении жилищных условий</t>
  </si>
  <si>
    <t>07 2 00</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</si>
  <si>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t>
  </si>
  <si>
    <t>07 0 00</t>
  </si>
  <si>
    <t>Социальное обеспечение населения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</si>
  <si>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</si>
  <si>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</si>
  <si>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800</t>
  </si>
  <si>
    <t>Иные бюджетные ассигнования</t>
  </si>
  <si>
    <t>Реализация мероприятий в сфере молодежной политики</t>
  </si>
  <si>
    <t>Молодежная политика и оздоровление детей</t>
  </si>
  <si>
    <t>ОБРАЗОВАНИЕ</t>
  </si>
  <si>
    <t>C1433</t>
  </si>
  <si>
    <t>071 03</t>
  </si>
  <si>
    <t>05</t>
  </si>
  <si>
    <t>07 1 00</t>
  </si>
  <si>
    <t>C1457</t>
  </si>
  <si>
    <t>07 1 01</t>
  </si>
  <si>
    <t>Мероприятия по сбору и удалению твердых и жидких бытовых отходов</t>
  </si>
  <si>
    <t>C1456</t>
  </si>
  <si>
    <t>Мероприятия по содержанию мемориальных комплексов</t>
  </si>
  <si>
    <t>07 1 05</t>
  </si>
  <si>
    <t>Озеленение</t>
  </si>
  <si>
    <t>Мероприятия по благоустройству</t>
  </si>
  <si>
    <t>Благоустройство</t>
  </si>
  <si>
    <t>С1417</t>
  </si>
  <si>
    <t>07 2 03</t>
  </si>
  <si>
    <t>02</t>
  </si>
  <si>
    <t>Проведение текущего ремонта объектов водоснабжения муниципальной собственности</t>
  </si>
  <si>
    <t>С1431</t>
  </si>
  <si>
    <t>Коммунальное хозяйство</t>
  </si>
  <si>
    <t>400</t>
  </si>
  <si>
    <t>С1430</t>
  </si>
  <si>
    <t>07 1 07</t>
  </si>
  <si>
    <t>Основное мероприятие "Капитальный ремонт многоквартирных домов поселка Глушково"</t>
  </si>
  <si>
    <t>Жилищное хозяйство</t>
  </si>
  <si>
    <t>ЖИЛИЩНО-КОММУНАЛЬНОЕ ХОЯЙСТВО</t>
  </si>
  <si>
    <t>C1468</t>
  </si>
  <si>
    <t>12</t>
  </si>
  <si>
    <t>04</t>
  </si>
  <si>
    <t>Мероприятия в области земельных отношений (межевание земельных участков, проведение кадастровых работ)</t>
  </si>
  <si>
    <t>C1416</t>
  </si>
  <si>
    <t>Мероприятия по разработке документов территориального планирования и градостроительного зонирования</t>
  </si>
  <si>
    <t>1405</t>
  </si>
  <si>
    <t>15 2</t>
  </si>
  <si>
    <t>Обеспечение условий для развития малого и среднего предпринимательства на территории муниципального образования</t>
  </si>
  <si>
    <t>1196</t>
  </si>
  <si>
    <t>Обеспечение условий для развития малого и среднего предпринимательства на территории Курской области</t>
  </si>
  <si>
    <t>Подпрограмма «Содействие развитию малого и среднего предпринимательства» муниципальной программы «Развитие экономики муниципального образования»</t>
  </si>
  <si>
    <t>1480</t>
  </si>
  <si>
    <t>15 1</t>
  </si>
  <si>
    <t>Создание благоприятных условий для привлечения инвестиций в экономику МО и формирование благоприятного инвестиционного климата</t>
  </si>
  <si>
    <t>Подпрограмма «Создание благоприятных условий для привлечения инвестиций в экономику муниципального района» муниципальной программы «Развитие экономики муниципального образования»</t>
  </si>
  <si>
    <t>15 0</t>
  </si>
  <si>
    <t>Муниципальная программа «Развитие экономики муниципального образования»</t>
  </si>
  <si>
    <t>C1434</t>
  </si>
  <si>
    <t>Мероприятия в области энергосбережения</t>
  </si>
  <si>
    <t>05 0 00</t>
  </si>
  <si>
    <t>Другие вопросы в области национальной экономики</t>
  </si>
  <si>
    <t>09</t>
  </si>
  <si>
    <t>Обеспечение безопасности дорожного движения на автомобильных дорогах местного значения</t>
  </si>
  <si>
    <t>11 2 03</t>
  </si>
  <si>
    <t>Основное мероприятие "Повышение безопасности дорожного движения и снижение дорожно-транспортного травматизма на территории муниципального образования"</t>
  </si>
  <si>
    <t>11 2 03 00000</t>
  </si>
  <si>
    <t>Подпрограмма «Повышение безопасности дорожного движения поселка Глушково Глушковского района Курской области муниципальной программы "Содержание, ремонт и капитальный ремонт автомобильных дорог на 2014-2016 годы"</t>
  </si>
  <si>
    <t>1160</t>
  </si>
  <si>
    <t>C1424</t>
  </si>
  <si>
    <t>11 1 02</t>
  </si>
  <si>
    <t xml:space="preserve">Капитальный ремонт, ремонт и содержание автомобильных дорог общего пользования местного значения </t>
  </si>
  <si>
    <t>Основное мероприятие "Капитальный ремонт, ремонт и содержание автомобильных дорог общего пользования  местного  значения"</t>
  </si>
  <si>
    <t>4897,431</t>
  </si>
  <si>
    <t>C1423</t>
  </si>
  <si>
    <t>11 1 01</t>
  </si>
  <si>
    <t>Капитальные вложения в объекты недвижимого имущества государственной (муниципальной) собственности</t>
  </si>
  <si>
    <t xml:space="preserve">Бюджетные инвестиции </t>
  </si>
  <si>
    <t xml:space="preserve">Строительство (реконструкция) автомобильных дорог общего пользования местного значения </t>
  </si>
  <si>
    <t>Основное мероприятие "Строительство и (или) реконструкция автомобильных дорог общего пользования местного значения"</t>
  </si>
  <si>
    <t>Дорожное хозяйство (дорожные фонды)</t>
  </si>
  <si>
    <t>НАЦИОНАЛЬНАЯ ЭКОНОМИКА</t>
  </si>
  <si>
    <t>С1435</t>
  </si>
  <si>
    <t>Реализация мероприятий направленных на обеспечение правопорядка на территории муниципального образования</t>
  </si>
  <si>
    <t>14</t>
  </si>
  <si>
    <t>Основное мероприятие "Снижение уровня правонарушений на территории муниципального образования"</t>
  </si>
  <si>
    <t>12 0 00</t>
  </si>
  <si>
    <t>Другие вопросы в области национальной безопасности и правоохранительной деятельности</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</si>
  <si>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</si>
  <si>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Основное мероприятие "Обеспечение эффективного функционирования системы гражданской обороны, защиты населения и территорий от чрезвычайных ситуаций, безопасности людей на водных объектах"</t>
  </si>
  <si>
    <t>С1415</t>
  </si>
  <si>
    <t>13 0 00</t>
  </si>
  <si>
    <t>НАЦИОНАЛЬНАЯ БЕЗОПАСНОСТЬ И ПРАВООХРАНИТЕЛЬНАЯ ДЕЯТЕЛЬНОСТЬ</t>
  </si>
  <si>
    <t>С1439</t>
  </si>
  <si>
    <t>77 2 00</t>
  </si>
  <si>
    <t>Реализация мероприятий по распространению официальной информации</t>
  </si>
  <si>
    <t>С1401</t>
  </si>
  <si>
    <t>13</t>
  </si>
  <si>
    <t>Непрограммные расходы органов местного самоуправления</t>
  </si>
  <si>
    <t>77 0 00</t>
  </si>
  <si>
    <t>Непрограммная деятельность органов местного самоуправления</t>
  </si>
  <si>
    <t>76 1 00 С1404</t>
  </si>
  <si>
    <t>5918</t>
  </si>
  <si>
    <t>77 2</t>
  </si>
  <si>
    <t>Осуществление первичного воинского учета на территориях, где отсутствуют военные комиссариаты</t>
  </si>
  <si>
    <t>П1490</t>
  </si>
  <si>
    <t>73 1 00</t>
  </si>
  <si>
    <t>Мобилизационная и вневойсковая подготовка</t>
  </si>
  <si>
    <t>НАЦИОНАЛЬНАЯ ОБОРОНА</t>
  </si>
  <si>
    <t>Расходы на обеспечение деятельности (оказание услуг) муниципальных учреждений</t>
  </si>
  <si>
    <t>С1404</t>
  </si>
  <si>
    <t>76 1 00</t>
  </si>
  <si>
    <t>Выполнение других (прочих) обязательств органа местного самоуправления</t>
  </si>
  <si>
    <t>Выполнение других обязательств Курской области</t>
  </si>
  <si>
    <t>76 0 00</t>
  </si>
  <si>
    <t>Реализация государственных функций, связанных с общегосударственным управлением</t>
  </si>
  <si>
    <t>С1437</t>
  </si>
  <si>
    <t>Мероприятия, направленные на развитие муниципальной службы</t>
  </si>
  <si>
    <t>Основное мероприятие "Внедрение современных технологий,повышение профессиональной компетентности муниципальных служащих,обеспечение условий для их результативной профессиональной служебной деятельности"</t>
  </si>
  <si>
    <t>09 0 00</t>
  </si>
  <si>
    <t>Другие общегосударственные вопросы</t>
  </si>
  <si>
    <t>78 1</t>
  </si>
  <si>
    <t>Резервный фонд местной администрации</t>
  </si>
  <si>
    <t xml:space="preserve">Резервные фонды </t>
  </si>
  <si>
    <t>78 0</t>
  </si>
  <si>
    <t>Резервные фонды органов местного самоуправления</t>
  </si>
  <si>
    <t>Резервные фонды</t>
  </si>
  <si>
    <t>1441</t>
  </si>
  <si>
    <t>77 3</t>
  </si>
  <si>
    <t>Подготовка и проведение выборов</t>
  </si>
  <si>
    <t>Организация и проведение выборов и референдумов</t>
  </si>
  <si>
    <t>77 0</t>
  </si>
  <si>
    <t>Обеспечение проведения выборов и референдумов</t>
  </si>
  <si>
    <t>500</t>
  </si>
  <si>
    <t>1467</t>
  </si>
  <si>
    <t>74 3</t>
  </si>
  <si>
    <t>06</t>
  </si>
  <si>
    <t>Межбюджетные трансферты</t>
  </si>
  <si>
    <t>Осуществление переданных полномочий от поселений муниципальному району в сфере внешнего муниципального финансового контроля</t>
  </si>
  <si>
    <t>1402</t>
  </si>
  <si>
    <t>Обеспечение деятельности и выполнение функций органов местного самоуправления</t>
  </si>
  <si>
    <t>Аппарат контрольно-счетного органа муниципального образования</t>
  </si>
  <si>
    <t>74 2</t>
  </si>
  <si>
    <t>Аудиторы контрольно-счетного органа муниципального образования</t>
  </si>
  <si>
    <t>74 1</t>
  </si>
  <si>
    <t>Руководитель контрольно-счетного органа муниципального образования</t>
  </si>
  <si>
    <t>74 0</t>
  </si>
  <si>
    <t>Обеспечение деятельности контрольно-счетных органов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</si>
  <si>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</si>
  <si>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0</t>
  </si>
  <si>
    <t>С1402</t>
  </si>
  <si>
    <t>Обеспечение деятельности администрации муниципального образования</t>
  </si>
  <si>
    <t>73 0 00</t>
  </si>
  <si>
    <t>Обеспечение функционирования местных администраций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</si>
  <si>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</si>
  <si>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71 1 00</t>
  </si>
  <si>
    <t>Глава муниципального образования</t>
  </si>
  <si>
    <t>71 0 00</t>
  </si>
  <si>
    <t>Обеспечение функционирования главы муниципального образования</t>
  </si>
  <si>
    <t>ГРБС</t>
  </si>
  <si>
    <t>Функционирование высшего должностного лица субъекта Российской Федерации и муниципального образования</t>
  </si>
  <si>
    <t>ОБЩЕГОСУДАРСТВЕННЫЕ ВОПРОСЫ</t>
  </si>
  <si>
    <t>В С Е Г О</t>
  </si>
  <si>
    <t>ВР</t>
  </si>
  <si>
    <t>ЦСР</t>
  </si>
  <si>
    <t>ПР</t>
  </si>
  <si>
    <t>Рз</t>
  </si>
  <si>
    <t>700</t>
  </si>
  <si>
    <t>14 1 1465</t>
  </si>
  <si>
    <t>Обслуживание  государственного (муниципального ) долга</t>
  </si>
  <si>
    <t>Обслуживание муниципального долга</t>
  </si>
  <si>
    <t>14 1 0000</t>
  </si>
  <si>
    <t>Подпрограмма «Управление муниципальным долгом» муниципальной программы __________________________ сельсовета Глушковского района Курской области «Повышение эффективности управления муниципальными финансами _____________________ сельсовете  Глушковского района Курской области на 2014 – 2018 годы»</t>
  </si>
  <si>
    <t>14 0 0000</t>
  </si>
  <si>
    <t>Муниципальная программа __________________________ сельсовета Глушковского района Курской области «Повышение эффективности  управления финансами в _____________________ сельсовете  Глушковского района Курской области на 2014 – 2018 годы»</t>
  </si>
  <si>
    <t>1407</t>
  </si>
  <si>
    <t xml:space="preserve">08 2 </t>
  </si>
  <si>
    <t>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t>
  </si>
  <si>
    <t>1444</t>
  </si>
  <si>
    <t>01 1</t>
  </si>
  <si>
    <t>1443</t>
  </si>
  <si>
    <t>07 1 06</t>
  </si>
  <si>
    <t>600</t>
  </si>
  <si>
    <t>Мероприятия по строительству очистных сооружений</t>
  </si>
  <si>
    <t>150</t>
  </si>
  <si>
    <t>Мероприятия по капитальному ремонту муниципального жилищного фонда</t>
  </si>
  <si>
    <t>Мероприятия  по разработке документов территориального планирования и градостроительного зонирования</t>
  </si>
  <si>
    <t>Основное мероприятие "Реализация комплекса мер по пожарной безопасности "</t>
  </si>
  <si>
    <t>Закупка товаров, работ и услуг для обеспечения государственных (муниципальных) нужд</t>
  </si>
  <si>
    <t>00 C1404</t>
  </si>
  <si>
    <t>76 1</t>
  </si>
  <si>
    <t>00 00000</t>
  </si>
  <si>
    <t>76 0</t>
  </si>
  <si>
    <t>00 C1402</t>
  </si>
  <si>
    <t>73 1</t>
  </si>
  <si>
    <t>73 0</t>
  </si>
  <si>
    <t>71 1</t>
  </si>
  <si>
    <t>71 0</t>
  </si>
  <si>
    <t>0000000</t>
  </si>
  <si>
    <t>13 0</t>
  </si>
  <si>
    <t>12 0</t>
  </si>
  <si>
    <t>03 C1459</t>
  </si>
  <si>
    <t>01 C1424</t>
  </si>
  <si>
    <t>09 0</t>
  </si>
  <si>
    <t xml:space="preserve">08 0 </t>
  </si>
  <si>
    <t>00 C1439</t>
  </si>
  <si>
    <t>Мероприятия по распространению официальной информации</t>
  </si>
  <si>
    <t>00 C1401</t>
  </si>
  <si>
    <t>ОХО налоги</t>
  </si>
  <si>
    <t>ОХО закупки</t>
  </si>
  <si>
    <t>ОХО (зарплата с начислениями)</t>
  </si>
  <si>
    <t>07 2 03 С 1417</t>
  </si>
  <si>
    <t>01 L0200</t>
  </si>
  <si>
    <t>072</t>
  </si>
  <si>
    <t>07 2</t>
  </si>
  <si>
    <t>08 С1431</t>
  </si>
  <si>
    <t>071</t>
  </si>
  <si>
    <t>Обеспечение мероприятий по модернизации систем коммунальной инфраструктуры</t>
  </si>
  <si>
    <t>07 С1430</t>
  </si>
  <si>
    <t>01 C1457</t>
  </si>
  <si>
    <t>07 1</t>
  </si>
  <si>
    <t>01 C1456</t>
  </si>
  <si>
    <t>Мероприятия по по содержанию мемориальных комплексов</t>
  </si>
  <si>
    <t>05 C1433</t>
  </si>
  <si>
    <t xml:space="preserve">07 0 </t>
  </si>
  <si>
    <t>05 0</t>
  </si>
  <si>
    <t>01 С1468</t>
  </si>
  <si>
    <t>01 С1416</t>
  </si>
  <si>
    <t>Повышение эффективности управления муниципальным имуществом</t>
  </si>
  <si>
    <t>04 0</t>
  </si>
  <si>
    <t>1630,049</t>
  </si>
  <si>
    <t>1800</t>
  </si>
  <si>
    <t>20 0 00</t>
  </si>
  <si>
    <t>20 0 01</t>
  </si>
  <si>
    <t>20 0 03</t>
  </si>
  <si>
    <t>20 0 03 С1459</t>
  </si>
  <si>
    <t>18 0 02</t>
  </si>
  <si>
    <t>Мероприятия по сбору и вывозу ТБО</t>
  </si>
  <si>
    <t>19 0 04</t>
  </si>
  <si>
    <t>С1457</t>
  </si>
  <si>
    <t>18 0 00 00000</t>
  </si>
  <si>
    <t>18 0 02 С1417</t>
  </si>
  <si>
    <t>20 0</t>
  </si>
  <si>
    <t>19 0 04 C1457</t>
  </si>
  <si>
    <t>Резервный фонд</t>
  </si>
  <si>
    <t>78 1 00 С1403</t>
  </si>
  <si>
    <t>78 0 00</t>
  </si>
  <si>
    <t>78 1 00</t>
  </si>
  <si>
    <t>С1403</t>
  </si>
  <si>
    <t>Основное мероприятие "Проведение муниципальной политики в области имущественных и земельных отношений"</t>
  </si>
  <si>
    <t>Мероприятия в области имущественных отношений</t>
  </si>
  <si>
    <t>Основное мероприятие "Обеспечение мероприятий по проектированию и строительству очистных сооружений"</t>
  </si>
  <si>
    <t xml:space="preserve">Создание условий для развития социальной и инженерной инфраструктуры муниципальных образований </t>
  </si>
  <si>
    <t>Капитальные вложения в объекты государственной (муниципальной) собственности</t>
  </si>
  <si>
    <t>Мероприятия в области коммунального хозяйства</t>
  </si>
  <si>
    <t>Основное мероприятие " Обеспечение мероприятий по по сбору и вывозу ТБО объектов социальной сферы"</t>
  </si>
  <si>
    <t>Мероприятия по сбору и транспортированию твердых  отходов</t>
  </si>
  <si>
    <t>Основное мероприятие "Поддержание в чистоте территории муниципального образования"</t>
  </si>
  <si>
    <t>Основное мероприятие "Уличное освещение"</t>
  </si>
  <si>
    <t xml:space="preserve">  07 1 03</t>
  </si>
  <si>
    <t>Основное мероприятие "Озеленение"</t>
  </si>
  <si>
    <t>Основное мероприятие "Мероприятия по ремонту мемориальных комплексов"</t>
  </si>
  <si>
    <t>Реализация мероприятий по формированию современной городской среды</t>
  </si>
  <si>
    <t>18 0 00</t>
  </si>
  <si>
    <t>19 0 00</t>
  </si>
  <si>
    <t>30,0</t>
  </si>
  <si>
    <t xml:space="preserve"> 1 17 05050 13 0000 180</t>
  </si>
  <si>
    <t>Прочие неналоговые доходы бюджетов городских поселений</t>
  </si>
  <si>
    <t xml:space="preserve">     77 2 00 С1445</t>
  </si>
  <si>
    <t xml:space="preserve">     77 2 00 00000</t>
  </si>
  <si>
    <t>07 1 08</t>
  </si>
  <si>
    <t>Основное мероприятие "Обеспечение мероприятий по модернизации систем коммунальной инфраструктуры"</t>
  </si>
  <si>
    <t>200,00</t>
  </si>
  <si>
    <t>Расходы муниципального образования на обеспечение первичных  мер пожарной безопасности на территории муниципального образования</t>
  </si>
  <si>
    <t>2518,359</t>
  </si>
  <si>
    <t>150,0</t>
  </si>
  <si>
    <t>0,00</t>
  </si>
  <si>
    <t>300,00</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</si>
  <si>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на 2019-2023 годы"  </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</si>
  <si>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на 2019-2023 годы"</t>
  </si>
  <si>
    <t>01 С1467</t>
  </si>
  <si>
    <t>Проведение муниципальной политики в области земельных отношений</t>
  </si>
  <si>
    <t>50,600</t>
  </si>
  <si>
    <t>Социальное обеспечение и иные выплаты населению (молодые семьи)</t>
  </si>
  <si>
    <t>90,00</t>
  </si>
  <si>
    <t>133,341</t>
  </si>
  <si>
    <t>17 0 00 00000</t>
  </si>
  <si>
    <t>350</t>
  </si>
  <si>
    <t>99</t>
  </si>
  <si>
    <t>15</t>
  </si>
  <si>
    <t>50</t>
  </si>
  <si>
    <t>495</t>
  </si>
  <si>
    <t>2566,049</t>
  </si>
  <si>
    <t>930,0</t>
  </si>
  <si>
    <t>6,00</t>
  </si>
  <si>
    <t>1000</t>
  </si>
  <si>
    <t>170</t>
  </si>
  <si>
    <t>Основное мероприятие "Реализация мероприятий в сфере молодежной политики"</t>
  </si>
  <si>
    <t>Основное мероприятие "Создание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</si>
  <si>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indexed="8"/>
        <rFont val="Times New Roman"/>
        <family val="1"/>
      </rPr>
      <t>1</t>
    </r>
    <r>
      <rPr>
        <sz val="10"/>
        <color indexed="8"/>
        <rFont val="Times New Roman"/>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</si>
  <si>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</si>
  <si>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</si>
  <si>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09 0 01</t>
  </si>
  <si>
    <t xml:space="preserve">      09 0 01 С1437</t>
  </si>
  <si>
    <t xml:space="preserve">       13 0 01</t>
  </si>
  <si>
    <t>13 0 01 С1460</t>
  </si>
  <si>
    <t>13 0 02</t>
  </si>
  <si>
    <t>05 0 01</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</si>
  <si>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</si>
  <si>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04 0 01</t>
  </si>
  <si>
    <t xml:space="preserve">        04 0 01 С1467</t>
  </si>
  <si>
    <t>17 0 00</t>
  </si>
  <si>
    <t>08 0  01</t>
  </si>
  <si>
    <t>07 2 04</t>
  </si>
  <si>
    <t>08 0 02</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</si>
  <si>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</si>
  <si>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С1406</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</si>
  <si>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комплексного развития социальной инфраструктуры муниципального образования «поселок Глушково» Глушковского района
 Курской области на 2018- 2032 годы
</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</si>
  <si>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t>
  </si>
  <si>
    <t>12 0 01</t>
  </si>
  <si>
    <t>L4970</t>
  </si>
  <si>
    <t>07 2 04 L4970</t>
  </si>
  <si>
    <t>Основное мероприятие "Энергосбережение и повышение энергетической эффективности в бюджетной сфере"</t>
  </si>
  <si>
    <t>Мероприятия по обеспечению охраны окружающей среды</t>
  </si>
  <si>
    <t>С1469</t>
  </si>
  <si>
    <t xml:space="preserve">     77 2 00 С1469</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</si>
  <si>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</si>
  <si>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1 03 02231 01 0000 110</t>
  </si>
  <si>
    <t xml:space="preserve">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</si>
  <si>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</si>
  <si>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</si>
  <si>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</si>
  <si>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</si>
  <si>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</si>
  <si>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1 17 05000 00 0000 180</t>
  </si>
  <si>
    <t>Прочие неналоговые доходы</t>
  </si>
  <si>
    <t>П1485</t>
  </si>
  <si>
    <t>Осуществление переданных полномочий от поселений муниципальному району в сфере внутреннего муниципального финансового контроля</t>
  </si>
  <si>
    <t>Региональный проект "Формирование комфортной городской среды"</t>
  </si>
  <si>
    <t>17 0 F2</t>
  </si>
  <si>
    <t>55550</t>
  </si>
  <si>
    <t>C5550</t>
  </si>
  <si>
    <t>00 C1485</t>
  </si>
  <si>
    <t>17 0 F2 55550</t>
  </si>
  <si>
    <t>Основное мероприятие "Содействие в реализации малых проектов в сфере благоустройства территории муниципального образования «поселок Глушково»</t>
  </si>
  <si>
    <t>07 1 09</t>
  </si>
  <si>
    <t>S0090</t>
  </si>
  <si>
    <t>Реализация малых проектов в сфере благоустройства территории муниципального образования «поселок Глушково»</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</si>
  <si>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</si>
  <si>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на 2019-2020 годы"</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</si>
  <si>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на 2019-2020 годы"</t>
  </si>
  <si>
    <t>10090</t>
  </si>
  <si>
    <t>Источники внутреннего финансирования дефицита</t>
  </si>
  <si>
    <t>Код группы, подгруппы, статьи и вида источников</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</si>
  <si>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</si>
  <si>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</si>
  <si>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</si>
  <si>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</si>
  <si>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</si>
  <si>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</si>
  <si>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000 01  05  02  01  10  0000  510</t>
  </si>
  <si>
    <t>Увеличение прочих остатков денежных средств  бюджетов поселений</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</si>
  <si>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</si>
  <si>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</si>
  <si>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</si>
  <si>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</si>
  <si>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</si>
  <si>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</si>
  <si>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000 01  05  02  01  10  0000  610</t>
  </si>
  <si>
    <t>Уменьшение прочих остатков денежных средств  бюджетов поселений</t>
  </si>
  <si>
    <t xml:space="preserve">                                                                                                                                          Приложение № 2</t>
  </si>
  <si>
    <t>(тыс. руб.)</t>
  </si>
  <si>
    <t>17 1 00</t>
  </si>
  <si>
    <t>Объем условно утвержденных расходов</t>
  </si>
  <si>
    <t>Муниципальная программа поселка Глушково  Глушковского района Курской области «Развитие культуры в поселке Глушково Глушковского района Курской области на 2017-2019 годы»</t>
  </si>
  <si>
    <t>01 0</t>
  </si>
  <si>
    <t xml:space="preserve">Подпрограмма «Наследие»  Глушковского района Курской области» муниципальной программы поселка Глушково Глушковского района Курской области «Развитие культуры в поселке Глушково  Глушковского района Курской области на 2017-2019 годы» </t>
  </si>
  <si>
    <t>01 2</t>
  </si>
  <si>
    <t xml:space="preserve">Развитие библиотечного дела </t>
  </si>
  <si>
    <t>02 С1401</t>
  </si>
  <si>
    <t>02 13330</t>
  </si>
  <si>
    <t>04 L4970</t>
  </si>
  <si>
    <t xml:space="preserve">08 1 </t>
  </si>
  <si>
    <t>01 C1414</t>
  </si>
  <si>
    <t>01 C1406</t>
  </si>
  <si>
    <t>09 1</t>
  </si>
  <si>
    <t>01 C1437</t>
  </si>
  <si>
    <t>01 C1435</t>
  </si>
  <si>
    <t>00 C1435</t>
  </si>
  <si>
    <t>01 C1415</t>
  </si>
  <si>
    <t>01 C1460</t>
  </si>
  <si>
    <t>Земельный налог с физических лиц, обладающих земельным участком, расположенным в границах городских поселений</t>
  </si>
  <si>
    <t>тыс. руб.</t>
  </si>
  <si>
    <t>Физическая культура</t>
  </si>
  <si>
    <t>Реализация мероприятий по обеспечению жильем молодых семей</t>
  </si>
  <si>
    <t>Основное мероприятие "Реализация комплекса мер по пожарной безопасности"</t>
  </si>
  <si>
    <t>Основное мероприятие " Обеспечение мероприятий по  сбору и вывозу ТБО объектов социальной сферы"</t>
  </si>
  <si>
    <t>Приложение №13</t>
  </si>
  <si>
    <t>Программа муниципальных внутренних заимствований поселка Глушково</t>
  </si>
  <si>
    <t>1. Привлечение внутренних заимствований</t>
  </si>
  <si>
    <t>№ п/п</t>
  </si>
  <si>
    <t>Виды заимствований</t>
  </si>
  <si>
    <t>Муниципальные ценные бумаги</t>
  </si>
  <si>
    <t>Бюджетные кредиты от других бюджетов бюджетной системы Российской Федерации</t>
  </si>
  <si>
    <t>Кредиты кредитных организаций</t>
  </si>
  <si>
    <t>Итого</t>
  </si>
  <si>
    <t>2. Погашение внутренних заимствований</t>
  </si>
  <si>
    <t>Приложение №14</t>
  </si>
  <si>
    <t xml:space="preserve">Программа муниципальных гарантий </t>
  </si>
  <si>
    <t>Наименование принципала</t>
  </si>
  <si>
    <t>Наименование кредитора</t>
  </si>
  <si>
    <t>Срок гарантии</t>
  </si>
  <si>
    <t>-</t>
  </si>
  <si>
    <t xml:space="preserve">1.2. Общий объем бюджетных ассигнований, предусмотренных на исполнение муниципальных гарантий </t>
  </si>
  <si>
    <t xml:space="preserve"> </t>
  </si>
  <si>
    <t>Исполнение муниципальных гарантий поселка Глушково  Глушковского района</t>
  </si>
  <si>
    <t>За счет источников финансирования дефицита бюджета</t>
  </si>
  <si>
    <t>20 0 02</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</si>
  <si>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на 2019-2022 годы"
комплексного развития социальной инфраструктуры муниципального образования «поселок Глушково» Глушковского района
</t>
  </si>
  <si>
    <t>150,00</t>
  </si>
  <si>
    <t xml:space="preserve">                                                                                                                                        Приложение №1</t>
  </si>
  <si>
    <t>Другие вопросы в области охраны окружающей среды</t>
  </si>
  <si>
    <t>Охрана окружающей среды</t>
  </si>
  <si>
    <t xml:space="preserve"> 2 02 20000 00 0000 150</t>
  </si>
  <si>
    <t>Субсидии бюджетам бюджетной системы Российской Федерации (межбюджетные субсидии)</t>
  </si>
  <si>
    <t xml:space="preserve"> 2 02 25555 00 0000 150</t>
  </si>
  <si>
    <t>Субсидии бюджетам на реализацию программ формирования современной городской среды</t>
  </si>
  <si>
    <t xml:space="preserve"> 2 02 25555 13 0000 150</t>
  </si>
  <si>
    <t>Субсидии бюджетам городских поселений на реализацию программ формирования современной городской среды</t>
  </si>
  <si>
    <t>Основное мероприятие "Компенсация затрат субъектам малого и среднего предпринимательства, связанных с оплатой за обучение работников по охране труда, за повышение квалификации работников"</t>
  </si>
  <si>
    <t>21001С1405</t>
  </si>
  <si>
    <t xml:space="preserve">21 001 С1405 </t>
  </si>
  <si>
    <t>21 001 С1405</t>
  </si>
  <si>
    <t>2100100000</t>
  </si>
  <si>
    <t xml:space="preserve">      76 1 00 С1404</t>
  </si>
  <si>
    <t>Сумма на 2024 год</t>
  </si>
  <si>
    <t>300,000</t>
  </si>
  <si>
    <t>П1416</t>
  </si>
  <si>
    <t>20 0 01 S3390</t>
  </si>
  <si>
    <t>07 1 04 C1433</t>
  </si>
  <si>
    <t>07 1 03 C1433</t>
  </si>
  <si>
    <t>07 1 05 00000</t>
  </si>
  <si>
    <t>07 1 05 C1433</t>
  </si>
  <si>
    <t>07 1 06 00000</t>
  </si>
  <si>
    <t>07 1 06 C1456</t>
  </si>
  <si>
    <t>10,000</t>
  </si>
  <si>
    <t>2024</t>
  </si>
  <si>
    <t>Условно-утвержденные расходы</t>
  </si>
  <si>
    <t>20 0 01 С1424</t>
  </si>
  <si>
    <t>07 1 04</t>
  </si>
  <si>
    <t>Осуществление переданных полномочий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t>
  </si>
  <si>
    <t>Реализация мероприятий по формированию современной городской среды за счет средств бюджета муниципального образования</t>
  </si>
  <si>
    <t>04 0 01 С1416</t>
  </si>
  <si>
    <t>04 0 01 С1468</t>
  </si>
  <si>
    <t xml:space="preserve">  07 1 03 00000</t>
  </si>
  <si>
    <t>07 1 03 С1433</t>
  </si>
  <si>
    <t>07 1 01 С1457</t>
  </si>
  <si>
    <t>07 1 01 00000</t>
  </si>
  <si>
    <t>731 00 П1416</t>
  </si>
  <si>
    <t>20 0 01 00000</t>
  </si>
  <si>
    <t>20 0 03 00000</t>
  </si>
  <si>
    <t>73 1 00 П1416</t>
  </si>
  <si>
    <t>17 0 F2 00000</t>
  </si>
  <si>
    <t>05 0 01 С1434</t>
  </si>
  <si>
    <t>04 C1433</t>
  </si>
  <si>
    <t>70,000</t>
  </si>
  <si>
    <t>73 1 00 С1416</t>
  </si>
  <si>
    <t>01 S3390</t>
  </si>
  <si>
    <t>13 0 02 C1415</t>
  </si>
  <si>
    <t>12 0 01 C1435</t>
  </si>
  <si>
    <t xml:space="preserve">                                                                Приложение №3</t>
  </si>
  <si>
    <t xml:space="preserve">                                                                Приложение №4</t>
  </si>
  <si>
    <t>Приложение №5</t>
  </si>
  <si>
    <t>Приложение №6</t>
  </si>
  <si>
    <t>Приложение №7</t>
  </si>
  <si>
    <t>Приложение №8</t>
  </si>
  <si>
    <t xml:space="preserve">                         Приложение №10</t>
  </si>
  <si>
    <t>Приложение №11</t>
  </si>
  <si>
    <t>Приложение №12</t>
  </si>
  <si>
    <t>Бюджетные кредиты из других бюджетов бюджетной системы Российской Федерации</t>
  </si>
  <si>
    <t>Предельный срок погашения долговых обязательств</t>
  </si>
  <si>
    <t xml:space="preserve"> 1 05 03000 01 0000 110</t>
  </si>
  <si>
    <t>Земельный налог с физических лиц, обладающих земельным участком, расположенным в границах  городских  поселений</t>
  </si>
  <si>
    <t>Дотации бюджетам бюджетной системы Российской Федерации</t>
  </si>
  <si>
    <t xml:space="preserve"> 2 02 10000 00 0000 150</t>
  </si>
  <si>
    <t xml:space="preserve"> 2 02 16001 00 0000 150</t>
  </si>
  <si>
    <t xml:space="preserve"> 2 02 16001 13 0000 150</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</si>
  <si>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</si>
  <si>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городскких поселений на выравнивание бюджетной обеспеченности из бюджетов муниципальных районов</t>
  </si>
  <si>
    <t>Наименование (цель) гарантирования</t>
  </si>
  <si>
    <t>Объем гарантий, рублей</t>
  </si>
  <si>
    <t>Наличие (отсутствие) права регрессного требования</t>
  </si>
  <si>
    <t xml:space="preserve">Объем бюджетных ассигнований на исполнение гарантий по возможным гарантийным случаям, рублей </t>
  </si>
  <si>
    <t>За счет расходов бюджета</t>
  </si>
  <si>
    <t>Объем бюджетных ассигнований на исполнение гарантий по возможным гарантийным случаям, рублей</t>
  </si>
  <si>
    <t xml:space="preserve">                     Приложение №9</t>
  </si>
  <si>
    <t xml:space="preserve">               к решению Собрания депутатов поселка Глушково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</si>
  <si>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</si>
  <si>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</si>
  <si>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</si>
  <si>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</si>
  <si>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</si>
  <si>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</si>
  <si>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</si>
  <si>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</si>
  <si>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</si>
  <si>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</si>
  <si>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  </t>
  </si>
  <si>
    <t>Гражданская оборона</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</si>
  <si>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</si>
  <si>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</si>
  <si>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</si>
  <si>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</si>
  <si>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</si>
  <si>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</si>
  <si>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</si>
  <si>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</si>
  <si>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</si>
  <si>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 xml:space="preserve">Гражданская оборона </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</si>
  <si>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 »</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</si>
  <si>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</si>
  <si>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</si>
  <si>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комплексного развития социальной инфраструктуры муниципального образования «поселок Глушково» Глушковского района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</si>
  <si>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</si>
  <si>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</si>
  <si>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</si>
  <si>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"Обеспечение доступным и комфортным жильем и коммунальными услугами граждан в поселке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</si>
  <si>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</si>
  <si>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</si>
  <si>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Муниципальная программа "Управление муниципальным имуществом и земельными ресурсами муниципального образования "поселок Глушково" Глушковского района Курской области"</t>
  </si>
  <si>
    <t xml:space="preserve">Защита населения и территории от чрезвычайных ситуаций природного и техногенного характера, пожарная безопасность </t>
  </si>
  <si>
    <t xml:space="preserve"> 1 01 02080 01 0000 110</t>
  </si>
  <si>
    <t>Сумма на 2025 год</t>
  </si>
  <si>
    <t>2025</t>
  </si>
  <si>
    <t>Объем привлечения средств в 2025году (рублей)</t>
  </si>
  <si>
    <t>Объем погашения средств в 2025году (рублей)</t>
  </si>
  <si>
    <t>12,000</t>
  </si>
  <si>
    <t>04 0 01 S3600</t>
  </si>
  <si>
    <t>04 0 01 13600</t>
  </si>
  <si>
    <t>42,000</t>
  </si>
  <si>
    <t>45,000</t>
  </si>
  <si>
    <t>50,000</t>
  </si>
  <si>
    <t>55,000</t>
  </si>
  <si>
    <t>77 2 00 00000</t>
  </si>
  <si>
    <t xml:space="preserve"> 77 2 00 С1445</t>
  </si>
  <si>
    <t xml:space="preserve">  77 2 00 С1445</t>
  </si>
  <si>
    <t>77 2 00 С1469</t>
  </si>
  <si>
    <t>19 0 00 00000</t>
  </si>
  <si>
    <t>19 0 04 С1457</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</si>
  <si>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
комплексного развития социальной инфраструктуры муниципального образования «поселок Глушково» Глушковского района
</t>
  </si>
  <si>
    <t>04 0 01 00000</t>
  </si>
  <si>
    <t>04 0 01 С1467</t>
  </si>
  <si>
    <t>20,000</t>
  </si>
  <si>
    <t xml:space="preserve">  04 0 01 С1467</t>
  </si>
  <si>
    <t>08 0  01 С1414</t>
  </si>
  <si>
    <t>08 0 02 С1406</t>
  </si>
  <si>
    <t>09 0 01 С1437</t>
  </si>
  <si>
    <t xml:space="preserve"> 09 0 01 С1437</t>
  </si>
  <si>
    <t>100,000</t>
  </si>
  <si>
    <t xml:space="preserve">Мероприятия по внесению в государственный кадастр недвижимости сведений о границах муниципальных образований в границах населенных пунктов </t>
  </si>
  <si>
    <t>Мероприятия по внесению в государственный кадастр недвижимости сведений о границах муниципальных образований в границах населенных пунктов за счет средств местного бюджета</t>
  </si>
  <si>
    <t>2 02 29999 13 0000 150</t>
  </si>
  <si>
    <t>2 02 29999 00 0000 150</t>
  </si>
  <si>
    <t>Прочие субсидии бюджетам городских поселений</t>
  </si>
  <si>
    <t xml:space="preserve">Прочие субсидии </t>
  </si>
  <si>
    <t>07 1 03 00000</t>
  </si>
  <si>
    <t>0,000</t>
  </si>
  <si>
    <t>08 0 00 00000</t>
  </si>
  <si>
    <t>071 03 С1433</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</si>
  <si>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комплексного развития социальной инфраструктуры муниципального образования «поселок Глушково» Глушковского района
 Курской области на 2018- 2032 годы
</t>
  </si>
  <si>
    <t>07 1 07 00000</t>
  </si>
  <si>
    <t>07 1 00 00000</t>
  </si>
  <si>
    <t>07 0 00 00000</t>
  </si>
  <si>
    <t xml:space="preserve">     04 0 01 С1467</t>
  </si>
  <si>
    <t>05 0 01 00000</t>
  </si>
  <si>
    <t>05 0 00 00000</t>
  </si>
  <si>
    <t>07 1 07 С1430</t>
  </si>
  <si>
    <t>18 0 02 00000</t>
  </si>
  <si>
    <t>180 02С1417</t>
  </si>
  <si>
    <t>18 0 0000000</t>
  </si>
  <si>
    <t>77 2 00 С1401</t>
  </si>
  <si>
    <t>77 2 00 С1439</t>
  </si>
  <si>
    <t>07 1 08 00000</t>
  </si>
  <si>
    <t>07 1 08 С1431</t>
  </si>
  <si>
    <t>07 1 04 С1433</t>
  </si>
  <si>
    <t>07 1 05 С1433</t>
  </si>
  <si>
    <t>07 1 06 С1456</t>
  </si>
  <si>
    <t xml:space="preserve">        76 1 00 С1404</t>
  </si>
  <si>
    <t>13 0 00 00000</t>
  </si>
  <si>
    <t xml:space="preserve">     13 0 01 00000</t>
  </si>
  <si>
    <t>20 0 00 00000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</si>
  <si>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</si>
  <si>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комплексного развития социальной инфраструктуры муниципального образования «поселок Глушково» Глушковского района
 Курской области на 2018- 2032 годы
</t>
  </si>
  <si>
    <t>бюджета  поселка Глушкво Глушковского района Курской области на 2024 год</t>
  </si>
  <si>
    <t>бюджета  поселка Глушково Глушковского района Курской области на плановый период 2025 и 2026 годы</t>
  </si>
  <si>
    <t>Поступления доходов  в  бюджет муниципального образования "поселок Глушково" Глушковского района Курской области на 2024 год</t>
  </si>
  <si>
    <t xml:space="preserve"> на 2024 год и плановый период 2025 и 2026 годов" </t>
  </si>
  <si>
    <t>Сумма на 2026 год</t>
  </si>
  <si>
    <t>на 2024 год и плановый период 2025 и 2026 годов"</t>
  </si>
  <si>
    <t>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</si>
  <si>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</si>
  <si>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11109040 00 0000 120</t>
  </si>
  <si>
    <t>Прочие поступления от использования имущества, находящегося в государственной и муниципальной собственности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</si>
  <si>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11109045 13 0000 120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</si>
  <si>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</si>
  <si>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Поступления доходов  в  бюджет муниципального образования "поселок Глушково" Глушковского района Курской области на плановый период 2025 и 2026 годов</t>
  </si>
  <si>
    <t>Распределение расходов бюджета муниципального образования "поселок Глушково" на 2024 год по разделам и подразделам, целевым статьям и видам расходов классификации расходов бюджета                                                                                                                                                                                                                                                                               (тыс. руб.)</t>
  </si>
  <si>
    <t>Реализация мероприятий по оказанию поддержки гражданам и их объединениям, участвующим в охране общественного порядка по обеспечению защиты жизни, здоровья и собственности граждан</t>
  </si>
  <si>
    <t>12 0 02 S2838</t>
  </si>
  <si>
    <t>250</t>
  </si>
  <si>
    <t>Распределение расходов бюджета муниципального образования "поселок Глушково" на плановый период 2025 и 2026 годов по разделам и подразделам, целевым статьям и видам расходов классификации расходов бюджета                                                                                                                                                                                                                                                                  (тыс. руб.)     (тыс. руб.)</t>
  </si>
  <si>
    <t>Ведомственная структура расходов бюджета поселка Глушково  Глушковского района Курской области на 2024 год</t>
  </si>
  <si>
    <t>поселка Глушково Глушковского района Курской области на плановый период 2025 и 2026 годов"</t>
  </si>
  <si>
    <t>поселка Глушково Глушковского района по возможным гарантийным случаям, в  плановом периоде 2025 и 2026 годов</t>
  </si>
  <si>
    <t>1.1. Перечень подлежащих предоставлению муниципальных гарантий поселка Глушково  Глушковского района в плановом периоде 2025 и 2026 годов</t>
  </si>
  <si>
    <t>поселка Глушково Глушковского района Курской области на 2024 год"</t>
  </si>
  <si>
    <t>1.1. Перечень подлежащих предоставлению муниципальных гарантий поселка Глушково  Глушковского района в 2024 году</t>
  </si>
  <si>
    <t>поселка Глушково Глушковского района по возможным гарантийным случаям, в 2024 году</t>
  </si>
  <si>
    <t xml:space="preserve"> Глушковского района Курской области на плановый период 2025 и 2026 годов</t>
  </si>
  <si>
    <t>Объем привлечения средств в 2026году (рублей)</t>
  </si>
  <si>
    <t>Объем погашения средств в 2026году (рублей)</t>
  </si>
  <si>
    <t xml:space="preserve"> Глушковского района Курской области на 2024 год </t>
  </si>
  <si>
    <t>Объем привлечения средств в 2024году ( рублей)</t>
  </si>
  <si>
    <t>Объем погашения средств в 2024году  (рублей)</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</si>
  <si>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плановый период  2025 и 2026  годы</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</si>
  <si>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2024 год</t>
  </si>
  <si>
    <t>2509,64</t>
  </si>
  <si>
    <t>1084,36</t>
  </si>
  <si>
    <t>75</t>
  </si>
  <si>
    <t>3262,915</t>
  </si>
  <si>
    <t>105,000</t>
  </si>
  <si>
    <t>Ведомственная структура расходов бюджета поселка Глушково  Глушковского района Курской области на плановый период 2025 и 2026 годов</t>
  </si>
  <si>
    <t>2026</t>
  </si>
  <si>
    <t>340</t>
  </si>
  <si>
    <t>3367,915</t>
  </si>
  <si>
    <t>80</t>
  </si>
  <si>
    <t>1184,36</t>
  </si>
  <si>
    <t>1284,36</t>
  </si>
  <si>
    <t>260</t>
  </si>
  <si>
    <t>Основное мероприятие "Осуществление мероприятий по благоустройству дворовых территорий"</t>
  </si>
  <si>
    <t>17 0 01 00000</t>
  </si>
  <si>
    <t>17 0 01 C5550</t>
  </si>
  <si>
    <t>17 0 01</t>
  </si>
  <si>
    <t>Муниципальная программа «Формирование современной городской среды в поселке Глушково Глушковского района Курской области»</t>
  </si>
  <si>
    <t>36,000</t>
  </si>
  <si>
    <t>250,000</t>
  </si>
  <si>
    <t>150,000</t>
  </si>
  <si>
    <t xml:space="preserve">Основное мероприятие "Обслуживание газовых сетей, находящихся в собственности МО "поселок Глушково" </t>
  </si>
  <si>
    <t>19 0 02</t>
  </si>
  <si>
    <t>40,000</t>
  </si>
  <si>
    <t>500,000</t>
  </si>
  <si>
    <t>19 0 02 С1417</t>
  </si>
  <si>
    <t>Основное мероприятие " Обеспечение мероприятий по строительству водопроводных сетей  для вновь вводимых объектов и  ремонт водопроводных сетей"</t>
  </si>
  <si>
    <t>19 0 03 00000</t>
  </si>
  <si>
    <t>19 0 03 С1417</t>
  </si>
  <si>
    <t>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t>
  </si>
  <si>
    <t>1500,000</t>
  </si>
  <si>
    <t>80,000</t>
  </si>
  <si>
    <t>001 C1437</t>
  </si>
  <si>
    <t>17 0 01 С5550</t>
  </si>
  <si>
    <t>132,245</t>
  </si>
  <si>
    <t xml:space="preserve"> Глушковского района Курской области  от 25 декабря 2023г. №75</t>
  </si>
  <si>
    <t xml:space="preserve"> Глушковского района Курской области  от 25 декабря 2023. №75</t>
  </si>
  <si>
    <t>Глушковского района Курской области  от 25 декабря 2023г. №75</t>
  </si>
  <si>
    <t>Глушковского района Курской области от 25 декабря 2023г. №75</t>
  </si>
  <si>
    <t>45</t>
  </si>
  <si>
    <t>340,000</t>
  </si>
  <si>
    <t>6,000</t>
  </si>
  <si>
    <t>60,000</t>
  </si>
  <si>
    <t>600,000</t>
  </si>
  <si>
    <t>2060,000</t>
  </si>
  <si>
    <t>2170,000</t>
  </si>
  <si>
    <t>2442,570</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</si>
  <si>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</si>
  <si>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t>
  </si>
  <si>
    <t>"О  бюджете муниципального образования</t>
  </si>
  <si>
    <t>"О бюджете муниципального образования</t>
  </si>
  <si>
    <t xml:space="preserve">"О бюджете муниципального образования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</si>
</sst>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
    <numFmt numFmtId="188" formatCode="0000000"/>
    <numFmt numFmtId="189" formatCode="[$-FC19]d\ mmmm\ yyyy\ &quot;г.&quot;"/>
  </numFmts>
  <fonts count="71">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2"/>
      <name val="Times New Roman"/>
      <family val="1"/>
    </font>
    <font>
      <sz val="10"/>
      <name val="Arial"/>
      <family val="2"/>
    </font>
    <font>
      <sz val="13"/>
      <name val="Times New Roman"/>
      <family val="1"/>
    </font>
    <font>
      <sz val="10"/>
      <name val="Arial Cyr"/>
      <family val="0"/>
    </font>
    <font>
      <sz val="12"/>
      <color indexed="8"/>
      <name val="Times New Roman"/>
      <family val="1"/>
    </font>
    <font>
      <sz val="11"/>
      <color indexed="8"/>
      <name val="Times New Roman"/>
      <family val="1"/>
    </font>
    <font>
      <sz val="10"/>
      <name val="Times New Roman"/>
      <family val="1"/>
    </font>
    <font>
      <b/>
      <sz val="10"/>
      <name val="Times New Roman"/>
      <family val="1"/>
    </font>
    <font>
      <b/>
      <sz val="9"/>
      <name val="Times New Roman"/>
      <family val="1"/>
    </font>
    <font>
      <b/>
      <sz val="10"/>
      <name val="Arial Cyr"/>
      <family val="0"/>
    </font>
    <font>
      <sz val="10"/>
      <color indexed="8"/>
      <name val="Times New Roman"/>
      <family val="1"/>
    </font>
    <font>
      <b/>
      <sz val="10"/>
      <name val="Helv"/>
      <family val="0"/>
    </font>
    <font>
      <b/>
      <sz val="8"/>
      <name val="Arial Cyr"/>
      <family val="0"/>
    </font>
    <font>
      <b/>
      <sz val="12"/>
      <name val="Times New Roman"/>
      <family val="1"/>
    </font>
    <font>
      <sz val="12"/>
      <name val="Arial Cyr"/>
      <family val="2"/>
    </font>
    <font>
      <sz val="14"/>
      <color indexed="8"/>
      <name val="Calibri"/>
      <family val="2"/>
    </font>
    <font>
      <sz val="14"/>
      <name val="Helv"/>
      <family val="0"/>
    </font>
    <font>
      <i/>
      <sz val="14"/>
      <color indexed="8"/>
      <name val="Times New Roman"/>
      <family val="1"/>
    </font>
    <font>
      <b/>
      <sz val="14"/>
      <color indexed="8"/>
      <name val="Calibri"/>
      <family val="2"/>
    </font>
    <font>
      <sz val="12"/>
      <color indexed="8"/>
      <name val="Arial Cyr"/>
      <family val="2"/>
    </font>
    <font>
      <b/>
      <sz val="11"/>
      <color indexed="8"/>
      <name val="Times New Roman"/>
      <family val="1"/>
    </font>
    <font>
      <b/>
      <sz val="11"/>
      <name val="Times New Roman"/>
      <family val="1"/>
    </font>
    <font>
      <sz val="11"/>
      <name val="Helv"/>
      <family val="0"/>
    </font>
    <font>
      <i/>
      <sz val="11"/>
      <color indexed="8"/>
      <name val="Times New Roman"/>
      <family val="1"/>
    </font>
    <font>
      <b/>
      <sz val="9"/>
      <color indexed="8"/>
      <name val="Times New Roman"/>
      <family val="1"/>
    </font>
    <font>
      <vertAlign val="superscript"/>
      <sz val="10"/>
      <color indexed="8"/>
      <name val="Times New Roman"/>
      <family val="1"/>
    </font>
    <font>
      <sz val="9"/>
      <color indexed="8"/>
      <name val="Times New Roman"/>
      <family val="1"/>
    </font>
    <font>
      <sz val="14"/>
      <name val="Arial Cyr"/>
      <family val="0"/>
    </font>
    <font>
      <sz val="8"/>
      <name val="Arial Cyr"/>
      <family val="0"/>
    </font>
    <font>
      <b/>
      <sz val="8"/>
      <name val="Times New Roman"/>
      <family val="1"/>
    </font>
    <font>
      <b/>
      <sz val="10"/>
      <color indexed="8"/>
      <name val="Times New Roman"/>
      <family val="1"/>
    </font>
    <font>
      <i/>
      <sz val="14"/>
      <name val="Times New Roman"/>
      <family val="1"/>
    </font>
    <font>
      <sz val="12"/>
      <color indexed="8"/>
      <name val="Calibri"/>
      <family val="2"/>
    </font>
    <font>
      <b/>
      <sz val="16"/>
      <color indexed="8"/>
      <name val="Times New Roman"/>
      <family val="1"/>
    </font>
    <font>
      <sz val="14"/>
      <color indexed="10"/>
      <name val="Times New Roman"/>
      <family val="1"/>
    </font>
    <font>
      <sz val="11"/>
      <color rgb="FF000000"/>
      <name val="Calibri"/>
      <family val="2"/>
    </font>
    <font>
      <sz val="11"/>
      <color theme="1"/>
      <name val="Calibri"/>
      <family val="2"/>
    </font>
    <font>
      <sz val="14"/>
      <color theme="1"/>
      <name val="Times New Roman"/>
      <family val="1"/>
    </font>
    <font>
      <b/>
      <sz val="14"/>
      <color rgb="FF000000"/>
      <name val="Times New Roman"/>
      <family val="1"/>
    </font>
    <font>
      <sz val="10"/>
      <color theme="1"/>
      <name val="Times New Roman"/>
      <family val="1"/>
    </font>
    <font>
      <sz val="11"/>
      <color theme="1"/>
      <name val="Times New Roman"/>
      <family val="1"/>
    </font>
    <font>
      <sz val="12"/>
      <color rgb="FF000000"/>
      <name val="Times New Roman"/>
      <family val="1"/>
    </font>
    <font>
      <sz val="14"/>
      <color rgb="FF000000"/>
      <name val="Times New Roman"/>
      <family val="1"/>
    </font>
    <font>
      <b/>
      <sz val="10"/>
      <color theme="1"/>
      <name val="Times New Roman"/>
      <family val="1"/>
    </font>
    <font>
      <sz val="14"/>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indexed="26"/>
        <bgColor indexed="64"/>
      </patternFill>
    </fill>
    <fill>
      <patternFill patternType="solid">
        <fgColor rgb="FFFFFF0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border>
    <border>
      <left style="thin">
        <color indexed="8"/>
      </left>
      <right>
        <color indexed="63"/>
      </right>
      <top>
        <color indexed="63"/>
      </top>
      <bottom style="thin">
        <color indexed="8"/>
      </bottom>
    </border>
    <border>
      <left style="thin"/>
      <right style="thin"/>
      <top>
        <color indexed="63"/>
      </top>
      <bottom style="thin"/>
    </border>
    <border>
      <left style="thin"/>
      <right style="thin">
        <color indexed="8"/>
      </right>
      <top style="thin"/>
      <bottom style="thin"/>
    </border>
    <border>
      <left style="thin"/>
      <right style="thin"/>
      <top style="thin"/>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top style="thin"/>
      <bottom style="thin"/>
    </border>
    <border>
      <left style="thin"/>
      <right style="thin"/>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color indexed="8"/>
      </top>
      <bottom>
        <color indexed="63"/>
      </bottom>
    </border>
    <border>
      <left style="thin">
        <color indexed="8"/>
      </left>
      <right>
        <color indexed="63"/>
      </right>
      <top style="thin"/>
      <bottom style="thin"/>
    </border>
    <border>
      <left style="medium">
        <color rgb="FF94A1B0"/>
      </left>
      <right style="medium">
        <color rgb="FF94A1B0"/>
      </right>
      <top style="thin"/>
      <bottom style="thin"/>
    </border>
    <border>
      <left style="medium"/>
      <right style="medium"/>
      <top style="medium"/>
      <bottom style="medium"/>
    </border>
    <border>
      <left/>
      <right/>
      <top style="thin"/>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1"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62" fillId="0" borderId="0">
      <alignment/>
      <protection/>
    </xf>
    <xf numFmtId="0" fontId="27" fillId="0" borderId="0">
      <alignment/>
      <protection/>
    </xf>
    <xf numFmtId="0" fontId="0" fillId="0" borderId="0">
      <alignment/>
      <protection/>
    </xf>
    <xf numFmtId="0" fontId="0" fillId="0" borderId="0">
      <alignment/>
      <protection/>
    </xf>
    <xf numFmtId="0" fontId="40" fillId="0" borderId="0">
      <alignment/>
      <protection/>
    </xf>
    <xf numFmtId="0" fontId="54" fillId="0" borderId="0">
      <alignment/>
      <protection/>
    </xf>
    <xf numFmtId="0" fontId="54" fillId="0" borderId="0">
      <alignment/>
      <protection/>
    </xf>
    <xf numFmtId="0" fontId="27" fillId="0" borderId="0">
      <alignment/>
      <protection/>
    </xf>
    <xf numFmtId="0" fontId="27" fillId="0" borderId="0">
      <alignment/>
      <protection/>
    </xf>
    <xf numFmtId="0" fontId="40" fillId="0" borderId="0">
      <alignment/>
      <protection/>
    </xf>
    <xf numFmtId="0" fontId="29" fillId="0" borderId="0">
      <alignment/>
      <protection/>
    </xf>
    <xf numFmtId="0" fontId="1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lignment/>
      <protection/>
    </xf>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946">
    <xf numFmtId="0" fontId="0" fillId="0" borderId="0" xfId="0" applyAlignment="1">
      <alignment/>
    </xf>
    <xf numFmtId="0" fontId="23" fillId="0" borderId="0" xfId="0" applyFont="1" applyFill="1" applyAlignment="1">
      <alignment/>
    </xf>
    <xf numFmtId="0" fontId="28" fillId="0" borderId="0" xfId="61" applyFont="1" applyFill="1" applyAlignment="1">
      <alignment vertical="top"/>
      <protection/>
    </xf>
    <xf numFmtId="49" fontId="26" fillId="0" borderId="0" xfId="0"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17" fillId="0" borderId="0" xfId="0" applyFont="1" applyAlignment="1">
      <alignment/>
    </xf>
    <xf numFmtId="0" fontId="17" fillId="0" borderId="0" xfId="0" applyFont="1" applyAlignment="1">
      <alignment/>
    </xf>
    <xf numFmtId="187" fontId="33" fillId="24" borderId="10" xfId="0" applyNumberFormat="1" applyFont="1" applyFill="1" applyBorder="1" applyAlignment="1">
      <alignment horizontal="right"/>
    </xf>
    <xf numFmtId="0" fontId="34" fillId="24" borderId="10" xfId="0" applyFont="1" applyFill="1" applyBorder="1" applyAlignment="1">
      <alignment horizontal="center" wrapText="1"/>
    </xf>
    <xf numFmtId="0" fontId="33" fillId="24" borderId="10" xfId="0" applyFont="1" applyFill="1" applyBorder="1" applyAlignment="1">
      <alignment/>
    </xf>
    <xf numFmtId="4" fontId="17" fillId="0" borderId="10" xfId="0" applyNumberFormat="1" applyFont="1" applyBorder="1" applyAlignment="1">
      <alignment/>
    </xf>
    <xf numFmtId="0" fontId="32" fillId="24" borderId="10" xfId="0" applyNumberFormat="1" applyFont="1" applyFill="1" applyBorder="1" applyAlignment="1">
      <alignment horizontal="left" vertical="top" wrapText="1"/>
    </xf>
    <xf numFmtId="49" fontId="32" fillId="24" borderId="10" xfId="0" applyNumberFormat="1" applyFont="1" applyFill="1" applyBorder="1" applyAlignment="1">
      <alignment horizontal="center" vertical="center"/>
    </xf>
    <xf numFmtId="0" fontId="33" fillId="24" borderId="10" xfId="0" applyNumberFormat="1" applyFont="1" applyFill="1" applyBorder="1" applyAlignment="1">
      <alignment horizontal="left" vertical="top" wrapText="1"/>
    </xf>
    <xf numFmtId="49" fontId="33" fillId="24" borderId="10" xfId="0" applyNumberFormat="1" applyFont="1" applyFill="1" applyBorder="1" applyAlignment="1">
      <alignment horizontal="center" vertical="center"/>
    </xf>
    <xf numFmtId="187" fontId="32" fillId="24" borderId="10" xfId="0" applyNumberFormat="1" applyFont="1" applyFill="1" applyBorder="1" applyAlignment="1">
      <alignment horizontal="right"/>
    </xf>
    <xf numFmtId="0" fontId="32" fillId="0" borderId="10" xfId="0" applyFont="1" applyFill="1" applyBorder="1" applyAlignment="1">
      <alignment horizontal="left" vertical="center" wrapText="1"/>
    </xf>
    <xf numFmtId="4" fontId="33" fillId="24" borderId="10" xfId="0" applyNumberFormat="1" applyFont="1" applyFill="1" applyBorder="1" applyAlignment="1">
      <alignment horizontal="right"/>
    </xf>
    <xf numFmtId="0" fontId="35" fillId="0" borderId="0" xfId="0" applyFont="1" applyAlignment="1">
      <alignment/>
    </xf>
    <xf numFmtId="4" fontId="35" fillId="0" borderId="10" xfId="0" applyNumberFormat="1" applyFont="1" applyBorder="1" applyAlignment="1">
      <alignment/>
    </xf>
    <xf numFmtId="186" fontId="17" fillId="0" borderId="10" xfId="0" applyNumberFormat="1" applyFont="1" applyBorder="1" applyAlignment="1">
      <alignment/>
    </xf>
    <xf numFmtId="0" fontId="36" fillId="24" borderId="10" xfId="0" applyFont="1" applyFill="1" applyBorder="1" applyAlignment="1">
      <alignment horizontal="left" vertical="center" wrapText="1"/>
    </xf>
    <xf numFmtId="186" fontId="32" fillId="24" borderId="10" xfId="0" applyNumberFormat="1" applyFont="1" applyFill="1" applyBorder="1" applyAlignment="1">
      <alignment horizontal="right"/>
    </xf>
    <xf numFmtId="186" fontId="33" fillId="24" borderId="10" xfId="0" applyNumberFormat="1" applyFont="1" applyFill="1" applyBorder="1" applyAlignment="1">
      <alignment horizontal="right"/>
    </xf>
    <xf numFmtId="0" fontId="34" fillId="24" borderId="10" xfId="0" applyNumberFormat="1" applyFont="1" applyFill="1" applyBorder="1" applyAlignment="1">
      <alignment horizontal="left" vertical="top" wrapText="1"/>
    </xf>
    <xf numFmtId="0" fontId="32" fillId="0" borderId="10" xfId="0" applyFont="1" applyBorder="1" applyAlignment="1">
      <alignment vertical="top" wrapText="1"/>
    </xf>
    <xf numFmtId="4" fontId="32" fillId="24" borderId="10" xfId="0" applyNumberFormat="1" applyFont="1" applyFill="1" applyBorder="1" applyAlignment="1">
      <alignment horizontal="right"/>
    </xf>
    <xf numFmtId="0" fontId="32" fillId="0" borderId="10" xfId="0" applyFont="1" applyBorder="1" applyAlignment="1">
      <alignment/>
    </xf>
    <xf numFmtId="4" fontId="33" fillId="24" borderId="10" xfId="0" applyNumberFormat="1" applyFont="1" applyFill="1" applyBorder="1" applyAlignment="1">
      <alignment horizontal="right" vertical="center"/>
    </xf>
    <xf numFmtId="187" fontId="33" fillId="24" borderId="10" xfId="0" applyNumberFormat="1" applyFont="1" applyFill="1" applyBorder="1" applyAlignment="1">
      <alignment horizontal="right" vertical="center"/>
    </xf>
    <xf numFmtId="187" fontId="32" fillId="0" borderId="10" xfId="0" applyNumberFormat="1" applyFont="1" applyFill="1" applyBorder="1" applyAlignment="1">
      <alignment horizontal="right"/>
    </xf>
    <xf numFmtId="0" fontId="37" fillId="0" borderId="0" xfId="0" applyFont="1" applyAlignment="1">
      <alignment/>
    </xf>
    <xf numFmtId="0" fontId="32" fillId="24" borderId="10" xfId="0" applyFont="1" applyFill="1" applyBorder="1" applyAlignment="1">
      <alignment horizontal="center" wrapText="1"/>
    </xf>
    <xf numFmtId="49" fontId="32" fillId="24" borderId="10" xfId="0" applyNumberFormat="1" applyFont="1" applyFill="1" applyBorder="1" applyAlignment="1">
      <alignment horizontal="center" vertical="center" wrapText="1"/>
    </xf>
    <xf numFmtId="0" fontId="32" fillId="24" borderId="10" xfId="0" applyFont="1" applyFill="1" applyBorder="1" applyAlignment="1">
      <alignment horizontal="center" vertical="center"/>
    </xf>
    <xf numFmtId="0" fontId="32" fillId="0" borderId="10" xfId="0" applyFont="1" applyBorder="1" applyAlignment="1">
      <alignment horizontal="center" vertical="center" wrapText="1"/>
    </xf>
    <xf numFmtId="0" fontId="38" fillId="0" borderId="0" xfId="0" applyFont="1" applyAlignment="1">
      <alignment/>
    </xf>
    <xf numFmtId="0" fontId="32" fillId="24" borderId="0" xfId="0" applyFont="1" applyFill="1" applyBorder="1" applyAlignment="1">
      <alignment horizontal="center"/>
    </xf>
    <xf numFmtId="0" fontId="32" fillId="24" borderId="0" xfId="0" applyFont="1" applyFill="1" applyAlignment="1">
      <alignment/>
    </xf>
    <xf numFmtId="0" fontId="32" fillId="24" borderId="0" xfId="0" applyFont="1" applyFill="1" applyAlignment="1">
      <alignment horizontal="left"/>
    </xf>
    <xf numFmtId="0" fontId="29" fillId="0" borderId="0" xfId="64">
      <alignment/>
      <protection/>
    </xf>
    <xf numFmtId="0" fontId="32" fillId="0" borderId="0" xfId="0" applyFont="1" applyBorder="1" applyAlignment="1">
      <alignment horizontal="right" vertical="center" wrapText="1"/>
    </xf>
    <xf numFmtId="0" fontId="32" fillId="0" borderId="0" xfId="0" applyFont="1" applyAlignment="1">
      <alignment/>
    </xf>
    <xf numFmtId="0" fontId="0" fillId="0" borderId="0" xfId="0" applyFill="1" applyAlignment="1">
      <alignment/>
    </xf>
    <xf numFmtId="49" fontId="20" fillId="0" borderId="0" xfId="0" applyNumberFormat="1" applyFont="1" applyFill="1" applyAlignment="1">
      <alignment horizontal="center"/>
    </xf>
    <xf numFmtId="49" fontId="20" fillId="0" borderId="0" xfId="0" applyNumberFormat="1" applyFont="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xf>
    <xf numFmtId="49" fontId="20" fillId="0" borderId="0" xfId="0" applyNumberFormat="1" applyFont="1" applyFill="1" applyAlignment="1">
      <alignment horizontal="center" vertical="center" wrapText="1"/>
    </xf>
    <xf numFmtId="2" fontId="20" fillId="0" borderId="0" xfId="0" applyNumberFormat="1" applyFont="1" applyAlignment="1">
      <alignment vertical="center" wrapText="1"/>
    </xf>
    <xf numFmtId="0" fontId="41" fillId="0" borderId="0" xfId="0" applyFont="1" applyAlignment="1">
      <alignment vertical="center" wrapText="1"/>
    </xf>
    <xf numFmtId="0" fontId="41" fillId="0" borderId="0" xfId="0" applyFont="1" applyFill="1" applyAlignment="1">
      <alignment vertical="center" wrapText="1"/>
    </xf>
    <xf numFmtId="49" fontId="20" fillId="0" borderId="0" xfId="0" applyNumberFormat="1" applyFont="1" applyAlignment="1">
      <alignment vertical="center" wrapText="1"/>
    </xf>
    <xf numFmtId="49" fontId="20" fillId="0" borderId="0" xfId="0" applyNumberFormat="1" applyFont="1" applyAlignment="1">
      <alignment horizontal="right" vertical="center" wrapText="1"/>
    </xf>
    <xf numFmtId="49" fontId="20" fillId="0" borderId="0" xfId="0" applyNumberFormat="1" applyFont="1" applyAlignment="1">
      <alignment horizontal="center" vertical="center" wrapText="1"/>
    </xf>
    <xf numFmtId="49" fontId="20" fillId="24" borderId="10" xfId="0" applyNumberFormat="1" applyFont="1" applyFill="1" applyBorder="1" applyAlignment="1">
      <alignment horizontal="right" vertical="center" wrapText="1"/>
    </xf>
    <xf numFmtId="49" fontId="20" fillId="24" borderId="10" xfId="0" applyNumberFormat="1" applyFont="1" applyFill="1" applyBorder="1" applyAlignment="1">
      <alignment horizontal="center" vertical="center" wrapText="1"/>
    </xf>
    <xf numFmtId="49" fontId="20" fillId="24" borderId="11" xfId="0" applyNumberFormat="1" applyFont="1" applyFill="1" applyBorder="1" applyAlignment="1">
      <alignment horizontal="left" vertical="center" wrapText="1"/>
    </xf>
    <xf numFmtId="49" fontId="20" fillId="25" borderId="12" xfId="0" applyNumberFormat="1" applyFont="1" applyFill="1" applyBorder="1" applyAlignment="1">
      <alignment horizontal="right" vertical="center" wrapText="1"/>
    </xf>
    <xf numFmtId="49" fontId="20" fillId="0" borderId="10" xfId="0" applyNumberFormat="1" applyFont="1" applyFill="1" applyBorder="1" applyAlignment="1">
      <alignment horizontal="center" vertical="center" wrapText="1"/>
    </xf>
    <xf numFmtId="0" fontId="22" fillId="24" borderId="0" xfId="0" applyFont="1" applyFill="1" applyAlignment="1">
      <alignment horizontal="left" vertical="center" wrapText="1"/>
    </xf>
    <xf numFmtId="0" fontId="21" fillId="25" borderId="13" xfId="0" applyFont="1" applyFill="1" applyBorder="1" applyAlignment="1">
      <alignment horizontal="left" vertical="center" wrapText="1"/>
    </xf>
    <xf numFmtId="49" fontId="20" fillId="24" borderId="11"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0" fontId="21" fillId="25" borderId="10" xfId="0" applyFont="1" applyFill="1" applyBorder="1" applyAlignment="1">
      <alignment horizontal="left" vertical="center" wrapText="1"/>
    </xf>
    <xf numFmtId="49" fontId="20" fillId="25" borderId="14" xfId="0" applyNumberFormat="1" applyFont="1" applyFill="1" applyBorder="1" applyAlignment="1">
      <alignment horizontal="left" vertical="center" wrapText="1"/>
    </xf>
    <xf numFmtId="49" fontId="20" fillId="25" borderId="15" xfId="0" applyNumberFormat="1" applyFont="1" applyFill="1" applyBorder="1" applyAlignment="1">
      <alignment horizontal="right" vertical="center" wrapText="1"/>
    </xf>
    <xf numFmtId="49" fontId="21" fillId="25" borderId="10" xfId="0" applyNumberFormat="1" applyFont="1" applyFill="1" applyBorder="1" applyAlignment="1">
      <alignment horizontal="center" vertical="center" wrapText="1"/>
    </xf>
    <xf numFmtId="49" fontId="21" fillId="25" borderId="11" xfId="0" applyNumberFormat="1" applyFont="1" applyFill="1" applyBorder="1" applyAlignment="1">
      <alignment horizontal="left" vertical="center" wrapText="1"/>
    </xf>
    <xf numFmtId="49" fontId="21" fillId="25" borderId="12" xfId="0" applyNumberFormat="1" applyFont="1" applyFill="1" applyBorder="1" applyAlignment="1">
      <alignment horizontal="right" vertical="center" wrapText="1"/>
    </xf>
    <xf numFmtId="49" fontId="21" fillId="24" borderId="10" xfId="0" applyNumberFormat="1" applyFont="1" applyFill="1" applyBorder="1" applyAlignment="1">
      <alignment horizontal="center" vertical="center" wrapText="1"/>
    </xf>
    <xf numFmtId="0" fontId="20" fillId="24" borderId="13" xfId="0" applyFont="1" applyFill="1" applyBorder="1" applyAlignment="1">
      <alignment horizontal="left" vertical="center" wrapText="1"/>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2" fontId="20" fillId="24" borderId="16" xfId="71" applyNumberFormat="1" applyFont="1" applyFill="1" applyBorder="1" applyAlignment="1">
      <alignment horizontal="left" vertical="center" wrapText="1"/>
      <protection/>
    </xf>
    <xf numFmtId="0" fontId="21" fillId="25" borderId="14" xfId="0" applyFont="1" applyFill="1" applyBorder="1" applyAlignment="1">
      <alignment horizontal="center" vertical="center" wrapText="1"/>
    </xf>
    <xf numFmtId="0" fontId="21" fillId="25" borderId="15" xfId="0" applyFont="1" applyFill="1" applyBorder="1" applyAlignment="1">
      <alignment horizontal="center" vertical="center" wrapText="1"/>
    </xf>
    <xf numFmtId="49" fontId="20" fillId="24" borderId="17" xfId="0" applyNumberFormat="1" applyFont="1" applyFill="1" applyBorder="1" applyAlignment="1">
      <alignment vertical="center" wrapText="1"/>
    </xf>
    <xf numFmtId="0" fontId="20" fillId="24" borderId="18" xfId="0" applyFont="1" applyFill="1" applyBorder="1" applyAlignment="1">
      <alignment horizontal="right" vertical="center" wrapText="1"/>
    </xf>
    <xf numFmtId="0" fontId="22" fillId="0" borderId="0" xfId="63" applyFont="1" applyFill="1" applyAlignment="1">
      <alignment vertical="center" wrapText="1"/>
      <protection/>
    </xf>
    <xf numFmtId="49" fontId="20" fillId="24" borderId="0" xfId="0" applyNumberFormat="1" applyFont="1" applyFill="1" applyBorder="1" applyAlignment="1">
      <alignment horizontal="center" vertical="center" wrapText="1"/>
    </xf>
    <xf numFmtId="49" fontId="20" fillId="24" borderId="19" xfId="0" applyNumberFormat="1" applyFont="1" applyFill="1" applyBorder="1" applyAlignment="1">
      <alignment horizontal="center" vertical="center" wrapText="1"/>
    </xf>
    <xf numFmtId="49" fontId="20" fillId="24" borderId="20" xfId="0" applyNumberFormat="1" applyFont="1" applyFill="1" applyBorder="1" applyAlignment="1">
      <alignment horizontal="center" vertical="center" wrapText="1"/>
    </xf>
    <xf numFmtId="0" fontId="20" fillId="24" borderId="13" xfId="0" applyFont="1" applyFill="1" applyBorder="1" applyAlignment="1">
      <alignment horizontal="center" vertical="center" wrapText="1"/>
    </xf>
    <xf numFmtId="49" fontId="20" fillId="24" borderId="10" xfId="71" applyNumberFormat="1" applyFont="1" applyFill="1" applyBorder="1" applyAlignment="1">
      <alignment horizontal="center" vertical="center" wrapText="1"/>
      <protection/>
    </xf>
    <xf numFmtId="0" fontId="20" fillId="24" borderId="10" xfId="0" applyFont="1" applyFill="1" applyBorder="1" applyAlignment="1">
      <alignment horizontal="left" vertical="center" wrapText="1"/>
    </xf>
    <xf numFmtId="0" fontId="20" fillId="24" borderId="21" xfId="0" applyFont="1" applyFill="1" applyBorder="1" applyAlignment="1">
      <alignment horizontal="center" vertical="center" wrapText="1"/>
    </xf>
    <xf numFmtId="0" fontId="22" fillId="24" borderId="10" xfId="0" applyFont="1" applyFill="1" applyBorder="1" applyAlignment="1">
      <alignment vertical="center" wrapText="1"/>
    </xf>
    <xf numFmtId="49" fontId="21" fillId="24" borderId="10" xfId="0" applyNumberFormat="1" applyFont="1" applyFill="1" applyBorder="1" applyAlignment="1">
      <alignment horizontal="right" vertical="center" wrapText="1"/>
    </xf>
    <xf numFmtId="49" fontId="21" fillId="24" borderId="0" xfId="0" applyNumberFormat="1" applyFont="1" applyFill="1" applyBorder="1" applyAlignment="1">
      <alignment horizontal="center" vertical="center" wrapText="1"/>
    </xf>
    <xf numFmtId="49" fontId="21" fillId="24" borderId="19" xfId="0" applyNumberFormat="1" applyFont="1" applyFill="1" applyBorder="1" applyAlignment="1">
      <alignment horizontal="center" vertical="center" wrapText="1"/>
    </xf>
    <xf numFmtId="49" fontId="21" fillId="25" borderId="0" xfId="0" applyNumberFormat="1" applyFont="1" applyFill="1" applyBorder="1" applyAlignment="1">
      <alignment horizontal="center" vertical="center" wrapText="1"/>
    </xf>
    <xf numFmtId="49" fontId="21" fillId="25" borderId="19" xfId="0" applyNumberFormat="1" applyFont="1" applyFill="1" applyBorder="1" applyAlignment="1">
      <alignment horizontal="center" vertical="center" wrapText="1"/>
    </xf>
    <xf numFmtId="49" fontId="21" fillId="25" borderId="20" xfId="0" applyNumberFormat="1" applyFont="1" applyFill="1" applyBorder="1" applyAlignment="1">
      <alignment horizontal="center" vertical="center" wrapText="1"/>
    </xf>
    <xf numFmtId="0" fontId="21" fillId="25" borderId="13" xfId="0" applyFont="1" applyFill="1" applyBorder="1" applyAlignment="1">
      <alignment horizontal="center" vertical="center" wrapText="1"/>
    </xf>
    <xf numFmtId="49" fontId="21" fillId="24" borderId="10" xfId="71" applyNumberFormat="1" applyFont="1" applyFill="1" applyBorder="1" applyAlignment="1">
      <alignment horizontal="center" vertical="center" wrapText="1"/>
      <protection/>
    </xf>
    <xf numFmtId="49" fontId="24" fillId="25" borderId="10" xfId="0" applyNumberFormat="1" applyFont="1" applyFill="1" applyBorder="1" applyAlignment="1">
      <alignment horizontal="center" vertical="center" wrapText="1"/>
    </xf>
    <xf numFmtId="0" fontId="24" fillId="25" borderId="10" xfId="0" applyFont="1" applyFill="1" applyBorder="1" applyAlignment="1">
      <alignment horizontal="center" vertical="center" wrapText="1"/>
    </xf>
    <xf numFmtId="49" fontId="24" fillId="24" borderId="0" xfId="63" applyNumberFormat="1" applyFont="1" applyFill="1" applyAlignment="1">
      <alignment horizontal="center" vertical="center" wrapText="1"/>
      <protection/>
    </xf>
    <xf numFmtId="0" fontId="42" fillId="0" borderId="0" xfId="71" applyFont="1" applyAlignment="1">
      <alignment vertical="center" wrapText="1"/>
      <protection/>
    </xf>
    <xf numFmtId="0" fontId="42" fillId="0" borderId="0" xfId="71" applyFont="1" applyFill="1" applyAlignment="1">
      <alignment vertical="center" wrapText="1"/>
      <protection/>
    </xf>
    <xf numFmtId="49" fontId="20" fillId="24" borderId="0" xfId="71" applyNumberFormat="1" applyFont="1" applyFill="1" applyBorder="1" applyAlignment="1">
      <alignment horizontal="center" vertical="center" wrapText="1"/>
      <protection/>
    </xf>
    <xf numFmtId="0" fontId="20" fillId="24" borderId="10" xfId="0" applyFont="1" applyFill="1" applyBorder="1" applyAlignment="1">
      <alignment vertical="center" wrapText="1"/>
    </xf>
    <xf numFmtId="181" fontId="21" fillId="24" borderId="10" xfId="0" applyNumberFormat="1" applyFont="1" applyFill="1" applyBorder="1" applyAlignment="1">
      <alignment horizontal="right" vertical="center" wrapText="1"/>
    </xf>
    <xf numFmtId="49" fontId="21" fillId="24" borderId="17" xfId="0" applyNumberFormat="1" applyFont="1" applyFill="1" applyBorder="1" applyAlignment="1">
      <alignment vertical="center" wrapText="1"/>
    </xf>
    <xf numFmtId="0" fontId="21" fillId="24" borderId="18" xfId="0" applyFont="1" applyFill="1" applyBorder="1" applyAlignment="1">
      <alignment horizontal="right" vertical="center" wrapText="1"/>
    </xf>
    <xf numFmtId="49" fontId="21" fillId="24" borderId="12" xfId="0" applyNumberFormat="1" applyFont="1" applyFill="1" applyBorder="1" applyAlignment="1">
      <alignment horizontal="center" vertical="center" wrapText="1"/>
    </xf>
    <xf numFmtId="0" fontId="21" fillId="24" borderId="12" xfId="0" applyFont="1" applyFill="1" applyBorder="1" applyAlignment="1">
      <alignment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49" fontId="20" fillId="24" borderId="11" xfId="0" applyNumberFormat="1" applyFont="1" applyFill="1" applyBorder="1" applyAlignment="1">
      <alignment vertical="center" wrapText="1"/>
    </xf>
    <xf numFmtId="49" fontId="20" fillId="24" borderId="12" xfId="0" applyNumberFormat="1" applyFont="1" applyFill="1" applyBorder="1" applyAlignment="1">
      <alignment horizontal="right" vertical="center" wrapText="1"/>
    </xf>
    <xf numFmtId="49" fontId="20" fillId="25" borderId="10" xfId="0" applyNumberFormat="1" applyFont="1" applyFill="1" applyBorder="1" applyAlignment="1">
      <alignment horizontal="right" vertical="center" wrapText="1"/>
    </xf>
    <xf numFmtId="49" fontId="20" fillId="25" borderId="10" xfId="0" applyNumberFormat="1" applyFont="1" applyFill="1" applyBorder="1" applyAlignment="1">
      <alignment horizontal="center" vertical="center" wrapText="1"/>
    </xf>
    <xf numFmtId="49" fontId="20" fillId="24" borderId="22" xfId="58" applyNumberFormat="1" applyFont="1" applyFill="1" applyBorder="1" applyAlignment="1">
      <alignment horizontal="center" vertical="center" wrapText="1"/>
      <protection/>
    </xf>
    <xf numFmtId="49" fontId="20" fillId="24" borderId="23" xfId="58" applyNumberFormat="1" applyFont="1" applyFill="1" applyBorder="1" applyAlignment="1">
      <alignment horizontal="center" vertical="center" wrapText="1"/>
      <protection/>
    </xf>
    <xf numFmtId="0" fontId="20" fillId="24" borderId="0" xfId="0" applyFont="1" applyFill="1" applyAlignment="1">
      <alignment/>
    </xf>
    <xf numFmtId="49" fontId="20" fillId="24" borderId="13" xfId="58" applyNumberFormat="1" applyFont="1" applyFill="1" applyBorder="1" applyAlignment="1">
      <alignment horizontal="center" vertical="center" wrapText="1"/>
      <protection/>
    </xf>
    <xf numFmtId="49" fontId="20" fillId="24" borderId="21" xfId="58" applyNumberFormat="1" applyFont="1" applyFill="1" applyBorder="1" applyAlignment="1">
      <alignment horizontal="center" vertical="center" wrapText="1"/>
      <protection/>
    </xf>
    <xf numFmtId="0" fontId="20" fillId="24" borderId="10" xfId="43" applyFont="1" applyFill="1" applyBorder="1" applyAlignment="1" applyProtection="1">
      <alignment horizontal="left" wrapText="1"/>
      <protection/>
    </xf>
    <xf numFmtId="49" fontId="24" fillId="24" borderId="10" xfId="71" applyNumberFormat="1" applyFont="1" applyFill="1" applyBorder="1" applyAlignment="1">
      <alignment horizontal="center" vertical="center" wrapText="1"/>
      <protection/>
    </xf>
    <xf numFmtId="49" fontId="21" fillId="25" borderId="13" xfId="0" applyNumberFormat="1" applyFont="1" applyFill="1" applyBorder="1" applyAlignment="1">
      <alignment horizontal="center" vertical="center" wrapText="1"/>
    </xf>
    <xf numFmtId="49" fontId="21" fillId="24" borderId="14" xfId="0" applyNumberFormat="1" applyFont="1" applyFill="1" applyBorder="1" applyAlignment="1">
      <alignment vertical="center" wrapText="1"/>
    </xf>
    <xf numFmtId="49" fontId="21" fillId="24" borderId="15" xfId="0" applyNumberFormat="1" applyFont="1" applyFill="1" applyBorder="1" applyAlignment="1">
      <alignment horizontal="right" vertical="center" wrapText="1"/>
    </xf>
    <xf numFmtId="0" fontId="21" fillId="25" borderId="13" xfId="0" applyNumberFormat="1" applyFont="1" applyFill="1" applyBorder="1" applyAlignment="1">
      <alignment horizontal="left" vertical="center" wrapText="1"/>
    </xf>
    <xf numFmtId="49" fontId="20" fillId="24" borderId="16" xfId="71" applyNumberFormat="1" applyFont="1" applyFill="1" applyBorder="1" applyAlignment="1">
      <alignment horizontal="center" vertical="center" wrapText="1"/>
      <protection/>
    </xf>
    <xf numFmtId="0" fontId="21" fillId="25" borderId="10" xfId="0" applyFont="1" applyFill="1" applyBorder="1" applyAlignment="1">
      <alignment horizontal="center" vertical="center" wrapText="1"/>
    </xf>
    <xf numFmtId="49" fontId="20" fillId="24" borderId="14" xfId="0" applyNumberFormat="1" applyFont="1" applyFill="1" applyBorder="1" applyAlignment="1">
      <alignment horizontal="left" vertical="center" wrapText="1"/>
    </xf>
    <xf numFmtId="186" fontId="21" fillId="25" borderId="10" xfId="0" applyNumberFormat="1" applyFont="1" applyFill="1" applyBorder="1" applyAlignment="1">
      <alignment horizontal="right" vertical="center" wrapText="1"/>
    </xf>
    <xf numFmtId="0" fontId="21" fillId="24" borderId="10" xfId="0" applyFont="1" applyFill="1" applyBorder="1" applyAlignment="1">
      <alignment horizontal="left" vertical="center" wrapText="1"/>
    </xf>
    <xf numFmtId="0" fontId="20" fillId="24" borderId="24" xfId="0" applyFont="1" applyFill="1" applyBorder="1" applyAlignment="1">
      <alignment horizontal="left" vertical="center" wrapText="1"/>
    </xf>
    <xf numFmtId="0" fontId="20" fillId="24" borderId="12" xfId="0" applyFont="1" applyFill="1" applyBorder="1" applyAlignment="1">
      <alignment horizontal="left" vertical="center" wrapText="1"/>
    </xf>
    <xf numFmtId="49" fontId="21" fillId="24" borderId="11" xfId="0" applyNumberFormat="1" applyFont="1" applyFill="1" applyBorder="1" applyAlignment="1">
      <alignment horizontal="center" vertical="center" wrapText="1"/>
    </xf>
    <xf numFmtId="49" fontId="21"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vertical="center" wrapText="1"/>
    </xf>
    <xf numFmtId="0" fontId="21" fillId="24" borderId="12" xfId="0" applyFont="1" applyFill="1" applyBorder="1" applyAlignment="1">
      <alignment horizontal="right" vertical="center" wrapText="1"/>
    </xf>
    <xf numFmtId="49" fontId="20" fillId="24" borderId="11" xfId="71" applyNumberFormat="1" applyFont="1" applyFill="1" applyBorder="1" applyAlignment="1">
      <alignment horizontal="center" vertical="center" wrapText="1"/>
      <protection/>
    </xf>
    <xf numFmtId="49" fontId="20" fillId="24" borderId="14" xfId="0" applyNumberFormat="1" applyFont="1" applyFill="1" applyBorder="1" applyAlignment="1">
      <alignment vertical="center" wrapText="1"/>
    </xf>
    <xf numFmtId="49" fontId="20" fillId="24" borderId="15" xfId="0" applyNumberFormat="1" applyFont="1" applyFill="1" applyBorder="1" applyAlignment="1">
      <alignment horizontal="right" vertical="center" wrapText="1"/>
    </xf>
    <xf numFmtId="49" fontId="20" fillId="24" borderId="12" xfId="71" applyNumberFormat="1" applyFont="1" applyFill="1" applyBorder="1" applyAlignment="1">
      <alignment horizontal="center" vertical="center" wrapText="1"/>
      <protection/>
    </xf>
    <xf numFmtId="49" fontId="21" fillId="24" borderId="12" xfId="71" applyNumberFormat="1" applyFont="1" applyFill="1" applyBorder="1" applyAlignment="1">
      <alignment horizontal="center" vertical="center" wrapText="1"/>
      <protection/>
    </xf>
    <xf numFmtId="2" fontId="20" fillId="24" borderId="12" xfId="71" applyNumberFormat="1" applyFont="1" applyFill="1" applyBorder="1" applyAlignment="1">
      <alignment horizontal="left" vertical="center" wrapText="1"/>
      <protection/>
    </xf>
    <xf numFmtId="2" fontId="43" fillId="24" borderId="12" xfId="71" applyNumberFormat="1" applyFont="1" applyFill="1" applyBorder="1" applyAlignment="1">
      <alignment horizontal="left" vertical="center" wrapText="1"/>
      <protection/>
    </xf>
    <xf numFmtId="186" fontId="20" fillId="24" borderId="11" xfId="71" applyNumberFormat="1" applyFont="1" applyFill="1" applyBorder="1" applyAlignment="1">
      <alignment horizontal="right" vertical="center" wrapText="1"/>
      <protection/>
    </xf>
    <xf numFmtId="49" fontId="21" fillId="25" borderId="11" xfId="0" applyNumberFormat="1" applyFont="1" applyFill="1" applyBorder="1" applyAlignment="1">
      <alignment horizontal="center" vertical="center" wrapText="1"/>
    </xf>
    <xf numFmtId="49" fontId="21" fillId="25" borderId="12" xfId="0" applyNumberFormat="1" applyFont="1" applyFill="1" applyBorder="1" applyAlignment="1">
      <alignment horizontal="center" vertical="center" wrapText="1"/>
    </xf>
    <xf numFmtId="0" fontId="21" fillId="25" borderId="13" xfId="0" applyFont="1" applyFill="1" applyBorder="1" applyAlignment="1">
      <alignment vertical="center" wrapText="1"/>
    </xf>
    <xf numFmtId="0" fontId="21" fillId="25" borderId="10" xfId="0" applyFont="1" applyFill="1" applyBorder="1" applyAlignment="1">
      <alignment vertical="center" wrapText="1"/>
    </xf>
    <xf numFmtId="49" fontId="22" fillId="25" borderId="10" xfId="0" applyNumberFormat="1" applyFont="1" applyFill="1" applyBorder="1" applyAlignment="1">
      <alignment horizontal="center" vertical="center" wrapText="1"/>
    </xf>
    <xf numFmtId="0" fontId="20" fillId="24" borderId="25" xfId="0" applyFont="1" applyFill="1" applyBorder="1" applyAlignment="1">
      <alignment horizontal="left" vertical="center" wrapText="1"/>
    </xf>
    <xf numFmtId="49" fontId="22" fillId="24" borderId="10" xfId="63" applyNumberFormat="1" applyFont="1" applyFill="1" applyBorder="1" applyAlignment="1">
      <alignment horizontal="center" vertical="center" wrapText="1"/>
      <protection/>
    </xf>
    <xf numFmtId="0" fontId="24" fillId="25" borderId="10" xfId="0" applyFont="1" applyFill="1" applyBorder="1" applyAlignment="1">
      <alignment vertical="center" wrapText="1"/>
    </xf>
    <xf numFmtId="0" fontId="20" fillId="24" borderId="0" xfId="0" applyFont="1" applyFill="1" applyAlignment="1">
      <alignment horizontal="justify"/>
    </xf>
    <xf numFmtId="0" fontId="20" fillId="25" borderId="10" xfId="0" applyFont="1" applyFill="1" applyBorder="1" applyAlignment="1">
      <alignment vertical="center" wrapText="1"/>
    </xf>
    <xf numFmtId="49" fontId="20" fillId="25" borderId="11" xfId="0" applyNumberFormat="1" applyFont="1" applyFill="1" applyBorder="1" applyAlignment="1">
      <alignment horizontal="center" vertical="center" wrapText="1"/>
    </xf>
    <xf numFmtId="49" fontId="20" fillId="25" borderId="11" xfId="0" applyNumberFormat="1" applyFont="1" applyFill="1" applyBorder="1" applyAlignment="1">
      <alignment horizontal="left" vertical="center" wrapText="1"/>
    </xf>
    <xf numFmtId="49" fontId="22" fillId="24" borderId="11" xfId="63" applyNumberFormat="1" applyFont="1" applyFill="1" applyBorder="1" applyAlignment="1">
      <alignment horizontal="center" vertical="center" wrapText="1"/>
      <protection/>
    </xf>
    <xf numFmtId="0" fontId="20" fillId="24" borderId="11" xfId="0" applyFont="1" applyFill="1" applyBorder="1" applyAlignment="1">
      <alignment wrapText="1"/>
    </xf>
    <xf numFmtId="0" fontId="20" fillId="25" borderId="10" xfId="0" applyFont="1" applyFill="1" applyBorder="1" applyAlignment="1">
      <alignment horizontal="left" vertical="center" wrapText="1"/>
    </xf>
    <xf numFmtId="49" fontId="22" fillId="24" borderId="17" xfId="0" applyNumberFormat="1" applyFont="1" applyFill="1" applyBorder="1" applyAlignment="1">
      <alignment vertical="center" wrapText="1"/>
    </xf>
    <xf numFmtId="49" fontId="22" fillId="24" borderId="18" xfId="0" applyNumberFormat="1" applyFont="1" applyFill="1" applyBorder="1" applyAlignment="1">
      <alignment horizontal="right" vertical="center" wrapText="1"/>
    </xf>
    <xf numFmtId="49" fontId="22" fillId="24" borderId="12" xfId="71" applyNumberFormat="1" applyFont="1" applyFill="1" applyBorder="1" applyAlignment="1">
      <alignment horizontal="center" vertical="center" wrapText="1"/>
      <protection/>
    </xf>
    <xf numFmtId="49" fontId="22" fillId="24" borderId="10" xfId="71" applyNumberFormat="1" applyFont="1" applyFill="1" applyBorder="1" applyAlignment="1">
      <alignment horizontal="center" vertical="center" wrapText="1"/>
      <protection/>
    </xf>
    <xf numFmtId="49" fontId="22" fillId="24" borderId="11" xfId="71" applyNumberFormat="1" applyFont="1" applyFill="1" applyBorder="1" applyAlignment="1">
      <alignment horizontal="center" vertical="center" wrapText="1"/>
      <protection/>
    </xf>
    <xf numFmtId="2" fontId="22" fillId="24" borderId="12" xfId="71" applyNumberFormat="1" applyFont="1" applyFill="1" applyBorder="1" applyAlignment="1">
      <alignment horizontal="left" vertical="center" wrapText="1"/>
      <protection/>
    </xf>
    <xf numFmtId="49" fontId="24" fillId="24" borderId="11" xfId="63" applyNumberFormat="1" applyFont="1" applyFill="1" applyBorder="1" applyAlignment="1">
      <alignment horizontal="center" vertical="center" wrapText="1"/>
      <protection/>
    </xf>
    <xf numFmtId="49" fontId="24" fillId="24" borderId="11" xfId="71" applyNumberFormat="1" applyFont="1" applyFill="1" applyBorder="1" applyAlignment="1">
      <alignment horizontal="center" vertical="center" wrapText="1"/>
      <protection/>
    </xf>
    <xf numFmtId="49" fontId="21" fillId="24" borderId="12" xfId="0" applyNumberFormat="1" applyFont="1" applyFill="1" applyBorder="1" applyAlignment="1">
      <alignment horizontal="right" vertical="center" wrapText="1"/>
    </xf>
    <xf numFmtId="49" fontId="24" fillId="24" borderId="12" xfId="71" applyNumberFormat="1" applyFont="1" applyFill="1" applyBorder="1" applyAlignment="1">
      <alignment horizontal="center" vertical="center" wrapText="1"/>
      <protection/>
    </xf>
    <xf numFmtId="2" fontId="21" fillId="24" borderId="12" xfId="71" applyNumberFormat="1" applyFont="1" applyFill="1" applyBorder="1" applyAlignment="1">
      <alignment horizontal="left" vertical="center" wrapText="1"/>
      <protection/>
    </xf>
    <xf numFmtId="0" fontId="24" fillId="0" borderId="0" xfId="63" applyFont="1" applyFill="1" applyAlignment="1">
      <alignment vertical="center" wrapText="1"/>
      <protection/>
    </xf>
    <xf numFmtId="0" fontId="20" fillId="24" borderId="11" xfId="0" applyFont="1" applyFill="1" applyBorder="1" applyAlignment="1">
      <alignment horizontal="left" vertical="center" wrapText="1"/>
    </xf>
    <xf numFmtId="0" fontId="20" fillId="24" borderId="12" xfId="0" applyFont="1" applyFill="1" applyBorder="1" applyAlignment="1">
      <alignment horizontal="right" vertical="center" wrapText="1"/>
    </xf>
    <xf numFmtId="0" fontId="20" fillId="24" borderId="20" xfId="0" applyFont="1" applyFill="1" applyBorder="1" applyAlignment="1">
      <alignment horizontal="left" vertical="center" wrapText="1"/>
    </xf>
    <xf numFmtId="49" fontId="24" fillId="24" borderId="10" xfId="63" applyNumberFormat="1" applyFont="1" applyFill="1" applyBorder="1" applyAlignment="1">
      <alignment horizontal="center" vertical="center" wrapText="1"/>
      <protection/>
    </xf>
    <xf numFmtId="0" fontId="20" fillId="24" borderId="0" xfId="0" applyFont="1" applyFill="1" applyAlignment="1">
      <alignment vertical="center" wrapText="1"/>
    </xf>
    <xf numFmtId="0" fontId="20" fillId="24" borderId="15" xfId="0" applyFont="1" applyFill="1" applyBorder="1" applyAlignment="1">
      <alignment horizontal="right" vertical="center" wrapText="1"/>
    </xf>
    <xf numFmtId="0" fontId="20" fillId="24" borderId="10" xfId="0" applyFont="1" applyFill="1" applyBorder="1" applyAlignment="1">
      <alignment horizontal="justify"/>
    </xf>
    <xf numFmtId="0" fontId="22" fillId="0" borderId="0" xfId="71" applyFont="1" applyAlignment="1">
      <alignment vertical="center" wrapText="1"/>
      <protection/>
    </xf>
    <xf numFmtId="0" fontId="22" fillId="0" borderId="0" xfId="71" applyFont="1" applyFill="1" applyAlignment="1">
      <alignment vertical="center" wrapText="1"/>
      <protection/>
    </xf>
    <xf numFmtId="187" fontId="20" fillId="25" borderId="11" xfId="0" applyNumberFormat="1" applyFont="1" applyFill="1" applyBorder="1" applyAlignment="1">
      <alignment horizontal="right" vertical="center" wrapText="1"/>
    </xf>
    <xf numFmtId="0" fontId="42" fillId="24" borderId="0" xfId="71" applyFont="1" applyFill="1" applyAlignment="1">
      <alignment vertical="center" wrapText="1"/>
      <protection/>
    </xf>
    <xf numFmtId="0" fontId="24" fillId="24" borderId="0" xfId="63" applyFont="1" applyFill="1" applyAlignment="1">
      <alignment vertical="center" wrapText="1"/>
      <protection/>
    </xf>
    <xf numFmtId="187" fontId="20" fillId="25" borderId="10" xfId="0" applyNumberFormat="1" applyFont="1" applyFill="1" applyBorder="1" applyAlignment="1">
      <alignment horizontal="right" vertical="center" wrapText="1"/>
    </xf>
    <xf numFmtId="0" fontId="21" fillId="24" borderId="10" xfId="0" applyFont="1" applyFill="1" applyBorder="1" applyAlignment="1">
      <alignment vertical="top" wrapText="1"/>
    </xf>
    <xf numFmtId="0" fontId="20" fillId="24" borderId="13" xfId="0" applyFont="1" applyFill="1" applyBorder="1" applyAlignment="1">
      <alignment horizontal="left" wrapText="1"/>
    </xf>
    <xf numFmtId="0" fontId="20" fillId="25" borderId="0" xfId="0" applyFont="1" applyFill="1" applyBorder="1" applyAlignment="1">
      <alignment horizontal="left" vertical="center" wrapText="1"/>
    </xf>
    <xf numFmtId="0" fontId="21" fillId="25" borderId="26" xfId="0" applyFont="1" applyFill="1" applyBorder="1" applyAlignment="1">
      <alignment horizontal="center" vertical="center" wrapText="1"/>
    </xf>
    <xf numFmtId="0" fontId="21" fillId="25" borderId="27" xfId="0" applyFont="1" applyFill="1" applyBorder="1" applyAlignment="1">
      <alignment horizontal="center" vertical="center" wrapText="1"/>
    </xf>
    <xf numFmtId="49" fontId="20" fillId="25" borderId="12" xfId="0" applyNumberFormat="1" applyFont="1" applyFill="1" applyBorder="1" applyAlignment="1">
      <alignment horizontal="center" vertical="center" wrapText="1"/>
    </xf>
    <xf numFmtId="49" fontId="20" fillId="24" borderId="10" xfId="61" applyNumberFormat="1" applyFont="1" applyFill="1" applyBorder="1" applyAlignment="1">
      <alignment horizontal="center" vertical="center" wrapText="1"/>
      <protection/>
    </xf>
    <xf numFmtId="49" fontId="21" fillId="25" borderId="10" xfId="61" applyNumberFormat="1" applyFont="1" applyFill="1" applyBorder="1" applyAlignment="1">
      <alignment horizontal="center" vertical="center" wrapText="1"/>
      <protection/>
    </xf>
    <xf numFmtId="0" fontId="24" fillId="25" borderId="11" xfId="0" applyFont="1" applyFill="1" applyBorder="1" applyAlignment="1">
      <alignment horizontal="center" vertical="center" wrapText="1"/>
    </xf>
    <xf numFmtId="0" fontId="24" fillId="25" borderId="12" xfId="0" applyFont="1" applyFill="1" applyBorder="1" applyAlignment="1">
      <alignment horizontal="center" vertical="center" wrapText="1"/>
    </xf>
    <xf numFmtId="49" fontId="21" fillId="24" borderId="14" xfId="0" applyNumberFormat="1" applyFont="1" applyFill="1" applyBorder="1" applyAlignment="1">
      <alignment horizontal="left" vertical="center" wrapText="1"/>
    </xf>
    <xf numFmtId="0" fontId="21" fillId="24" borderId="15" xfId="0" applyFont="1" applyFill="1" applyBorder="1" applyAlignment="1">
      <alignment horizontal="right" vertical="center" wrapText="1"/>
    </xf>
    <xf numFmtId="0" fontId="22" fillId="0" borderId="0" xfId="63" applyFont="1" applyFill="1" applyAlignment="1">
      <alignment horizontal="center" vertical="center" wrapText="1"/>
      <protection/>
    </xf>
    <xf numFmtId="49" fontId="21" fillId="25" borderId="28" xfId="0" applyNumberFormat="1" applyFont="1" applyFill="1" applyBorder="1" applyAlignment="1">
      <alignment horizontal="center" vertical="center" wrapText="1"/>
    </xf>
    <xf numFmtId="0" fontId="24" fillId="0" borderId="0" xfId="63" applyFont="1" applyFill="1" applyAlignment="1">
      <alignment horizontal="center" vertical="center" wrapText="1"/>
      <protection/>
    </xf>
    <xf numFmtId="49" fontId="20" fillId="25" borderId="28" xfId="0" applyNumberFormat="1" applyFont="1" applyFill="1" applyBorder="1" applyAlignment="1">
      <alignment horizontal="center" vertical="center" wrapText="1"/>
    </xf>
    <xf numFmtId="49" fontId="21" fillId="25" borderId="29" xfId="0" applyNumberFormat="1" applyFont="1" applyFill="1" applyBorder="1" applyAlignment="1">
      <alignment horizontal="center" vertical="center" wrapText="1"/>
    </xf>
    <xf numFmtId="49" fontId="21" fillId="25" borderId="30" xfId="0" applyNumberFormat="1" applyFont="1" applyFill="1" applyBorder="1" applyAlignment="1">
      <alignment horizontal="center" vertical="center" wrapText="1"/>
    </xf>
    <xf numFmtId="49" fontId="20" fillId="24" borderId="31" xfId="0" applyNumberFormat="1" applyFont="1" applyFill="1" applyBorder="1" applyAlignment="1">
      <alignment horizontal="center" vertical="center" wrapText="1"/>
    </xf>
    <xf numFmtId="0" fontId="20" fillId="24" borderId="32" xfId="0" applyFont="1" applyFill="1" applyBorder="1" applyAlignment="1">
      <alignment horizontal="center" vertical="center" wrapText="1"/>
    </xf>
    <xf numFmtId="49" fontId="20" fillId="24" borderId="32" xfId="0" applyNumberFormat="1"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4" xfId="0" applyNumberFormat="1" applyFont="1" applyFill="1" applyBorder="1" applyAlignment="1">
      <alignment horizontal="left" vertical="center" wrapText="1"/>
    </xf>
    <xf numFmtId="0" fontId="20" fillId="0" borderId="15" xfId="0" applyFont="1" applyFill="1" applyBorder="1" applyAlignment="1">
      <alignment horizontal="right" vertical="center" wrapText="1"/>
    </xf>
    <xf numFmtId="49" fontId="20" fillId="0" borderId="12" xfId="0" applyNumberFormat="1" applyFont="1" applyFill="1" applyBorder="1" applyAlignment="1">
      <alignment horizontal="center" vertical="center" wrapText="1"/>
    </xf>
    <xf numFmtId="0" fontId="24" fillId="24" borderId="12" xfId="0" applyFont="1" applyFill="1" applyBorder="1" applyAlignment="1">
      <alignment vertical="center" wrapText="1"/>
    </xf>
    <xf numFmtId="0" fontId="20" fillId="0" borderId="0" xfId="0" applyFont="1" applyAlignment="1">
      <alignment vertical="center" wrapText="1"/>
    </xf>
    <xf numFmtId="0" fontId="42" fillId="0" borderId="0" xfId="0" applyFont="1" applyAlignment="1">
      <alignment vertical="center" wrapText="1"/>
    </xf>
    <xf numFmtId="49" fontId="20" fillId="23" borderId="31" xfId="0" applyNumberFormat="1" applyFont="1" applyFill="1" applyBorder="1" applyAlignment="1">
      <alignment horizontal="center" vertical="center" wrapText="1"/>
    </xf>
    <xf numFmtId="0" fontId="20" fillId="23" borderId="32" xfId="0" applyFont="1" applyFill="1" applyBorder="1" applyAlignment="1">
      <alignment horizontal="center" vertical="center" wrapText="1"/>
    </xf>
    <xf numFmtId="49" fontId="20" fillId="23" borderId="32" xfId="0" applyNumberFormat="1" applyFont="1" applyFill="1" applyBorder="1" applyAlignment="1">
      <alignment horizontal="center" vertical="center" wrapText="1"/>
    </xf>
    <xf numFmtId="49" fontId="20" fillId="24" borderId="33" xfId="0" applyNumberFormat="1" applyFont="1" applyFill="1" applyBorder="1" applyAlignment="1">
      <alignment horizontal="center" vertical="center" wrapText="1"/>
    </xf>
    <xf numFmtId="0" fontId="20" fillId="25" borderId="15" xfId="0" applyFont="1" applyFill="1" applyBorder="1" applyAlignment="1">
      <alignment horizontal="right" vertical="center" wrapText="1"/>
    </xf>
    <xf numFmtId="0" fontId="20" fillId="24" borderId="34" xfId="0" applyFont="1" applyFill="1" applyBorder="1" applyAlignment="1">
      <alignment horizontal="center" vertical="center" wrapText="1"/>
    </xf>
    <xf numFmtId="49" fontId="20" fillId="24" borderId="35" xfId="0" applyNumberFormat="1" applyFont="1" applyFill="1" applyBorder="1" applyAlignment="1">
      <alignment horizontal="center" vertical="center" wrapText="1"/>
    </xf>
    <xf numFmtId="49" fontId="20" fillId="24" borderId="21" xfId="0" applyNumberFormat="1" applyFont="1" applyFill="1" applyBorder="1" applyAlignment="1">
      <alignment horizontal="center" vertical="center" wrapText="1"/>
    </xf>
    <xf numFmtId="0" fontId="20" fillId="25" borderId="12" xfId="0" applyFont="1" applyFill="1" applyBorder="1" applyAlignment="1">
      <alignment horizontal="right" vertical="center" wrapText="1"/>
    </xf>
    <xf numFmtId="49" fontId="20" fillId="24" borderId="13" xfId="0" applyNumberFormat="1" applyFont="1" applyFill="1" applyBorder="1" applyAlignment="1">
      <alignment horizontal="center" vertical="center" wrapText="1"/>
    </xf>
    <xf numFmtId="49" fontId="21" fillId="25" borderId="23" xfId="0" applyNumberFormat="1" applyFont="1" applyFill="1" applyBorder="1" applyAlignment="1">
      <alignment horizontal="center" vertical="center" wrapText="1"/>
    </xf>
    <xf numFmtId="49" fontId="21" fillId="25" borderId="17" xfId="0" applyNumberFormat="1" applyFont="1" applyFill="1" applyBorder="1" applyAlignment="1">
      <alignment horizontal="left" vertical="center" wrapText="1"/>
    </xf>
    <xf numFmtId="0" fontId="21" fillId="25" borderId="18" xfId="0" applyFont="1" applyFill="1" applyBorder="1" applyAlignment="1">
      <alignment horizontal="right" vertical="center" wrapText="1"/>
    </xf>
    <xf numFmtId="0" fontId="21" fillId="25" borderId="36" xfId="0" applyFont="1" applyFill="1" applyBorder="1" applyAlignment="1">
      <alignment horizontal="center" vertical="center" wrapText="1"/>
    </xf>
    <xf numFmtId="49" fontId="21" fillId="25" borderId="31" xfId="0" applyNumberFormat="1" applyFont="1" applyFill="1" applyBorder="1" applyAlignment="1">
      <alignment horizontal="center" vertical="center" wrapText="1"/>
    </xf>
    <xf numFmtId="0" fontId="21" fillId="24" borderId="37" xfId="0" applyFont="1" applyFill="1" applyBorder="1" applyAlignment="1">
      <alignment vertical="center" wrapText="1"/>
    </xf>
    <xf numFmtId="0" fontId="20" fillId="24" borderId="0" xfId="0" applyFont="1" applyFill="1" applyAlignment="1">
      <alignment wrapText="1"/>
    </xf>
    <xf numFmtId="49" fontId="20" fillId="24" borderId="16" xfId="0" applyNumberFormat="1" applyFont="1" applyFill="1" applyBorder="1" applyAlignment="1">
      <alignment horizontal="center" vertical="center" wrapText="1"/>
    </xf>
    <xf numFmtId="0" fontId="20" fillId="24" borderId="14" xfId="0" applyFont="1" applyFill="1" applyBorder="1" applyAlignment="1">
      <alignment horizontal="left" vertical="center" wrapText="1"/>
    </xf>
    <xf numFmtId="49" fontId="20" fillId="24" borderId="17" xfId="0" applyNumberFormat="1" applyFont="1" applyFill="1" applyBorder="1" applyAlignment="1">
      <alignment horizontal="center" vertical="center" wrapText="1"/>
    </xf>
    <xf numFmtId="49" fontId="20" fillId="24" borderId="18" xfId="0" applyNumberFormat="1" applyFont="1" applyFill="1" applyBorder="1" applyAlignment="1">
      <alignment horizontal="center" vertical="center" wrapText="1"/>
    </xf>
    <xf numFmtId="49" fontId="20" fillId="24" borderId="37" xfId="0" applyNumberFormat="1" applyFont="1" applyFill="1" applyBorder="1" applyAlignment="1">
      <alignment horizontal="center" vertical="center" wrapText="1"/>
    </xf>
    <xf numFmtId="0" fontId="22" fillId="24" borderId="0" xfId="0" applyFont="1" applyFill="1" applyAlignment="1">
      <alignment vertical="center" wrapText="1"/>
    </xf>
    <xf numFmtId="0" fontId="20" fillId="24" borderId="10" xfId="0" applyFont="1" applyFill="1" applyBorder="1" applyAlignment="1">
      <alignment horizontal="center" vertical="center" wrapText="1"/>
    </xf>
    <xf numFmtId="0" fontId="20" fillId="24" borderId="12" xfId="0" applyFont="1" applyFill="1" applyBorder="1" applyAlignment="1">
      <alignment horizontal="center" vertical="center" wrapText="1"/>
    </xf>
    <xf numFmtId="49" fontId="21" fillId="25" borderId="14" xfId="0" applyNumberFormat="1" applyFont="1" applyFill="1" applyBorder="1" applyAlignment="1">
      <alignment horizontal="center" vertical="center" wrapText="1"/>
    </xf>
    <xf numFmtId="49" fontId="21" fillId="25" borderId="15" xfId="0" applyNumberFormat="1" applyFont="1" applyFill="1" applyBorder="1" applyAlignment="1">
      <alignment horizontal="center" vertical="center" wrapText="1"/>
    </xf>
    <xf numFmtId="0" fontId="20" fillId="25" borderId="20" xfId="0" applyFont="1" applyFill="1" applyBorder="1" applyAlignment="1">
      <alignment horizontal="left" vertical="center" wrapText="1"/>
    </xf>
    <xf numFmtId="49" fontId="21" fillId="25" borderId="21" xfId="0" applyNumberFormat="1" applyFont="1" applyFill="1" applyBorder="1" applyAlignment="1">
      <alignment horizontal="center" vertical="center" wrapText="1"/>
    </xf>
    <xf numFmtId="49" fontId="21" fillId="25" borderId="14" xfId="0" applyNumberFormat="1" applyFont="1" applyFill="1" applyBorder="1" applyAlignment="1">
      <alignment horizontal="left" vertical="center" wrapText="1"/>
    </xf>
    <xf numFmtId="49" fontId="21" fillId="25" borderId="15" xfId="0" applyNumberFormat="1" applyFont="1" applyFill="1" applyBorder="1" applyAlignment="1">
      <alignment horizontal="right" vertical="center" wrapText="1"/>
    </xf>
    <xf numFmtId="0" fontId="24" fillId="24" borderId="0" xfId="0" applyFont="1" applyFill="1" applyAlignment="1">
      <alignment vertical="center" wrapText="1"/>
    </xf>
    <xf numFmtId="0" fontId="21" fillId="25" borderId="12" xfId="0" applyFont="1" applyFill="1" applyBorder="1" applyAlignment="1">
      <alignment horizontal="left" vertical="center" wrapText="1"/>
    </xf>
    <xf numFmtId="49" fontId="20"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horizontal="left" vertical="center" wrapText="1"/>
    </xf>
    <xf numFmtId="49" fontId="21" fillId="24" borderId="11" xfId="71"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Alignment="1">
      <alignment wrapText="1"/>
    </xf>
    <xf numFmtId="49" fontId="21" fillId="0" borderId="16" xfId="0" applyNumberFormat="1" applyFont="1" applyFill="1" applyBorder="1" applyAlignment="1">
      <alignment horizontal="center" vertical="center" wrapText="1"/>
    </xf>
    <xf numFmtId="0" fontId="23" fillId="0" borderId="0" xfId="63" applyFont="1" applyFill="1">
      <alignment/>
      <protection/>
    </xf>
    <xf numFmtId="0" fontId="25" fillId="0" borderId="0" xfId="0" applyFont="1" applyAlignment="1">
      <alignment horizontal="center" vertical="center"/>
    </xf>
    <xf numFmtId="0" fontId="21" fillId="25" borderId="15" xfId="0" applyFont="1" applyFill="1" applyBorder="1" applyAlignment="1">
      <alignment horizontal="right" vertical="center" wrapText="1"/>
    </xf>
    <xf numFmtId="49" fontId="21" fillId="24" borderId="16" xfId="0" applyNumberFormat="1" applyFont="1" applyFill="1" applyBorder="1" applyAlignment="1">
      <alignment horizontal="center" vertical="center" wrapText="1"/>
    </xf>
    <xf numFmtId="0" fontId="21" fillId="25" borderId="25" xfId="0" applyFont="1" applyFill="1" applyBorder="1" applyAlignment="1">
      <alignment horizontal="center" vertical="center" wrapText="1"/>
    </xf>
    <xf numFmtId="0" fontId="40" fillId="0" borderId="0" xfId="0" applyFont="1" applyBorder="1" applyAlignment="1">
      <alignment horizontal="right" vertical="center" wrapText="1"/>
    </xf>
    <xf numFmtId="49" fontId="20" fillId="0" borderId="11"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2" fontId="20" fillId="0" borderId="10" xfId="0" applyNumberFormat="1" applyFont="1" applyBorder="1" applyAlignment="1">
      <alignment vertical="center" wrapText="1"/>
    </xf>
    <xf numFmtId="0" fontId="20" fillId="0" borderId="38" xfId="0" applyFont="1" applyFill="1" applyBorder="1" applyAlignment="1">
      <alignment horizontal="left" vertical="center" wrapText="1"/>
    </xf>
    <xf numFmtId="181" fontId="20" fillId="24" borderId="10"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Fill="1" applyAlignment="1">
      <alignment vertical="center" wrapText="1"/>
    </xf>
    <xf numFmtId="181" fontId="21" fillId="24" borderId="10" xfId="0" applyNumberFormat="1" applyFont="1" applyFill="1" applyBorder="1" applyAlignment="1">
      <alignment horizontal="center" vertical="center" wrapText="1"/>
    </xf>
    <xf numFmtId="49" fontId="21" fillId="24" borderId="0" xfId="63" applyNumberFormat="1" applyFont="1" applyFill="1" applyAlignment="1">
      <alignment horizontal="center" vertical="center" wrapText="1"/>
      <protection/>
    </xf>
    <xf numFmtId="0" fontId="21" fillId="0" borderId="0" xfId="0" applyFont="1" applyAlignment="1">
      <alignment vertical="center" wrapText="1"/>
    </xf>
    <xf numFmtId="0" fontId="21" fillId="0" borderId="0" xfId="0" applyFont="1" applyFill="1" applyAlignment="1">
      <alignment vertical="center" wrapText="1"/>
    </xf>
    <xf numFmtId="0" fontId="21" fillId="25" borderId="39" xfId="0" applyFont="1" applyFill="1" applyBorder="1" applyAlignment="1">
      <alignment vertical="center" wrapText="1"/>
    </xf>
    <xf numFmtId="187" fontId="21" fillId="25" borderId="10" xfId="0" applyNumberFormat="1" applyFont="1" applyFill="1" applyBorder="1" applyAlignment="1">
      <alignment horizontal="right" vertical="center" wrapText="1"/>
    </xf>
    <xf numFmtId="187" fontId="20" fillId="24" borderId="10" xfId="0" applyNumberFormat="1" applyFont="1" applyFill="1" applyBorder="1" applyAlignment="1">
      <alignment horizontal="right" vertical="center" wrapText="1"/>
    </xf>
    <xf numFmtId="49" fontId="20" fillId="24" borderId="10" xfId="63" applyNumberFormat="1" applyFont="1" applyFill="1" applyBorder="1" applyAlignment="1">
      <alignment horizontal="center" vertical="center" wrapText="1"/>
      <protection/>
    </xf>
    <xf numFmtId="49" fontId="21" fillId="24" borderId="10" xfId="63" applyNumberFormat="1" applyFont="1" applyFill="1" applyBorder="1" applyAlignment="1">
      <alignment horizontal="center" vertical="center" wrapText="1"/>
      <protection/>
    </xf>
    <xf numFmtId="0" fontId="20" fillId="24" borderId="10" xfId="0" applyFont="1" applyFill="1" applyBorder="1" applyAlignment="1">
      <alignment vertical="top" wrapText="1"/>
    </xf>
    <xf numFmtId="0" fontId="24" fillId="26" borderId="10" xfId="0" applyFont="1" applyFill="1" applyBorder="1" applyAlignment="1">
      <alignment vertical="top" wrapText="1"/>
    </xf>
    <xf numFmtId="49" fontId="20" fillId="0" borderId="0" xfId="0" applyNumberFormat="1" applyFont="1" applyFill="1" applyBorder="1" applyAlignment="1">
      <alignment horizontal="center" vertical="center" wrapText="1"/>
    </xf>
    <xf numFmtId="49" fontId="20" fillId="0" borderId="10" xfId="71" applyNumberFormat="1" applyFont="1" applyFill="1" applyBorder="1" applyAlignment="1">
      <alignment horizontal="center" vertical="center" wrapText="1"/>
      <protection/>
    </xf>
    <xf numFmtId="49" fontId="20" fillId="23" borderId="10" xfId="0" applyNumberFormat="1" applyFont="1" applyFill="1" applyBorder="1" applyAlignment="1">
      <alignment horizontal="center" vertical="center" wrapText="1"/>
    </xf>
    <xf numFmtId="49" fontId="21" fillId="25" borderId="40" xfId="0" applyNumberFormat="1" applyFont="1" applyFill="1" applyBorder="1" applyAlignment="1">
      <alignment horizontal="center" vertical="center" wrapText="1"/>
    </xf>
    <xf numFmtId="49" fontId="22" fillId="26" borderId="11" xfId="63" applyNumberFormat="1" applyFont="1" applyFill="1" applyBorder="1" applyAlignment="1">
      <alignment horizontal="center" vertical="center" wrapText="1"/>
      <protection/>
    </xf>
    <xf numFmtId="49" fontId="22" fillId="26" borderId="12" xfId="71" applyNumberFormat="1" applyFont="1" applyFill="1" applyBorder="1" applyAlignment="1">
      <alignment horizontal="center" vertical="center" wrapText="1"/>
      <protection/>
    </xf>
    <xf numFmtId="49" fontId="22" fillId="26" borderId="10" xfId="71" applyNumberFormat="1" applyFont="1" applyFill="1" applyBorder="1" applyAlignment="1">
      <alignment horizontal="center" vertical="center" wrapText="1"/>
      <protection/>
    </xf>
    <xf numFmtId="49" fontId="20" fillId="26" borderId="10" xfId="71" applyNumberFormat="1" applyFont="1" applyFill="1" applyBorder="1" applyAlignment="1">
      <alignment horizontal="center" vertical="center" wrapText="1"/>
      <protection/>
    </xf>
    <xf numFmtId="0" fontId="20" fillId="26" borderId="10" xfId="0" applyFont="1" applyFill="1" applyBorder="1" applyAlignment="1">
      <alignment vertical="center" wrapText="1"/>
    </xf>
    <xf numFmtId="49" fontId="20" fillId="26" borderId="10" xfId="0" applyNumberFormat="1" applyFont="1" applyFill="1" applyBorder="1" applyAlignment="1">
      <alignment horizontal="center" vertical="center" wrapText="1"/>
    </xf>
    <xf numFmtId="49" fontId="20" fillId="26" borderId="11" xfId="0" applyNumberFormat="1" applyFont="1" applyFill="1" applyBorder="1" applyAlignment="1">
      <alignment vertical="center" wrapText="1"/>
    </xf>
    <xf numFmtId="49" fontId="20" fillId="26" borderId="12" xfId="0" applyNumberFormat="1" applyFont="1" applyFill="1" applyBorder="1" applyAlignment="1">
      <alignment horizontal="right" vertical="center" wrapText="1"/>
    </xf>
    <xf numFmtId="49" fontId="22" fillId="26" borderId="11" xfId="71" applyNumberFormat="1" applyFont="1" applyFill="1" applyBorder="1" applyAlignment="1">
      <alignment horizontal="center" vertical="center" wrapText="1"/>
      <protection/>
    </xf>
    <xf numFmtId="2" fontId="20" fillId="26" borderId="12" xfId="71" applyNumberFormat="1" applyFont="1" applyFill="1" applyBorder="1" applyAlignment="1">
      <alignment horizontal="left" vertical="center" wrapText="1"/>
      <protection/>
    </xf>
    <xf numFmtId="49" fontId="21" fillId="27" borderId="14" xfId="0" applyNumberFormat="1" applyFont="1" applyFill="1" applyBorder="1" applyAlignment="1">
      <alignment horizontal="left" vertical="center" wrapText="1"/>
    </xf>
    <xf numFmtId="49" fontId="21" fillId="27" borderId="15" xfId="0" applyNumberFormat="1" applyFont="1" applyFill="1" applyBorder="1" applyAlignment="1">
      <alignment horizontal="right" vertical="center" wrapText="1"/>
    </xf>
    <xf numFmtId="49" fontId="21" fillId="26" borderId="10" xfId="0" applyNumberFormat="1" applyFont="1" applyFill="1" applyBorder="1" applyAlignment="1">
      <alignment horizontal="center" vertical="center" wrapText="1"/>
    </xf>
    <xf numFmtId="187" fontId="20" fillId="24" borderId="11" xfId="71" applyNumberFormat="1" applyFont="1" applyFill="1" applyBorder="1" applyAlignment="1">
      <alignment horizontal="right" vertical="center" wrapText="1"/>
      <protection/>
    </xf>
    <xf numFmtId="187" fontId="20" fillId="24" borderId="10" xfId="71" applyNumberFormat="1" applyFont="1" applyFill="1" applyBorder="1" applyAlignment="1">
      <alignment horizontal="right" vertical="center" wrapText="1"/>
      <protection/>
    </xf>
    <xf numFmtId="187" fontId="21" fillId="24" borderId="10" xfId="71" applyNumberFormat="1" applyFont="1" applyFill="1" applyBorder="1" applyAlignment="1">
      <alignment horizontal="right" vertical="center" wrapText="1"/>
      <protection/>
    </xf>
    <xf numFmtId="181" fontId="40" fillId="24" borderId="41" xfId="0" applyNumberFormat="1" applyFont="1" applyFill="1" applyBorder="1" applyAlignment="1">
      <alignment vertical="center"/>
    </xf>
    <xf numFmtId="0" fontId="40" fillId="24" borderId="0" xfId="0" applyFont="1" applyFill="1" applyAlignment="1">
      <alignment vertical="center"/>
    </xf>
    <xf numFmtId="0" fontId="25" fillId="24" borderId="0" xfId="0" applyFont="1" applyFill="1" applyAlignment="1">
      <alignment horizontal="center" vertical="center"/>
    </xf>
    <xf numFmtId="0" fontId="40" fillId="24" borderId="0" xfId="0" applyFont="1" applyFill="1" applyAlignment="1">
      <alignment vertical="center" wrapText="1"/>
    </xf>
    <xf numFmtId="0" fontId="45" fillId="24" borderId="0" xfId="0" applyFont="1" applyFill="1" applyBorder="1" applyAlignment="1">
      <alignment horizontal="right" vertical="center" wrapText="1"/>
    </xf>
    <xf numFmtId="0" fontId="0" fillId="24" borderId="0" xfId="0" applyFill="1" applyBorder="1" applyAlignment="1">
      <alignment/>
    </xf>
    <xf numFmtId="0" fontId="0" fillId="24" borderId="0" xfId="0" applyFill="1" applyAlignment="1">
      <alignment/>
    </xf>
    <xf numFmtId="0" fontId="31" fillId="24" borderId="10" xfId="0" applyFont="1" applyFill="1" applyBorder="1" applyAlignment="1">
      <alignment/>
    </xf>
    <xf numFmtId="0" fontId="46" fillId="24" borderId="10" xfId="0" applyFont="1" applyFill="1" applyBorder="1" applyAlignment="1">
      <alignment/>
    </xf>
    <xf numFmtId="0" fontId="46" fillId="24" borderId="10" xfId="0" applyFont="1" applyFill="1" applyBorder="1" applyAlignment="1">
      <alignment horizontal="left" vertical="center" wrapText="1"/>
    </xf>
    <xf numFmtId="0" fontId="23" fillId="24" borderId="0" xfId="63" applyFont="1" applyFill="1" applyBorder="1" applyAlignment="1">
      <alignment vertical="center" wrapText="1"/>
      <protection/>
    </xf>
    <xf numFmtId="49" fontId="31" fillId="24" borderId="10" xfId="0" applyNumberFormat="1" applyFont="1" applyFill="1" applyBorder="1" applyAlignment="1">
      <alignment horizontal="right" vertical="center" wrapText="1"/>
    </xf>
    <xf numFmtId="49" fontId="31" fillId="24" borderId="42" xfId="0" applyNumberFormat="1" applyFont="1" applyFill="1" applyBorder="1" applyAlignment="1">
      <alignment horizontal="center" vertical="center" wrapText="1"/>
    </xf>
    <xf numFmtId="49" fontId="31" fillId="25" borderId="29" xfId="0" applyNumberFormat="1" applyFont="1" applyFill="1" applyBorder="1" applyAlignment="1">
      <alignment horizontal="left" vertical="center" wrapText="1"/>
    </xf>
    <xf numFmtId="0" fontId="31" fillId="25" borderId="12" xfId="0" applyFont="1" applyFill="1" applyBorder="1" applyAlignment="1">
      <alignment horizontal="right" vertical="center" wrapText="1"/>
    </xf>
    <xf numFmtId="0" fontId="31" fillId="24" borderId="10" xfId="0" applyFont="1" applyFill="1" applyBorder="1" applyAlignment="1">
      <alignment horizontal="left" vertical="center" wrapText="1"/>
    </xf>
    <xf numFmtId="49" fontId="31" fillId="25" borderId="14" xfId="0" applyNumberFormat="1" applyFont="1" applyFill="1" applyBorder="1" applyAlignment="1">
      <alignment horizontal="left" vertical="center" wrapText="1"/>
    </xf>
    <xf numFmtId="186" fontId="31" fillId="25" borderId="10" xfId="0" applyNumberFormat="1" applyFont="1" applyFill="1" applyBorder="1" applyAlignment="1">
      <alignment horizontal="right" vertical="center" wrapText="1"/>
    </xf>
    <xf numFmtId="49" fontId="31" fillId="24" borderId="33" xfId="0" applyNumberFormat="1" applyFont="1" applyFill="1" applyBorder="1" applyAlignment="1">
      <alignment horizontal="center" vertical="center" wrapText="1"/>
    </xf>
    <xf numFmtId="0" fontId="31" fillId="24" borderId="16" xfId="0" applyFont="1" applyFill="1" applyBorder="1" applyAlignment="1">
      <alignment horizontal="left" vertical="center" wrapText="1"/>
    </xf>
    <xf numFmtId="49" fontId="31" fillId="24" borderId="43" xfId="0" applyNumberFormat="1" applyFont="1" applyFill="1" applyBorder="1" applyAlignment="1">
      <alignment horizontal="center" vertical="center" wrapText="1"/>
    </xf>
    <xf numFmtId="49" fontId="31" fillId="25" borderId="11" xfId="0" applyNumberFormat="1" applyFont="1" applyFill="1" applyBorder="1" applyAlignment="1">
      <alignment horizontal="left" vertical="center" wrapText="1"/>
    </xf>
    <xf numFmtId="0" fontId="31" fillId="24" borderId="10" xfId="0" applyFont="1" applyFill="1" applyBorder="1" applyAlignment="1">
      <alignment vertical="center" wrapText="1"/>
    </xf>
    <xf numFmtId="0" fontId="47" fillId="24" borderId="0" xfId="63" applyFont="1" applyFill="1" applyBorder="1" applyAlignment="1">
      <alignment vertical="center" wrapText="1"/>
      <protection/>
    </xf>
    <xf numFmtId="186" fontId="46" fillId="25" borderId="37" xfId="0" applyNumberFormat="1" applyFont="1" applyFill="1" applyBorder="1" applyAlignment="1">
      <alignment horizontal="right" vertical="center" wrapText="1"/>
    </xf>
    <xf numFmtId="49" fontId="46" fillId="25" borderId="39" xfId="0" applyNumberFormat="1" applyFont="1" applyFill="1" applyBorder="1" applyAlignment="1">
      <alignment horizontal="center" vertical="center" wrapText="1"/>
    </xf>
    <xf numFmtId="49" fontId="46" fillId="25" borderId="17" xfId="0" applyNumberFormat="1" applyFont="1" applyFill="1" applyBorder="1" applyAlignment="1">
      <alignment horizontal="left" vertical="center" wrapText="1"/>
    </xf>
    <xf numFmtId="0" fontId="46" fillId="25" borderId="18" xfId="0" applyFont="1" applyFill="1" applyBorder="1" applyAlignment="1">
      <alignment horizontal="right" vertical="center" wrapText="1"/>
    </xf>
    <xf numFmtId="0" fontId="46" fillId="24" borderId="37" xfId="0" applyFont="1" applyFill="1" applyBorder="1" applyAlignment="1">
      <alignment vertical="center" wrapText="1"/>
    </xf>
    <xf numFmtId="0" fontId="48" fillId="24" borderId="0" xfId="71" applyFont="1" applyFill="1" applyBorder="1" applyAlignment="1">
      <alignment vertical="center" wrapText="1"/>
      <protection/>
    </xf>
    <xf numFmtId="49" fontId="31" fillId="24" borderId="11" xfId="71" applyNumberFormat="1" applyFont="1" applyFill="1" applyBorder="1" applyAlignment="1">
      <alignment horizontal="right" vertical="center" wrapText="1"/>
      <protection/>
    </xf>
    <xf numFmtId="49" fontId="31" fillId="24" borderId="11" xfId="71" applyNumberFormat="1" applyFont="1" applyFill="1" applyBorder="1" applyAlignment="1">
      <alignment horizontal="center" vertical="center" wrapText="1"/>
      <protection/>
    </xf>
    <xf numFmtId="49" fontId="31" fillId="24" borderId="17" xfId="0" applyNumberFormat="1" applyFont="1" applyFill="1" applyBorder="1" applyAlignment="1">
      <alignment vertical="center" wrapText="1"/>
    </xf>
    <xf numFmtId="49" fontId="31" fillId="24" borderId="18" xfId="0" applyNumberFormat="1" applyFont="1" applyFill="1" applyBorder="1" applyAlignment="1">
      <alignment horizontal="right" vertical="center" wrapText="1"/>
    </xf>
    <xf numFmtId="2" fontId="31" fillId="24" borderId="10" xfId="71" applyNumberFormat="1" applyFont="1" applyFill="1" applyBorder="1" applyAlignment="1">
      <alignment horizontal="left" vertical="center" wrapText="1"/>
      <protection/>
    </xf>
    <xf numFmtId="49" fontId="46" fillId="24" borderId="11" xfId="71" applyNumberFormat="1" applyFont="1" applyFill="1" applyBorder="1" applyAlignment="1">
      <alignment horizontal="center" vertical="center" wrapText="1"/>
      <protection/>
    </xf>
    <xf numFmtId="49" fontId="46" fillId="24" borderId="17" xfId="0" applyNumberFormat="1" applyFont="1" applyFill="1" applyBorder="1" applyAlignment="1">
      <alignment vertical="center" wrapText="1"/>
    </xf>
    <xf numFmtId="49" fontId="46" fillId="24" borderId="18" xfId="0" applyNumberFormat="1" applyFont="1" applyFill="1" applyBorder="1" applyAlignment="1">
      <alignment horizontal="right" vertical="center" wrapText="1"/>
    </xf>
    <xf numFmtId="2" fontId="46" fillId="24" borderId="10" xfId="71" applyNumberFormat="1" applyFont="1" applyFill="1" applyBorder="1" applyAlignment="1">
      <alignment horizontal="left" vertical="center" wrapText="1"/>
      <protection/>
    </xf>
    <xf numFmtId="181" fontId="46" fillId="25" borderId="10" xfId="0" applyNumberFormat="1" applyFont="1" applyFill="1" applyBorder="1" applyAlignment="1">
      <alignment horizontal="right" vertical="center" wrapText="1"/>
    </xf>
    <xf numFmtId="49" fontId="46" fillId="25"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center" vertical="center" wrapText="1"/>
    </xf>
    <xf numFmtId="49" fontId="46" fillId="25" borderId="12" xfId="0" applyNumberFormat="1" applyFont="1" applyFill="1" applyBorder="1" applyAlignment="1">
      <alignment horizontal="center" vertical="center" wrapText="1"/>
    </xf>
    <xf numFmtId="0" fontId="46" fillId="25" borderId="10" xfId="0" applyFont="1" applyFill="1" applyBorder="1" applyAlignment="1">
      <alignment horizontal="left" vertical="center" wrapText="1"/>
    </xf>
    <xf numFmtId="0" fontId="23" fillId="24" borderId="0" xfId="71" applyFont="1" applyFill="1" applyBorder="1" applyAlignment="1">
      <alignment vertical="center" wrapText="1"/>
      <protection/>
    </xf>
    <xf numFmtId="49" fontId="46" fillId="24" borderId="11" xfId="0" applyNumberFormat="1" applyFont="1" applyFill="1" applyBorder="1" applyAlignment="1">
      <alignment vertical="center" wrapText="1"/>
    </xf>
    <xf numFmtId="49" fontId="46" fillId="24" borderId="12" xfId="0" applyNumberFormat="1" applyFont="1" applyFill="1" applyBorder="1" applyAlignment="1">
      <alignment horizontal="right" vertical="center" wrapText="1"/>
    </xf>
    <xf numFmtId="49" fontId="31" fillId="24" borderId="10" xfId="0" applyNumberFormat="1" applyFont="1" applyFill="1" applyBorder="1" applyAlignment="1">
      <alignment horizontal="center" vertical="center" wrapText="1"/>
    </xf>
    <xf numFmtId="49" fontId="31" fillId="25" borderId="12" xfId="0" applyNumberFormat="1" applyFont="1" applyFill="1" applyBorder="1" applyAlignment="1">
      <alignment horizontal="right" vertical="center" wrapText="1"/>
    </xf>
    <xf numFmtId="181" fontId="31" fillId="24" borderId="10" xfId="0" applyNumberFormat="1" applyFont="1" applyFill="1" applyBorder="1" applyAlignment="1">
      <alignment horizontal="right" vertical="center" wrapText="1"/>
    </xf>
    <xf numFmtId="0" fontId="31" fillId="24" borderId="44" xfId="0" applyFont="1" applyFill="1" applyBorder="1" applyAlignment="1">
      <alignment horizontal="justify"/>
    </xf>
    <xf numFmtId="0" fontId="31" fillId="24" borderId="45" xfId="0" applyFont="1" applyFill="1" applyBorder="1" applyAlignment="1">
      <alignment horizontal="left" vertical="center" wrapText="1"/>
    </xf>
    <xf numFmtId="181" fontId="31" fillId="25" borderId="10" xfId="0" applyNumberFormat="1" applyFont="1" applyFill="1" applyBorder="1" applyAlignment="1">
      <alignment horizontal="right" vertical="center" wrapText="1"/>
    </xf>
    <xf numFmtId="0" fontId="47" fillId="24" borderId="0" xfId="63" applyFont="1" applyFill="1" applyBorder="1" applyAlignment="1">
      <alignment horizontal="center" vertical="center" wrapText="1"/>
      <protection/>
    </xf>
    <xf numFmtId="181" fontId="46" fillId="24" borderId="10" xfId="0" applyNumberFormat="1" applyFont="1" applyFill="1" applyBorder="1" applyAlignment="1">
      <alignment horizontal="right" vertical="center" wrapText="1"/>
    </xf>
    <xf numFmtId="49" fontId="46" fillId="24"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left" vertical="center" wrapText="1"/>
    </xf>
    <xf numFmtId="49" fontId="46" fillId="25" borderId="12" xfId="0" applyNumberFormat="1" applyFont="1" applyFill="1" applyBorder="1" applyAlignment="1">
      <alignment horizontal="right" vertical="center" wrapText="1"/>
    </xf>
    <xf numFmtId="0" fontId="46" fillId="24" borderId="10" xfId="0" applyFont="1" applyFill="1" applyBorder="1" applyAlignment="1">
      <alignment vertical="center" wrapText="1"/>
    </xf>
    <xf numFmtId="49" fontId="31" fillId="25" borderId="15" xfId="0" applyNumberFormat="1" applyFont="1" applyFill="1" applyBorder="1" applyAlignment="1">
      <alignment horizontal="right" vertical="center" wrapText="1"/>
    </xf>
    <xf numFmtId="49" fontId="47" fillId="25" borderId="10" xfId="0" applyNumberFormat="1" applyFont="1" applyFill="1" applyBorder="1" applyAlignment="1">
      <alignment horizontal="center" vertical="center" wrapText="1"/>
    </xf>
    <xf numFmtId="49" fontId="31" fillId="25" borderId="11" xfId="0" applyNumberFormat="1" applyFont="1" applyFill="1" applyBorder="1" applyAlignment="1">
      <alignment horizontal="center" vertical="center" wrapText="1"/>
    </xf>
    <xf numFmtId="0" fontId="31" fillId="24" borderId="10" xfId="0" applyFont="1" applyFill="1" applyBorder="1" applyAlignment="1">
      <alignment horizontal="justify"/>
    </xf>
    <xf numFmtId="186" fontId="46" fillId="25" borderId="10" xfId="0" applyNumberFormat="1" applyFont="1" applyFill="1" applyBorder="1" applyAlignment="1">
      <alignment horizontal="right" vertical="center" wrapText="1"/>
    </xf>
    <xf numFmtId="49" fontId="31" fillId="24" borderId="11" xfId="0" applyNumberFormat="1" applyFont="1" applyFill="1" applyBorder="1" applyAlignment="1">
      <alignment vertical="center" wrapText="1"/>
    </xf>
    <xf numFmtId="49" fontId="31" fillId="24" borderId="12" xfId="0" applyNumberFormat="1" applyFont="1" applyFill="1" applyBorder="1" applyAlignment="1">
      <alignment horizontal="right" vertical="center" wrapText="1"/>
    </xf>
    <xf numFmtId="0" fontId="0" fillId="24" borderId="0" xfId="0" applyFont="1" applyFill="1" applyBorder="1" applyAlignment="1">
      <alignment vertical="center" wrapText="1"/>
    </xf>
    <xf numFmtId="181" fontId="31" fillId="24" borderId="10" xfId="63" applyNumberFormat="1" applyFont="1" applyFill="1" applyBorder="1" applyAlignment="1">
      <alignment horizontal="right" vertical="center" wrapText="1"/>
      <protection/>
    </xf>
    <xf numFmtId="49" fontId="47" fillId="24" borderId="11" xfId="63" applyNumberFormat="1" applyFont="1" applyFill="1" applyBorder="1" applyAlignment="1">
      <alignment horizontal="center" vertical="center" wrapText="1"/>
      <protection/>
    </xf>
    <xf numFmtId="49" fontId="31" fillId="24" borderId="11"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46" fillId="24" borderId="12" xfId="0" applyFont="1" applyFill="1" applyBorder="1" applyAlignment="1">
      <alignment horizontal="right" vertical="center" wrapText="1"/>
    </xf>
    <xf numFmtId="49" fontId="31" fillId="24" borderId="11" xfId="0" applyNumberFormat="1" applyFont="1" applyFill="1" applyBorder="1" applyAlignment="1">
      <alignment horizontal="right" vertical="center" wrapText="1"/>
    </xf>
    <xf numFmtId="0" fontId="31" fillId="24" borderId="43" xfId="0" applyFont="1" applyFill="1" applyBorder="1" applyAlignment="1">
      <alignment horizontal="left" vertical="center" wrapText="1"/>
    </xf>
    <xf numFmtId="49" fontId="46" fillId="24" borderId="10" xfId="0" applyNumberFormat="1" applyFont="1" applyFill="1" applyBorder="1" applyAlignment="1">
      <alignment horizontal="right" vertical="center" wrapText="1"/>
    </xf>
    <xf numFmtId="0" fontId="46" fillId="24" borderId="44" xfId="0" applyFont="1" applyFill="1" applyBorder="1" applyAlignment="1">
      <alignment horizontal="left" vertical="center" wrapText="1"/>
    </xf>
    <xf numFmtId="49" fontId="31" fillId="25" borderId="14" xfId="0" applyNumberFormat="1" applyFont="1" applyFill="1" applyBorder="1" applyAlignment="1">
      <alignment horizontal="center" vertical="center" wrapText="1"/>
    </xf>
    <xf numFmtId="49" fontId="31" fillId="25" borderId="12" xfId="0" applyNumberFormat="1" applyFont="1" applyFill="1" applyBorder="1" applyAlignment="1">
      <alignment horizontal="center" vertical="center" wrapText="1"/>
    </xf>
    <xf numFmtId="0" fontId="31" fillId="24" borderId="25" xfId="0" applyFont="1" applyFill="1" applyBorder="1" applyAlignment="1">
      <alignment horizontal="left" vertical="center" wrapText="1"/>
    </xf>
    <xf numFmtId="0" fontId="46" fillId="24" borderId="12" xfId="0" applyFont="1" applyFill="1" applyBorder="1" applyAlignment="1">
      <alignment horizontal="left" vertical="center" wrapText="1"/>
    </xf>
    <xf numFmtId="49" fontId="31" fillId="25" borderId="10" xfId="0" applyNumberFormat="1" applyFont="1" applyFill="1" applyBorder="1" applyAlignment="1">
      <alignment horizontal="right" vertical="center" wrapText="1"/>
    </xf>
    <xf numFmtId="0" fontId="31" fillId="24" borderId="12" xfId="0" applyFont="1" applyFill="1" applyBorder="1" applyAlignment="1">
      <alignment horizontal="left" vertical="center" wrapText="1"/>
    </xf>
    <xf numFmtId="49" fontId="31" fillId="25" borderId="10" xfId="0" applyNumberFormat="1" applyFont="1" applyFill="1" applyBorder="1" applyAlignment="1">
      <alignment horizontal="center" vertical="center" wrapText="1"/>
    </xf>
    <xf numFmtId="0" fontId="31" fillId="24" borderId="44" xfId="0" applyFont="1" applyFill="1" applyBorder="1" applyAlignment="1">
      <alignment wrapText="1"/>
    </xf>
    <xf numFmtId="49" fontId="31" fillId="24" borderId="14" xfId="0" applyNumberFormat="1" applyFont="1" applyFill="1" applyBorder="1" applyAlignment="1">
      <alignment vertical="center" wrapText="1"/>
    </xf>
    <xf numFmtId="49" fontId="31" fillId="24" borderId="15" xfId="0" applyNumberFormat="1" applyFont="1" applyFill="1" applyBorder="1" applyAlignment="1">
      <alignment horizontal="right" vertical="center" wrapText="1"/>
    </xf>
    <xf numFmtId="0" fontId="31" fillId="25" borderId="10" xfId="0" applyFont="1" applyFill="1" applyBorder="1" applyAlignment="1">
      <alignment vertical="center" wrapText="1"/>
    </xf>
    <xf numFmtId="186" fontId="31" fillId="24" borderId="10" xfId="71" applyNumberFormat="1" applyFont="1" applyFill="1" applyBorder="1" applyAlignment="1">
      <alignment horizontal="right" vertical="center" wrapText="1"/>
      <protection/>
    </xf>
    <xf numFmtId="0" fontId="49" fillId="24" borderId="10" xfId="0" applyFont="1" applyFill="1" applyBorder="1" applyAlignment="1">
      <alignment horizontal="left" vertical="center" wrapText="1"/>
    </xf>
    <xf numFmtId="181" fontId="31" fillId="24" borderId="10" xfId="71" applyNumberFormat="1" applyFont="1" applyFill="1" applyBorder="1" applyAlignment="1">
      <alignment horizontal="right" vertical="center" wrapText="1"/>
      <protection/>
    </xf>
    <xf numFmtId="2" fontId="49" fillId="24" borderId="10" xfId="71" applyNumberFormat="1" applyFont="1" applyFill="1" applyBorder="1" applyAlignment="1">
      <alignment horizontal="left" vertical="center" wrapText="1"/>
      <protection/>
    </xf>
    <xf numFmtId="186" fontId="31" fillId="24" borderId="11" xfId="71" applyNumberFormat="1" applyFont="1" applyFill="1" applyBorder="1" applyAlignment="1">
      <alignment horizontal="right" vertical="center" wrapText="1"/>
      <protection/>
    </xf>
    <xf numFmtId="49" fontId="23" fillId="24" borderId="11" xfId="71" applyNumberFormat="1" applyFont="1" applyFill="1" applyBorder="1" applyAlignment="1">
      <alignment horizontal="center" vertical="center" wrapText="1"/>
      <protection/>
    </xf>
    <xf numFmtId="186" fontId="46" fillId="24" borderId="10" xfId="0" applyNumberFormat="1" applyFont="1" applyFill="1" applyBorder="1" applyAlignment="1">
      <alignment horizontal="right" vertical="center" wrapText="1"/>
    </xf>
    <xf numFmtId="49" fontId="47" fillId="25" borderId="11" xfId="0" applyNumberFormat="1" applyFont="1" applyFill="1" applyBorder="1" applyAlignment="1">
      <alignment horizontal="center" vertical="center" wrapText="1"/>
    </xf>
    <xf numFmtId="0" fontId="31" fillId="24" borderId="11" xfId="0" applyFont="1" applyFill="1" applyBorder="1" applyAlignment="1">
      <alignment horizontal="left" vertical="center" wrapText="1"/>
    </xf>
    <xf numFmtId="0" fontId="31" fillId="24" borderId="15" xfId="0" applyFont="1" applyFill="1" applyBorder="1" applyAlignment="1">
      <alignment horizontal="right" vertical="center" wrapText="1"/>
    </xf>
    <xf numFmtId="0" fontId="31" fillId="24" borderId="12" xfId="0" applyFont="1" applyFill="1" applyBorder="1" applyAlignment="1">
      <alignment horizontal="right" vertical="center" wrapText="1"/>
    </xf>
    <xf numFmtId="0" fontId="31" fillId="24" borderId="44" xfId="0" applyFont="1" applyFill="1" applyBorder="1" applyAlignment="1">
      <alignment vertical="center" wrapText="1"/>
    </xf>
    <xf numFmtId="49" fontId="31" fillId="24" borderId="14" xfId="0" applyNumberFormat="1" applyFont="1" applyFill="1" applyBorder="1" applyAlignment="1">
      <alignment horizontal="left" vertical="center" wrapText="1"/>
    </xf>
    <xf numFmtId="186" fontId="31" fillId="24" borderId="10" xfId="0" applyNumberFormat="1" applyFont="1" applyFill="1" applyBorder="1" applyAlignment="1">
      <alignment horizontal="right" vertical="center" wrapText="1"/>
    </xf>
    <xf numFmtId="187" fontId="31" fillId="24" borderId="10" xfId="0" applyNumberFormat="1" applyFont="1" applyFill="1" applyBorder="1" applyAlignment="1">
      <alignment horizontal="right" vertical="center" wrapText="1"/>
    </xf>
    <xf numFmtId="0" fontId="0" fillId="24" borderId="0" xfId="0" applyFont="1" applyFill="1" applyBorder="1" applyAlignment="1">
      <alignment wrapText="1"/>
    </xf>
    <xf numFmtId="0" fontId="46" fillId="25" borderId="10" xfId="0" applyFont="1" applyFill="1" applyBorder="1" applyAlignment="1">
      <alignment vertical="center" wrapText="1"/>
    </xf>
    <xf numFmtId="0" fontId="17" fillId="24" borderId="0" xfId="0" applyFont="1" applyFill="1" applyBorder="1" applyAlignment="1">
      <alignment/>
    </xf>
    <xf numFmtId="49" fontId="46" fillId="25" borderId="10" xfId="0" applyNumberFormat="1" applyFont="1" applyFill="1" applyBorder="1" applyAlignment="1">
      <alignment horizontal="right" vertical="center" wrapText="1"/>
    </xf>
    <xf numFmtId="186" fontId="31" fillId="24" borderId="10" xfId="71" applyNumberFormat="1" applyFont="1" applyFill="1" applyBorder="1" applyAlignment="1">
      <alignment vertical="center" wrapText="1"/>
      <protection/>
    </xf>
    <xf numFmtId="186" fontId="46" fillId="24" borderId="10" xfId="71" applyNumberFormat="1" applyFont="1" applyFill="1" applyBorder="1" applyAlignment="1">
      <alignment vertical="center" wrapText="1"/>
      <protection/>
    </xf>
    <xf numFmtId="0" fontId="46" fillId="0" borderId="0" xfId="0" applyFont="1" applyAlignment="1">
      <alignment wrapText="1"/>
    </xf>
    <xf numFmtId="0" fontId="21" fillId="24" borderId="10" xfId="0" applyFont="1" applyFill="1" applyBorder="1" applyAlignment="1">
      <alignment/>
    </xf>
    <xf numFmtId="49" fontId="21" fillId="26" borderId="12" xfId="0" applyNumberFormat="1" applyFont="1" applyFill="1" applyBorder="1" applyAlignment="1">
      <alignment horizontal="center" vertical="center" wrapText="1"/>
    </xf>
    <xf numFmtId="49" fontId="21" fillId="26" borderId="12" xfId="0" applyNumberFormat="1" applyFont="1" applyFill="1" applyBorder="1" applyAlignment="1">
      <alignment horizontal="right" vertical="center" wrapText="1"/>
    </xf>
    <xf numFmtId="49" fontId="21" fillId="26" borderId="11" xfId="0" applyNumberFormat="1" applyFont="1" applyFill="1" applyBorder="1" applyAlignment="1">
      <alignment vertical="center" wrapText="1"/>
    </xf>
    <xf numFmtId="0" fontId="20" fillId="26" borderId="10" xfId="0" applyFont="1" applyFill="1" applyBorder="1" applyAlignment="1">
      <alignment horizontal="left" vertical="center" wrapText="1"/>
    </xf>
    <xf numFmtId="0" fontId="24" fillId="26" borderId="10" xfId="0" applyFont="1" applyFill="1" applyBorder="1" applyAlignment="1">
      <alignment horizontal="left" vertical="center" wrapText="1"/>
    </xf>
    <xf numFmtId="0" fontId="63" fillId="0" borderId="10" xfId="0" applyFont="1" applyBorder="1" applyAlignment="1">
      <alignment wrapText="1"/>
    </xf>
    <xf numFmtId="0" fontId="20" fillId="0" borderId="0" xfId="0" applyFont="1" applyAlignment="1">
      <alignment horizontal="left" vertical="center"/>
    </xf>
    <xf numFmtId="49" fontId="22" fillId="26" borderId="10" xfId="0" applyNumberFormat="1" applyFont="1" applyFill="1" applyBorder="1" applyAlignment="1">
      <alignment horizontal="center" vertical="center" wrapText="1"/>
    </xf>
    <xf numFmtId="49" fontId="24" fillId="26" borderId="10" xfId="63" applyNumberFormat="1" applyFont="1" applyFill="1" applyBorder="1" applyAlignment="1">
      <alignment horizontal="center" vertical="center" wrapText="1"/>
      <protection/>
    </xf>
    <xf numFmtId="49" fontId="24" fillId="27" borderId="10" xfId="0" applyNumberFormat="1" applyFont="1" applyFill="1" applyBorder="1" applyAlignment="1">
      <alignment horizontal="center" vertical="center" wrapText="1"/>
    </xf>
    <xf numFmtId="187" fontId="21" fillId="24" borderId="11" xfId="0" applyNumberFormat="1" applyFont="1" applyFill="1" applyBorder="1" applyAlignment="1">
      <alignment horizontal="right" vertical="center" wrapText="1"/>
    </xf>
    <xf numFmtId="187" fontId="24" fillId="24" borderId="11" xfId="71" applyNumberFormat="1" applyFont="1" applyFill="1" applyBorder="1" applyAlignment="1">
      <alignment horizontal="right" vertical="center" wrapText="1"/>
      <protection/>
    </xf>
    <xf numFmtId="187" fontId="22" fillId="24" borderId="11" xfId="71" applyNumberFormat="1" applyFont="1" applyFill="1" applyBorder="1" applyAlignment="1">
      <alignment horizontal="right" vertical="center" wrapText="1"/>
      <protection/>
    </xf>
    <xf numFmtId="187" fontId="21" fillId="25" borderId="0" xfId="0" applyNumberFormat="1" applyFont="1" applyFill="1" applyBorder="1" applyAlignment="1">
      <alignment horizontal="right" vertical="center" wrapText="1"/>
    </xf>
    <xf numFmtId="187" fontId="20" fillId="24" borderId="11" xfId="0" applyNumberFormat="1" applyFont="1" applyFill="1" applyBorder="1" applyAlignment="1">
      <alignment horizontal="right" vertical="center" wrapText="1"/>
    </xf>
    <xf numFmtId="187" fontId="21" fillId="0" borderId="10" xfId="0" applyNumberFormat="1" applyFont="1" applyBorder="1" applyAlignment="1">
      <alignment horizontal="right"/>
    </xf>
    <xf numFmtId="187" fontId="20" fillId="0" borderId="10" xfId="0" applyNumberFormat="1" applyFont="1" applyBorder="1" applyAlignment="1">
      <alignment horizontal="right"/>
    </xf>
    <xf numFmtId="187" fontId="20" fillId="24" borderId="17" xfId="0" applyNumberFormat="1" applyFont="1" applyFill="1" applyBorder="1" applyAlignment="1">
      <alignment horizontal="right" vertical="center" wrapText="1"/>
    </xf>
    <xf numFmtId="187" fontId="20" fillId="24" borderId="16" xfId="0" applyNumberFormat="1" applyFont="1" applyFill="1" applyBorder="1" applyAlignment="1">
      <alignment horizontal="right" vertical="center" wrapText="1"/>
    </xf>
    <xf numFmtId="187" fontId="20" fillId="24" borderId="10" xfId="63" applyNumberFormat="1" applyFont="1" applyFill="1" applyBorder="1" applyAlignment="1">
      <alignment horizontal="right" vertical="center" wrapText="1"/>
      <protection/>
    </xf>
    <xf numFmtId="187" fontId="22" fillId="26" borderId="10" xfId="63" applyNumberFormat="1" applyFont="1" applyFill="1" applyBorder="1" applyAlignment="1">
      <alignment vertical="center" wrapText="1"/>
      <protection/>
    </xf>
    <xf numFmtId="187" fontId="21" fillId="25" borderId="37" xfId="0" applyNumberFormat="1" applyFont="1" applyFill="1" applyBorder="1" applyAlignment="1">
      <alignment horizontal="right" vertical="center" wrapText="1"/>
    </xf>
    <xf numFmtId="187" fontId="24" fillId="25" borderId="11" xfId="0" applyNumberFormat="1" applyFont="1" applyFill="1" applyBorder="1" applyAlignment="1">
      <alignment horizontal="right" vertical="center" wrapText="1"/>
    </xf>
    <xf numFmtId="187" fontId="24" fillId="25" borderId="10" xfId="0" applyNumberFormat="1" applyFont="1" applyFill="1" applyBorder="1" applyAlignment="1">
      <alignment horizontal="right" vertical="center" wrapText="1"/>
    </xf>
    <xf numFmtId="187" fontId="22" fillId="24" borderId="10" xfId="0" applyNumberFormat="1" applyFont="1" applyFill="1" applyBorder="1" applyAlignment="1">
      <alignment horizontal="right" vertical="center" wrapText="1"/>
    </xf>
    <xf numFmtId="187" fontId="20" fillId="25" borderId="37" xfId="0" applyNumberFormat="1" applyFont="1" applyFill="1" applyBorder="1" applyAlignment="1">
      <alignment horizontal="right" vertical="center" wrapText="1"/>
    </xf>
    <xf numFmtId="187" fontId="21" fillId="24" borderId="10" xfId="0" applyNumberFormat="1" applyFont="1" applyFill="1" applyBorder="1" applyAlignment="1">
      <alignment horizontal="right" vertical="center" wrapText="1"/>
    </xf>
    <xf numFmtId="187" fontId="21" fillId="25" borderId="10" xfId="61" applyNumberFormat="1" applyFont="1" applyFill="1" applyBorder="1" applyAlignment="1">
      <alignment horizontal="right" vertical="center" wrapText="1"/>
      <protection/>
    </xf>
    <xf numFmtId="187" fontId="24" fillId="24" borderId="11" xfId="63" applyNumberFormat="1" applyFont="1" applyFill="1" applyBorder="1" applyAlignment="1">
      <alignment horizontal="right" vertical="center" wrapText="1"/>
      <protection/>
    </xf>
    <xf numFmtId="187" fontId="22" fillId="24" borderId="11" xfId="63" applyNumberFormat="1" applyFont="1" applyFill="1" applyBorder="1" applyAlignment="1">
      <alignment horizontal="right" vertical="center" wrapText="1"/>
      <protection/>
    </xf>
    <xf numFmtId="187" fontId="20" fillId="24" borderId="11" xfId="63" applyNumberFormat="1" applyFont="1" applyFill="1" applyBorder="1" applyAlignment="1">
      <alignment horizontal="right" vertical="center" wrapText="1"/>
      <protection/>
    </xf>
    <xf numFmtId="187" fontId="22" fillId="24" borderId="10" xfId="71" applyNumberFormat="1" applyFont="1" applyFill="1" applyBorder="1" applyAlignment="1">
      <alignment horizontal="right" vertical="center" wrapText="1"/>
      <protection/>
    </xf>
    <xf numFmtId="49" fontId="22" fillId="26" borderId="12" xfId="0" applyNumberFormat="1" applyFont="1" applyFill="1" applyBorder="1" applyAlignment="1">
      <alignment horizontal="center" vertical="center" wrapText="1"/>
    </xf>
    <xf numFmtId="49" fontId="20" fillId="27" borderId="15" xfId="0" applyNumberFormat="1" applyFont="1" applyFill="1" applyBorder="1" applyAlignment="1">
      <alignment horizontal="right" vertical="center" wrapText="1"/>
    </xf>
    <xf numFmtId="49" fontId="20" fillId="27" borderId="14" xfId="0" applyNumberFormat="1" applyFont="1" applyFill="1" applyBorder="1" applyAlignment="1">
      <alignment horizontal="left" vertical="center" wrapText="1"/>
    </xf>
    <xf numFmtId="49" fontId="22" fillId="26" borderId="11" xfId="0" applyNumberFormat="1" applyFont="1" applyFill="1" applyBorder="1" applyAlignment="1">
      <alignment horizontal="center" vertical="center" wrapText="1"/>
    </xf>
    <xf numFmtId="49" fontId="63" fillId="26" borderId="10" xfId="0" applyNumberFormat="1" applyFont="1" applyFill="1" applyBorder="1" applyAlignment="1">
      <alignment wrapText="1"/>
    </xf>
    <xf numFmtId="0" fontId="20" fillId="0" borderId="10" xfId="0" applyFont="1" applyBorder="1" applyAlignment="1">
      <alignment horizontal="justify"/>
    </xf>
    <xf numFmtId="0" fontId="20" fillId="26" borderId="10" xfId="0" applyFont="1" applyFill="1" applyBorder="1" applyAlignment="1">
      <alignment horizontal="justify"/>
    </xf>
    <xf numFmtId="0" fontId="20" fillId="24" borderId="26" xfId="0" applyFont="1" applyFill="1" applyBorder="1" applyAlignment="1">
      <alignment horizontal="left" vertical="center" wrapText="1"/>
    </xf>
    <xf numFmtId="0" fontId="20" fillId="26" borderId="10" xfId="0" applyFont="1" applyFill="1" applyBorder="1" applyAlignment="1">
      <alignment wrapText="1"/>
    </xf>
    <xf numFmtId="49" fontId="22" fillId="26" borderId="14" xfId="0" applyNumberFormat="1" applyFont="1" applyFill="1" applyBorder="1" applyAlignment="1">
      <alignment horizontal="left" vertical="center" wrapText="1"/>
    </xf>
    <xf numFmtId="0" fontId="21" fillId="26" borderId="0" xfId="0" applyFont="1" applyFill="1" applyBorder="1" applyAlignment="1">
      <alignment horizontal="left" vertical="center" wrapText="1"/>
    </xf>
    <xf numFmtId="0" fontId="20" fillId="26" borderId="0" xfId="0" applyFont="1" applyFill="1" applyAlignment="1">
      <alignment horizontal="justify" vertical="center"/>
    </xf>
    <xf numFmtId="2" fontId="22" fillId="26" borderId="12" xfId="71" applyNumberFormat="1" applyFont="1" applyFill="1" applyBorder="1" applyAlignment="1">
      <alignment horizontal="left" vertical="center" wrapText="1"/>
      <protection/>
    </xf>
    <xf numFmtId="49" fontId="20" fillId="26" borderId="14" xfId="0" applyNumberFormat="1" applyFont="1" applyFill="1" applyBorder="1" applyAlignment="1">
      <alignment vertical="center" wrapText="1"/>
    </xf>
    <xf numFmtId="0" fontId="22" fillId="26" borderId="10" xfId="0" applyFont="1" applyFill="1" applyBorder="1" applyAlignment="1">
      <alignment horizontal="justify" vertical="top"/>
    </xf>
    <xf numFmtId="0" fontId="22" fillId="26" borderId="10" xfId="0" applyFont="1" applyFill="1" applyBorder="1" applyAlignment="1">
      <alignment/>
    </xf>
    <xf numFmtId="0" fontId="22" fillId="26" borderId="10" xfId="0" applyFont="1" applyFill="1" applyBorder="1" applyAlignment="1">
      <alignment horizontal="justify"/>
    </xf>
    <xf numFmtId="187" fontId="21" fillId="24" borderId="11" xfId="71" applyNumberFormat="1" applyFont="1" applyFill="1" applyBorder="1" applyAlignment="1">
      <alignment horizontal="right" vertical="center" wrapText="1"/>
      <protection/>
    </xf>
    <xf numFmtId="0" fontId="64" fillId="0" borderId="10" xfId="0" applyFont="1" applyBorder="1" applyAlignment="1">
      <alignment vertical="top" wrapText="1"/>
    </xf>
    <xf numFmtId="49" fontId="20" fillId="26" borderId="15" xfId="0" applyNumberFormat="1" applyFont="1" applyFill="1" applyBorder="1" applyAlignment="1">
      <alignment horizontal="right" vertical="center" wrapText="1"/>
    </xf>
    <xf numFmtId="49" fontId="24" fillId="26" borderId="10" xfId="71" applyNumberFormat="1" applyFont="1" applyFill="1" applyBorder="1" applyAlignment="1">
      <alignment horizontal="center" vertical="center" wrapText="1"/>
      <protection/>
    </xf>
    <xf numFmtId="49" fontId="24" fillId="26" borderId="12" xfId="71" applyNumberFormat="1" applyFont="1" applyFill="1" applyBorder="1" applyAlignment="1">
      <alignment horizontal="center" vertical="center" wrapText="1"/>
      <protection/>
    </xf>
    <xf numFmtId="49" fontId="21" fillId="26" borderId="15" xfId="0" applyNumberFormat="1" applyFont="1" applyFill="1" applyBorder="1" applyAlignment="1">
      <alignment horizontal="right" vertical="center" wrapText="1"/>
    </xf>
    <xf numFmtId="49" fontId="21" fillId="26" borderId="14" xfId="0" applyNumberFormat="1" applyFont="1" applyFill="1" applyBorder="1" applyAlignment="1">
      <alignment vertical="center" wrapText="1"/>
    </xf>
    <xf numFmtId="0" fontId="20" fillId="0" borderId="11" xfId="0" applyFont="1" applyBorder="1" applyAlignment="1">
      <alignment horizontal="justify"/>
    </xf>
    <xf numFmtId="0" fontId="22" fillId="26" borderId="10" xfId="0" applyFont="1" applyFill="1" applyBorder="1" applyAlignment="1">
      <alignment vertical="top" wrapText="1"/>
    </xf>
    <xf numFmtId="0" fontId="20" fillId="26" borderId="11" xfId="0" applyFont="1" applyFill="1" applyBorder="1" applyAlignment="1">
      <alignment horizontal="justify"/>
    </xf>
    <xf numFmtId="49" fontId="24" fillId="26" borderId="11" xfId="71" applyNumberFormat="1" applyFont="1" applyFill="1" applyBorder="1" applyAlignment="1">
      <alignment horizontal="center" vertical="center" wrapText="1"/>
      <protection/>
    </xf>
    <xf numFmtId="186" fontId="21" fillId="24" borderId="11" xfId="71" applyNumberFormat="1" applyFont="1" applyFill="1" applyBorder="1" applyAlignment="1">
      <alignment horizontal="right" vertical="center" wrapText="1"/>
      <protection/>
    </xf>
    <xf numFmtId="0" fontId="20" fillId="0" borderId="0" xfId="0" applyFont="1" applyAlignment="1">
      <alignment horizontal="left" vertical="center" wrapText="1"/>
    </xf>
    <xf numFmtId="0" fontId="30" fillId="24" borderId="10" xfId="0" applyFont="1" applyFill="1" applyBorder="1" applyAlignment="1">
      <alignment/>
    </xf>
    <xf numFmtId="0" fontId="65" fillId="0" borderId="46"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4" borderId="32" xfId="58" applyNumberFormat="1" applyFont="1" applyFill="1" applyBorder="1" applyAlignment="1">
      <alignment horizontal="center" vertical="center" wrapText="1"/>
      <protection/>
    </xf>
    <xf numFmtId="49" fontId="20" fillId="24" borderId="31" xfId="58" applyNumberFormat="1" applyFont="1" applyFill="1" applyBorder="1" applyAlignment="1">
      <alignment horizontal="center" vertical="center" wrapText="1"/>
      <protection/>
    </xf>
    <xf numFmtId="49" fontId="20" fillId="24" borderId="10" xfId="58" applyNumberFormat="1" applyFont="1" applyFill="1" applyBorder="1" applyAlignment="1">
      <alignment horizontal="center" vertical="center" wrapText="1"/>
      <protection/>
    </xf>
    <xf numFmtId="0" fontId="22" fillId="26" borderId="10" xfId="0" applyFont="1" applyFill="1" applyBorder="1" applyAlignment="1">
      <alignment vertical="center" wrapText="1"/>
    </xf>
    <xf numFmtId="49" fontId="21" fillId="24" borderId="10" xfId="58" applyNumberFormat="1" applyFont="1" applyFill="1" applyBorder="1" applyAlignment="1">
      <alignment horizontal="center" vertical="center" wrapText="1"/>
      <protection/>
    </xf>
    <xf numFmtId="49" fontId="20" fillId="24" borderId="47" xfId="0" applyNumberFormat="1" applyFont="1" applyFill="1" applyBorder="1" applyAlignment="1">
      <alignment horizontal="center" vertical="center" wrapText="1"/>
    </xf>
    <xf numFmtId="49" fontId="21" fillId="24" borderId="10" xfId="61" applyNumberFormat="1" applyFont="1" applyFill="1" applyBorder="1" applyAlignment="1">
      <alignment horizontal="center" vertical="center" wrapText="1"/>
      <protection/>
    </xf>
    <xf numFmtId="49" fontId="24" fillId="26" borderId="14" xfId="0" applyNumberFormat="1" applyFont="1" applyFill="1" applyBorder="1" applyAlignment="1">
      <alignment horizontal="left" vertical="center" wrapText="1"/>
    </xf>
    <xf numFmtId="49" fontId="24" fillId="26" borderId="15" xfId="0" applyNumberFormat="1" applyFont="1" applyFill="1" applyBorder="1" applyAlignment="1">
      <alignment horizontal="center" vertical="center" wrapText="1"/>
    </xf>
    <xf numFmtId="49" fontId="24" fillId="26" borderId="15" xfId="0" applyNumberFormat="1" applyFont="1" applyFill="1" applyBorder="1" applyAlignment="1">
      <alignment horizontal="right" vertical="center" wrapText="1"/>
    </xf>
    <xf numFmtId="49" fontId="24" fillId="26" borderId="11" xfId="0" applyNumberFormat="1" applyFont="1" applyFill="1" applyBorder="1" applyAlignment="1">
      <alignment vertical="center" wrapText="1"/>
    </xf>
    <xf numFmtId="49" fontId="24" fillId="26" borderId="14" xfId="0" applyNumberFormat="1" applyFont="1" applyFill="1" applyBorder="1" applyAlignment="1">
      <alignment vertical="center" wrapText="1"/>
    </xf>
    <xf numFmtId="0" fontId="66" fillId="0" borderId="10" xfId="0" applyFont="1" applyBorder="1" applyAlignment="1">
      <alignment wrapText="1"/>
    </xf>
    <xf numFmtId="4" fontId="31" fillId="24" borderId="11" xfId="71" applyNumberFormat="1" applyFont="1" applyFill="1" applyBorder="1" applyAlignment="1">
      <alignment horizontal="right" vertical="center" wrapText="1"/>
      <protection/>
    </xf>
    <xf numFmtId="0" fontId="31" fillId="24" borderId="37" xfId="43" applyFont="1" applyFill="1" applyBorder="1" applyAlignment="1" applyProtection="1">
      <alignment horizontal="left" wrapText="1"/>
      <protection/>
    </xf>
    <xf numFmtId="49" fontId="46" fillId="25" borderId="27" xfId="0" applyNumberFormat="1" applyFont="1" applyFill="1" applyBorder="1" applyAlignment="1">
      <alignment horizontal="right" vertical="center" wrapText="1"/>
    </xf>
    <xf numFmtId="49" fontId="46" fillId="25" borderId="26" xfId="0" applyNumberFormat="1" applyFont="1" applyFill="1" applyBorder="1" applyAlignment="1">
      <alignment horizontal="left" vertical="center" wrapText="1"/>
    </xf>
    <xf numFmtId="49" fontId="46" fillId="25" borderId="37" xfId="0" applyNumberFormat="1" applyFont="1" applyFill="1" applyBorder="1" applyAlignment="1">
      <alignment horizontal="center" vertical="center" wrapText="1"/>
    </xf>
    <xf numFmtId="49" fontId="31" fillId="25" borderId="16" xfId="0" applyNumberFormat="1" applyFont="1" applyFill="1" applyBorder="1" applyAlignment="1">
      <alignment horizontal="center" vertical="center" wrapText="1"/>
    </xf>
    <xf numFmtId="49" fontId="31" fillId="25" borderId="16" xfId="0" applyNumberFormat="1" applyFont="1" applyFill="1" applyBorder="1" applyAlignment="1">
      <alignment horizontal="right" vertical="center" wrapText="1"/>
    </xf>
    <xf numFmtId="0" fontId="31" fillId="26" borderId="10" xfId="0" applyFont="1" applyFill="1" applyBorder="1" applyAlignment="1">
      <alignment vertical="center" wrapText="1"/>
    </xf>
    <xf numFmtId="2" fontId="31" fillId="25" borderId="10" xfId="0" applyNumberFormat="1" applyFont="1" applyFill="1" applyBorder="1" applyAlignment="1">
      <alignment horizontal="right" vertical="center" wrapText="1"/>
    </xf>
    <xf numFmtId="2" fontId="31" fillId="25" borderId="11" xfId="0" applyNumberFormat="1" applyFont="1" applyFill="1" applyBorder="1" applyAlignment="1">
      <alignment horizontal="right" vertical="center" wrapText="1"/>
    </xf>
    <xf numFmtId="0" fontId="67" fillId="0" borderId="10" xfId="0" applyFont="1" applyBorder="1" applyAlignment="1">
      <alignment wrapText="1"/>
    </xf>
    <xf numFmtId="187" fontId="46" fillId="24" borderId="10" xfId="0" applyNumberFormat="1" applyFont="1" applyFill="1" applyBorder="1" applyAlignment="1">
      <alignment/>
    </xf>
    <xf numFmtId="187" fontId="31" fillId="24" borderId="10" xfId="0" applyNumberFormat="1" applyFont="1" applyFill="1" applyBorder="1" applyAlignment="1">
      <alignment/>
    </xf>
    <xf numFmtId="0" fontId="31" fillId="24" borderId="10" xfId="0" applyFont="1" applyFill="1" applyBorder="1" applyAlignment="1">
      <alignment horizontal="center"/>
    </xf>
    <xf numFmtId="2" fontId="46" fillId="24" borderId="10" xfId="0" applyNumberFormat="1" applyFont="1" applyFill="1" applyBorder="1" applyAlignment="1">
      <alignment/>
    </xf>
    <xf numFmtId="2" fontId="31" fillId="24" borderId="10" xfId="0" applyNumberFormat="1" applyFont="1" applyFill="1" applyBorder="1" applyAlignment="1">
      <alignment/>
    </xf>
    <xf numFmtId="0" fontId="46" fillId="24" borderId="10" xfId="0" applyFont="1" applyFill="1" applyBorder="1" applyAlignment="1">
      <alignment horizontal="center"/>
    </xf>
    <xf numFmtId="0" fontId="9" fillId="24" borderId="10" xfId="0" applyFont="1" applyFill="1" applyBorder="1" applyAlignment="1">
      <alignment horizontal="center"/>
    </xf>
    <xf numFmtId="0" fontId="23" fillId="26" borderId="10" xfId="0" applyFont="1" applyFill="1" applyBorder="1" applyAlignment="1">
      <alignment vertical="center" wrapText="1"/>
    </xf>
    <xf numFmtId="0" fontId="0" fillId="24" borderId="10" xfId="0" applyFill="1" applyBorder="1" applyAlignment="1">
      <alignment horizontal="center"/>
    </xf>
    <xf numFmtId="0" fontId="31" fillId="26" borderId="10" xfId="0" applyFont="1" applyFill="1" applyBorder="1" applyAlignment="1">
      <alignment horizontal="left" vertical="center" wrapText="1"/>
    </xf>
    <xf numFmtId="0" fontId="36" fillId="0" borderId="0" xfId="0" applyFont="1" applyAlignment="1">
      <alignment wrapText="1"/>
    </xf>
    <xf numFmtId="0" fontId="36" fillId="0" borderId="10"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0" fontId="21" fillId="24" borderId="11" xfId="0" applyFont="1" applyFill="1" applyBorder="1" applyAlignment="1">
      <alignment wrapText="1"/>
    </xf>
    <xf numFmtId="2" fontId="20" fillId="24" borderId="11" xfId="0" applyNumberFormat="1" applyFont="1" applyFill="1" applyBorder="1" applyAlignment="1">
      <alignment horizontal="right" vertical="center" wrapText="1"/>
    </xf>
    <xf numFmtId="0" fontId="20" fillId="26" borderId="18" xfId="0" applyFont="1" applyFill="1" applyBorder="1" applyAlignment="1">
      <alignment horizontal="right" vertical="center" wrapText="1"/>
    </xf>
    <xf numFmtId="49" fontId="20" fillId="26" borderId="17" xfId="0" applyNumberFormat="1" applyFont="1" applyFill="1" applyBorder="1" applyAlignment="1">
      <alignment vertical="center" wrapText="1"/>
    </xf>
    <xf numFmtId="0" fontId="63" fillId="26" borderId="10" xfId="0" applyFont="1" applyFill="1" applyBorder="1" applyAlignment="1">
      <alignment wrapText="1"/>
    </xf>
    <xf numFmtId="0" fontId="46" fillId="25" borderId="13" xfId="0" applyFont="1" applyFill="1" applyBorder="1" applyAlignment="1">
      <alignment vertical="center" wrapText="1"/>
    </xf>
    <xf numFmtId="0" fontId="46" fillId="25" borderId="13" xfId="0" applyFont="1" applyFill="1" applyBorder="1" applyAlignment="1">
      <alignment horizontal="left" vertical="center" wrapText="1"/>
    </xf>
    <xf numFmtId="0" fontId="47" fillId="25" borderId="10" xfId="0" applyFont="1" applyFill="1" applyBorder="1" applyAlignment="1">
      <alignment vertical="center" wrapText="1"/>
    </xf>
    <xf numFmtId="0" fontId="25" fillId="25" borderId="13" xfId="0" applyFont="1" applyFill="1" applyBorder="1" applyAlignment="1">
      <alignment horizontal="left" vertical="center" wrapText="1"/>
    </xf>
    <xf numFmtId="0" fontId="21" fillId="26" borderId="15" xfId="0" applyFont="1" applyFill="1" applyBorder="1" applyAlignment="1">
      <alignment horizontal="right" vertical="center" wrapText="1"/>
    </xf>
    <xf numFmtId="49" fontId="21" fillId="26" borderId="14" xfId="0" applyNumberFormat="1" applyFont="1" applyFill="1" applyBorder="1" applyAlignment="1">
      <alignment horizontal="left" vertical="center" wrapText="1"/>
    </xf>
    <xf numFmtId="0" fontId="0" fillId="24" borderId="10" xfId="0" applyFill="1" applyBorder="1" applyAlignment="1">
      <alignment/>
    </xf>
    <xf numFmtId="49" fontId="23" fillId="26" borderId="11" xfId="71" applyNumberFormat="1" applyFont="1" applyFill="1" applyBorder="1" applyAlignment="1">
      <alignment horizontal="center" vertical="center" wrapText="1"/>
      <protection/>
    </xf>
    <xf numFmtId="49" fontId="46" fillId="24" borderId="48" xfId="0" applyNumberFormat="1" applyFont="1" applyFill="1" applyBorder="1" applyAlignment="1">
      <alignment horizontal="right" vertical="center" wrapText="1"/>
    </xf>
    <xf numFmtId="2" fontId="24" fillId="26" borderId="12" xfId="71" applyNumberFormat="1" applyFont="1" applyFill="1" applyBorder="1" applyAlignment="1">
      <alignment horizontal="left" vertical="center" wrapText="1"/>
      <protection/>
    </xf>
    <xf numFmtId="0" fontId="22" fillId="26" borderId="15" xfId="0" applyFont="1" applyFill="1" applyBorder="1" applyAlignment="1">
      <alignment horizontal="right" vertical="center" wrapText="1"/>
    </xf>
    <xf numFmtId="49" fontId="22" fillId="26" borderId="10" xfId="0" applyNumberFormat="1" applyFont="1" applyFill="1" applyBorder="1" applyAlignment="1">
      <alignment horizontal="center" vertical="center"/>
    </xf>
    <xf numFmtId="49" fontId="22" fillId="26" borderId="12" xfId="0" applyNumberFormat="1" applyFont="1" applyFill="1" applyBorder="1" applyAlignment="1">
      <alignment horizontal="center" vertical="center"/>
    </xf>
    <xf numFmtId="0" fontId="23" fillId="26" borderId="10" xfId="0" applyFont="1" applyFill="1" applyBorder="1" applyAlignment="1">
      <alignment vertical="top" wrapText="1"/>
    </xf>
    <xf numFmtId="0" fontId="47" fillId="26" borderId="10" xfId="0" applyFont="1" applyFill="1" applyBorder="1" applyAlignment="1">
      <alignment horizontal="justify"/>
    </xf>
    <xf numFmtId="49" fontId="25" fillId="25" borderId="12" xfId="0" applyNumberFormat="1" applyFont="1" applyFill="1" applyBorder="1" applyAlignment="1">
      <alignment horizontal="center" vertical="center" wrapText="1"/>
    </xf>
    <xf numFmtId="49" fontId="25" fillId="25" borderId="11" xfId="0" applyNumberFormat="1" applyFont="1" applyFill="1" applyBorder="1" applyAlignment="1">
      <alignment horizontal="center" vertical="center" wrapText="1"/>
    </xf>
    <xf numFmtId="0" fontId="20" fillId="24" borderId="38" xfId="0" applyFont="1" applyFill="1" applyBorder="1" applyAlignment="1">
      <alignment horizontal="left" vertical="center" wrapText="1"/>
    </xf>
    <xf numFmtId="0" fontId="21" fillId="0" borderId="0" xfId="0" applyFont="1" applyAlignment="1">
      <alignment wrapText="1"/>
    </xf>
    <xf numFmtId="0" fontId="22" fillId="26" borderId="10" xfId="0" applyFont="1" applyFill="1" applyBorder="1" applyAlignment="1">
      <alignment horizontal="justify" vertical="center" wrapText="1"/>
    </xf>
    <xf numFmtId="0" fontId="31" fillId="24" borderId="38" xfId="0" applyFont="1" applyFill="1" applyBorder="1" applyAlignment="1">
      <alignment horizontal="left"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0" fontId="0" fillId="0" borderId="0" xfId="57">
      <alignment/>
      <protection/>
    </xf>
    <xf numFmtId="0" fontId="30" fillId="0" borderId="0" xfId="57" applyFont="1" applyAlignment="1">
      <alignment horizontal="center"/>
      <protection/>
    </xf>
    <xf numFmtId="0" fontId="30" fillId="0" borderId="0" xfId="57" applyFont="1">
      <alignment/>
      <protection/>
    </xf>
    <xf numFmtId="0" fontId="30" fillId="0" borderId="0" xfId="57" applyFont="1" applyAlignment="1">
      <alignment horizontal="left"/>
      <protection/>
    </xf>
    <xf numFmtId="0" fontId="25" fillId="0" borderId="0" xfId="57" applyFont="1" applyAlignment="1">
      <alignment horizontal="center" vertical="center"/>
      <protection/>
    </xf>
    <xf numFmtId="0" fontId="24" fillId="0" borderId="10" xfId="57" applyFont="1" applyBorder="1" applyAlignment="1">
      <alignment horizontal="center" vertical="center" wrapText="1"/>
      <protection/>
    </xf>
    <xf numFmtId="3" fontId="24" fillId="0" borderId="10" xfId="62" applyNumberFormat="1" applyFont="1" applyFill="1" applyBorder="1" applyAlignment="1">
      <alignment horizontal="center" vertical="center" wrapText="1"/>
      <protection/>
    </xf>
    <xf numFmtId="0" fontId="53" fillId="0" borderId="0" xfId="57" applyFont="1">
      <alignment/>
      <protection/>
    </xf>
    <xf numFmtId="49" fontId="22" fillId="24" borderId="10" xfId="59" applyNumberFormat="1" applyFont="1" applyFill="1" applyBorder="1" applyAlignment="1">
      <alignment horizontal="center" vertical="center"/>
      <protection/>
    </xf>
    <xf numFmtId="0" fontId="22" fillId="24" borderId="10" xfId="59" applyFont="1" applyFill="1" applyBorder="1" applyAlignment="1">
      <alignment vertical="center" wrapText="1"/>
      <protection/>
    </xf>
    <xf numFmtId="186" fontId="22" fillId="24" borderId="10" xfId="60" applyNumberFormat="1" applyFont="1" applyFill="1" applyBorder="1" applyAlignment="1">
      <alignment vertical="center"/>
      <protection/>
    </xf>
    <xf numFmtId="0" fontId="22" fillId="0" borderId="0" xfId="57" applyFont="1" applyAlignment="1">
      <alignment horizontal="center"/>
      <protection/>
    </xf>
    <xf numFmtId="0" fontId="22" fillId="0" borderId="0" xfId="57" applyFont="1" applyAlignment="1">
      <alignment horizontal="left"/>
      <protection/>
    </xf>
    <xf numFmtId="0" fontId="32" fillId="0" borderId="0" xfId="57" applyFont="1" applyAlignment="1">
      <alignment horizontal="center"/>
      <protection/>
    </xf>
    <xf numFmtId="0" fontId="32" fillId="0" borderId="0" xfId="57" applyFont="1" applyAlignment="1">
      <alignment horizontal="left"/>
      <protection/>
    </xf>
    <xf numFmtId="0" fontId="29" fillId="0" borderId="0" xfId="57" applyFont="1">
      <alignment/>
      <protection/>
    </xf>
    <xf numFmtId="0" fontId="55" fillId="0" borderId="0" xfId="0" applyFont="1" applyAlignment="1">
      <alignment/>
    </xf>
    <xf numFmtId="49" fontId="32" fillId="24" borderId="10" xfId="0" applyNumberFormat="1" applyFont="1" applyFill="1" applyBorder="1" applyAlignment="1">
      <alignment horizontal="center"/>
    </xf>
    <xf numFmtId="0" fontId="20" fillId="0" borderId="0" xfId="0" applyFont="1" applyAlignment="1">
      <alignment horizontal="justify"/>
    </xf>
    <xf numFmtId="0" fontId="64" fillId="0" borderId="49" xfId="0" applyFont="1" applyBorder="1" applyAlignment="1">
      <alignment vertical="top" wrapText="1"/>
    </xf>
    <xf numFmtId="0" fontId="20" fillId="24" borderId="10" xfId="0" applyFont="1" applyFill="1" applyBorder="1" applyAlignment="1">
      <alignment/>
    </xf>
    <xf numFmtId="49" fontId="46" fillId="24" borderId="15" xfId="0" applyNumberFormat="1" applyFont="1" applyFill="1" applyBorder="1" applyAlignment="1">
      <alignment horizontal="center" vertical="center" wrapText="1"/>
    </xf>
    <xf numFmtId="49" fontId="46" fillId="25" borderId="14" xfId="0" applyNumberFormat="1" applyFont="1" applyFill="1" applyBorder="1" applyAlignment="1">
      <alignment horizontal="center" vertical="center" wrapText="1"/>
    </xf>
    <xf numFmtId="0" fontId="31" fillId="24" borderId="44" xfId="0" applyFont="1" applyFill="1" applyBorder="1" applyAlignment="1">
      <alignment/>
    </xf>
    <xf numFmtId="49" fontId="31" fillId="24" borderId="11" xfId="0" applyNumberFormat="1" applyFont="1" applyFill="1" applyBorder="1" applyAlignment="1">
      <alignment horizontal="left" vertical="center" wrapText="1"/>
    </xf>
    <xf numFmtId="49" fontId="46" fillId="24" borderId="15" xfId="0" applyNumberFormat="1" applyFont="1" applyFill="1" applyBorder="1" applyAlignment="1">
      <alignment horizontal="right" vertical="center" wrapText="1"/>
    </xf>
    <xf numFmtId="49" fontId="46" fillId="24" borderId="14" xfId="0" applyNumberFormat="1" applyFont="1" applyFill="1" applyBorder="1" applyAlignment="1">
      <alignment vertical="center" wrapText="1"/>
    </xf>
    <xf numFmtId="0" fontId="31" fillId="24" borderId="18" xfId="0" applyFont="1" applyFill="1" applyBorder="1" applyAlignment="1">
      <alignment horizontal="right" vertical="center" wrapText="1"/>
    </xf>
    <xf numFmtId="187" fontId="31" fillId="25" borderId="10" xfId="0" applyNumberFormat="1" applyFont="1" applyFill="1" applyBorder="1" applyAlignment="1">
      <alignment horizontal="right" vertical="center" wrapText="1"/>
    </xf>
    <xf numFmtId="187" fontId="31" fillId="25" borderId="11" xfId="0" applyNumberFormat="1" applyFont="1" applyFill="1" applyBorder="1" applyAlignment="1">
      <alignment horizontal="right" vertical="center" wrapText="1"/>
    </xf>
    <xf numFmtId="0" fontId="23" fillId="24" borderId="0" xfId="63" applyFont="1" applyFill="1" applyBorder="1" applyAlignment="1">
      <alignment horizontal="center" vertical="center" wrapText="1"/>
      <protection/>
    </xf>
    <xf numFmtId="0" fontId="46" fillId="25" borderId="43" xfId="0" applyFont="1" applyFill="1" applyBorder="1" applyAlignment="1">
      <alignment horizontal="left" vertical="center" wrapText="1"/>
    </xf>
    <xf numFmtId="49" fontId="31" fillId="25" borderId="28" xfId="0" applyNumberFormat="1" applyFont="1" applyFill="1" applyBorder="1" applyAlignment="1">
      <alignment horizontal="right" vertical="center" wrapText="1"/>
    </xf>
    <xf numFmtId="0" fontId="31" fillId="25" borderId="15" xfId="0" applyFont="1" applyFill="1" applyBorder="1" applyAlignment="1">
      <alignment horizontal="right" vertical="center" wrapText="1"/>
    </xf>
    <xf numFmtId="49" fontId="32" fillId="24" borderId="0" xfId="0" applyNumberFormat="1" applyFont="1" applyFill="1" applyBorder="1" applyAlignment="1">
      <alignment horizontal="center"/>
    </xf>
    <xf numFmtId="0" fontId="50" fillId="24" borderId="0" xfId="0" applyFont="1" applyFill="1" applyAlignment="1">
      <alignment horizontal="center" vertical="center" wrapText="1"/>
    </xf>
    <xf numFmtId="0" fontId="24" fillId="26" borderId="16" xfId="0" applyFont="1" applyFill="1" applyBorder="1" applyAlignment="1">
      <alignment vertical="top" wrapText="1"/>
    </xf>
    <xf numFmtId="0" fontId="68" fillId="0" borderId="10" xfId="0" applyFont="1" applyBorder="1" applyAlignment="1">
      <alignment wrapText="1"/>
    </xf>
    <xf numFmtId="49" fontId="22" fillId="26" borderId="10" xfId="63" applyNumberFormat="1" applyFont="1" applyFill="1" applyBorder="1" applyAlignment="1">
      <alignment horizontal="center" vertical="center" wrapText="1"/>
      <protection/>
    </xf>
    <xf numFmtId="49" fontId="22" fillId="27" borderId="10" xfId="0" applyNumberFormat="1" applyFont="1" applyFill="1" applyBorder="1" applyAlignment="1">
      <alignment horizontal="center" vertical="center" wrapText="1"/>
    </xf>
    <xf numFmtId="181" fontId="39" fillId="24" borderId="41" xfId="0" applyNumberFormat="1" applyFont="1" applyFill="1" applyBorder="1" applyAlignment="1">
      <alignment horizontal="center" vertical="center"/>
    </xf>
    <xf numFmtId="0" fontId="56" fillId="24" borderId="0" xfId="0" applyFont="1" applyFill="1" applyAlignment="1">
      <alignment horizontal="center" vertical="center" wrapText="1"/>
    </xf>
    <xf numFmtId="0" fontId="20" fillId="24" borderId="20" xfId="0" applyFont="1" applyFill="1" applyBorder="1" applyAlignment="1">
      <alignment horizontal="center" vertical="center" wrapText="1"/>
    </xf>
    <xf numFmtId="0" fontId="21" fillId="27" borderId="10" xfId="0" applyFont="1" applyFill="1" applyBorder="1" applyAlignment="1">
      <alignment horizontal="left" vertical="center" wrapText="1"/>
    </xf>
    <xf numFmtId="49" fontId="56" fillId="26" borderId="10" xfId="0" applyNumberFormat="1"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1" fillId="26" borderId="0" xfId="0" applyFont="1" applyFill="1" applyAlignment="1">
      <alignment/>
    </xf>
    <xf numFmtId="0" fontId="24" fillId="26" borderId="0" xfId="0" applyFont="1" applyFill="1" applyAlignment="1">
      <alignment/>
    </xf>
    <xf numFmtId="0" fontId="21" fillId="26" borderId="10" xfId="0" applyFont="1" applyFill="1" applyBorder="1" applyAlignment="1">
      <alignment vertical="center" wrapText="1"/>
    </xf>
    <xf numFmtId="0" fontId="21" fillId="26" borderId="10" xfId="0" applyFont="1" applyFill="1" applyBorder="1" applyAlignment="1">
      <alignment horizontal="justify"/>
    </xf>
    <xf numFmtId="49" fontId="24" fillId="26" borderId="10"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21" fillId="24" borderId="26" xfId="0" applyFont="1" applyFill="1" applyBorder="1" applyAlignment="1">
      <alignment horizontal="left" vertical="center" wrapText="1"/>
    </xf>
    <xf numFmtId="0" fontId="21" fillId="24" borderId="12" xfId="0" applyFont="1" applyFill="1" applyBorder="1" applyAlignment="1">
      <alignment horizontal="left" vertical="center" wrapText="1"/>
    </xf>
    <xf numFmtId="0" fontId="21" fillId="24" borderId="10" xfId="43" applyFont="1" applyFill="1" applyBorder="1" applyAlignment="1" applyProtection="1">
      <alignment horizontal="left" wrapText="1"/>
      <protection/>
    </xf>
    <xf numFmtId="49" fontId="21" fillId="24" borderId="0" xfId="71" applyNumberFormat="1" applyFont="1" applyFill="1" applyBorder="1" applyAlignment="1">
      <alignment horizontal="center" vertical="center" wrapText="1"/>
      <protection/>
    </xf>
    <xf numFmtId="49" fontId="21" fillId="24" borderId="21" xfId="58" applyNumberFormat="1" applyFont="1" applyFill="1" applyBorder="1" applyAlignment="1">
      <alignment horizontal="center" vertical="center" wrapText="1"/>
      <protection/>
    </xf>
    <xf numFmtId="49" fontId="21" fillId="24" borderId="13" xfId="58" applyNumberFormat="1" applyFont="1" applyFill="1" applyBorder="1" applyAlignment="1">
      <alignment horizontal="center" vertical="center" wrapText="1"/>
      <protection/>
    </xf>
    <xf numFmtId="0" fontId="21" fillId="24" borderId="0" xfId="0" applyFont="1" applyFill="1" applyAlignment="1">
      <alignment wrapText="1"/>
    </xf>
    <xf numFmtId="0" fontId="21" fillId="25" borderId="0" xfId="0" applyFont="1" applyFill="1" applyBorder="1" applyAlignment="1">
      <alignment horizontal="left" vertical="center" wrapText="1"/>
    </xf>
    <xf numFmtId="2" fontId="57" fillId="26" borderId="12" xfId="71" applyNumberFormat="1" applyFont="1" applyFill="1" applyBorder="1" applyAlignment="1">
      <alignment horizontal="left" vertical="center" wrapText="1"/>
      <protection/>
    </xf>
    <xf numFmtId="0" fontId="21" fillId="24" borderId="10" xfId="0" applyFont="1" applyFill="1" applyBorder="1" applyAlignment="1">
      <alignment wrapText="1"/>
    </xf>
    <xf numFmtId="0" fontId="21" fillId="26" borderId="12" xfId="0" applyFont="1" applyFill="1" applyBorder="1" applyAlignment="1">
      <alignment horizontal="right" vertical="center" wrapText="1"/>
    </xf>
    <xf numFmtId="49" fontId="21" fillId="26" borderId="11" xfId="0" applyNumberFormat="1" applyFont="1" applyFill="1" applyBorder="1" applyAlignment="1">
      <alignment horizontal="left" vertical="center" wrapText="1"/>
    </xf>
    <xf numFmtId="0" fontId="21" fillId="27" borderId="13" xfId="0" applyFont="1" applyFill="1" applyBorder="1" applyAlignment="1">
      <alignment vertical="center" wrapText="1"/>
    </xf>
    <xf numFmtId="0" fontId="0" fillId="0" borderId="0" xfId="56">
      <alignment/>
      <protection/>
    </xf>
    <xf numFmtId="0" fontId="31" fillId="0" borderId="0" xfId="56" applyFont="1" applyAlignment="1">
      <alignment horizontal="left"/>
      <protection/>
    </xf>
    <xf numFmtId="0" fontId="21" fillId="0" borderId="0" xfId="56" applyFont="1" applyAlignment="1">
      <alignment horizontal="center"/>
      <protection/>
    </xf>
    <xf numFmtId="0" fontId="25" fillId="0" borderId="0" xfId="56" applyFont="1" applyAlignment="1">
      <alignment horizontal="center" vertical="center"/>
      <protection/>
    </xf>
    <xf numFmtId="0" fontId="25" fillId="0" borderId="0" xfId="56" applyFont="1" applyAlignment="1">
      <alignment horizontal="center"/>
      <protection/>
    </xf>
    <xf numFmtId="0" fontId="20" fillId="0" borderId="0" xfId="56" applyFont="1" applyAlignment="1">
      <alignment vertical="center"/>
      <protection/>
    </xf>
    <xf numFmtId="0" fontId="30" fillId="0" borderId="0" xfId="56" applyFont="1" applyAlignment="1">
      <alignment horizontal="right" vertical="center"/>
      <protection/>
    </xf>
    <xf numFmtId="0" fontId="30" fillId="0" borderId="10" xfId="56" applyFont="1" applyBorder="1" applyAlignment="1">
      <alignment horizontal="center" vertical="center" wrapText="1"/>
      <protection/>
    </xf>
    <xf numFmtId="181" fontId="30" fillId="0" borderId="10" xfId="56" applyNumberFormat="1" applyFont="1" applyBorder="1" applyAlignment="1">
      <alignment horizontal="center" vertical="center" wrapText="1"/>
      <protection/>
    </xf>
    <xf numFmtId="0" fontId="30" fillId="0" borderId="10" xfId="56" applyFont="1" applyBorder="1" applyAlignment="1">
      <alignment vertical="center" wrapText="1"/>
      <protection/>
    </xf>
    <xf numFmtId="181" fontId="30" fillId="24" borderId="10" xfId="56" applyNumberFormat="1" applyFont="1" applyFill="1" applyBorder="1" applyAlignment="1">
      <alignment horizontal="center" vertical="center" wrapText="1"/>
      <protection/>
    </xf>
    <xf numFmtId="0" fontId="30" fillId="0" borderId="0" xfId="56" applyFont="1" applyAlignment="1">
      <alignment vertical="center"/>
      <protection/>
    </xf>
    <xf numFmtId="0" fontId="58" fillId="0" borderId="0" xfId="56" applyFont="1">
      <alignment/>
      <protection/>
    </xf>
    <xf numFmtId="0" fontId="25" fillId="0" borderId="0" xfId="56" applyFont="1" applyAlignment="1">
      <alignment vertical="center"/>
      <protection/>
    </xf>
    <xf numFmtId="0" fontId="31" fillId="0" borderId="10" xfId="56" applyFont="1" applyBorder="1" applyAlignment="1">
      <alignment horizontal="justify" vertical="center" wrapText="1"/>
      <protection/>
    </xf>
    <xf numFmtId="0" fontId="31" fillId="0" borderId="10" xfId="56" applyFont="1" applyBorder="1" applyAlignment="1">
      <alignment horizontal="center" vertical="center" wrapText="1"/>
      <protection/>
    </xf>
    <xf numFmtId="0" fontId="30" fillId="0" borderId="0" xfId="56" applyFont="1" applyAlignment="1">
      <alignment horizontal="justify" vertical="center"/>
      <protection/>
    </xf>
    <xf numFmtId="0" fontId="0" fillId="0" borderId="0" xfId="56" applyFont="1">
      <alignment/>
      <protection/>
    </xf>
    <xf numFmtId="0" fontId="30" fillId="0" borderId="0" xfId="57" applyFont="1" applyAlignment="1">
      <alignment horizontal="right"/>
      <protection/>
    </xf>
    <xf numFmtId="187" fontId="31" fillId="24" borderId="10" xfId="71" applyNumberFormat="1" applyFont="1" applyFill="1" applyBorder="1" applyAlignment="1">
      <alignment horizontal="right" vertical="center" wrapText="1"/>
      <protection/>
    </xf>
    <xf numFmtId="2" fontId="46" fillId="24" borderId="10" xfId="0" applyNumberFormat="1" applyFont="1" applyFill="1" applyBorder="1" applyAlignment="1">
      <alignment horizontal="right" vertical="center" wrapText="1"/>
    </xf>
    <xf numFmtId="2" fontId="31" fillId="24" borderId="10" xfId="0" applyNumberFormat="1" applyFont="1" applyFill="1" applyBorder="1" applyAlignment="1">
      <alignment horizontal="right" vertical="center" wrapText="1"/>
    </xf>
    <xf numFmtId="2" fontId="31" fillId="24" borderId="11" xfId="0" applyNumberFormat="1" applyFont="1" applyFill="1" applyBorder="1" applyAlignment="1">
      <alignment horizontal="right" vertical="center" wrapText="1"/>
    </xf>
    <xf numFmtId="49" fontId="22" fillId="26" borderId="28" xfId="71" applyNumberFormat="1" applyFont="1" applyFill="1" applyBorder="1" applyAlignment="1">
      <alignment horizontal="center" vertical="center" wrapText="1"/>
      <protection/>
    </xf>
    <xf numFmtId="49" fontId="24" fillId="26" borderId="28" xfId="71" applyNumberFormat="1" applyFont="1" applyFill="1" applyBorder="1" applyAlignment="1">
      <alignment horizontal="center" vertical="center" wrapText="1"/>
      <protection/>
    </xf>
    <xf numFmtId="0" fontId="20" fillId="0" borderId="10" xfId="0" applyFont="1" applyBorder="1" applyAlignment="1">
      <alignment/>
    </xf>
    <xf numFmtId="0" fontId="64" fillId="0" borderId="0" xfId="0" applyFont="1" applyAlignment="1">
      <alignment/>
    </xf>
    <xf numFmtId="0" fontId="20" fillId="24" borderId="12" xfId="0" applyFont="1" applyFill="1" applyBorder="1" applyAlignment="1">
      <alignment vertical="center" wrapText="1"/>
    </xf>
    <xf numFmtId="49" fontId="20" fillId="25" borderId="30" xfId="0" applyNumberFormat="1" applyFont="1" applyFill="1" applyBorder="1" applyAlignment="1">
      <alignment horizontal="center" vertical="center" wrapText="1"/>
    </xf>
    <xf numFmtId="186" fontId="36" fillId="0" borderId="10" xfId="54" applyNumberFormat="1" applyFont="1" applyBorder="1">
      <alignment/>
      <protection/>
    </xf>
    <xf numFmtId="0" fontId="69" fillId="0" borderId="10" xfId="0" applyFont="1" applyBorder="1" applyAlignment="1">
      <alignment wrapText="1"/>
    </xf>
    <xf numFmtId="0" fontId="46" fillId="24" borderId="12" xfId="0" applyFont="1" applyFill="1" applyBorder="1" applyAlignment="1">
      <alignment vertical="center" wrapText="1"/>
    </xf>
    <xf numFmtId="0" fontId="59" fillId="24" borderId="10" xfId="0" applyFont="1" applyFill="1" applyBorder="1" applyAlignment="1">
      <alignment vertical="center" wrapText="1"/>
    </xf>
    <xf numFmtId="49" fontId="21" fillId="26" borderId="12" xfId="0" applyNumberFormat="1" applyFont="1" applyFill="1" applyBorder="1" applyAlignment="1">
      <alignment horizontal="center" vertical="center" wrapText="1"/>
    </xf>
    <xf numFmtId="0" fontId="21" fillId="26" borderId="10" xfId="0" applyFont="1" applyFill="1" applyBorder="1" applyAlignment="1">
      <alignment wrapText="1"/>
    </xf>
    <xf numFmtId="49" fontId="21" fillId="26" borderId="12" xfId="0" applyNumberFormat="1" applyFont="1" applyFill="1" applyBorder="1" applyAlignment="1">
      <alignment horizontal="center" vertical="center" wrapText="1"/>
    </xf>
    <xf numFmtId="0" fontId="21" fillId="26" borderId="11" xfId="0" applyFont="1" applyFill="1" applyBorder="1" applyAlignment="1">
      <alignment horizontal="left" vertical="center" wrapText="1"/>
    </xf>
    <xf numFmtId="187" fontId="46" fillId="24" borderId="10" xfId="0" applyNumberFormat="1" applyFont="1" applyFill="1" applyBorder="1" applyAlignment="1">
      <alignment horizontal="right" vertical="center" wrapText="1"/>
    </xf>
    <xf numFmtId="0" fontId="23" fillId="26" borderId="10" xfId="0" applyFont="1" applyFill="1" applyBorder="1" applyAlignment="1">
      <alignment horizontal="justify"/>
    </xf>
    <xf numFmtId="186" fontId="31" fillId="24" borderId="10" xfId="63" applyNumberFormat="1" applyFont="1" applyFill="1" applyBorder="1" applyAlignment="1">
      <alignment horizontal="right" vertical="center" wrapText="1"/>
      <protection/>
    </xf>
    <xf numFmtId="0" fontId="0" fillId="24" borderId="10" xfId="0" applyFill="1" applyBorder="1" applyAlignment="1">
      <alignment horizontal="center" vertical="center"/>
    </xf>
    <xf numFmtId="2" fontId="46" fillId="25" borderId="10" xfId="0" applyNumberFormat="1" applyFont="1" applyFill="1" applyBorder="1" applyAlignment="1">
      <alignment horizontal="right" vertical="center" wrapText="1"/>
    </xf>
    <xf numFmtId="0" fontId="0" fillId="0" borderId="10" xfId="56" applyBorder="1">
      <alignment/>
      <protection/>
    </xf>
    <xf numFmtId="0" fontId="30" fillId="0" borderId="10" xfId="56" applyFont="1" applyBorder="1" applyAlignment="1">
      <alignment wrapText="1"/>
      <protection/>
    </xf>
    <xf numFmtId="49" fontId="32" fillId="0" borderId="10" xfId="0" applyNumberFormat="1" applyFont="1" applyFill="1" applyBorder="1" applyAlignment="1">
      <alignment horizontal="center" vertical="center"/>
    </xf>
    <xf numFmtId="0" fontId="32" fillId="0" borderId="10" xfId="0" applyNumberFormat="1" applyFont="1" applyFill="1" applyBorder="1" applyAlignment="1">
      <alignment horizontal="left" vertical="top" wrapText="1"/>
    </xf>
    <xf numFmtId="4" fontId="17" fillId="0" borderId="10" xfId="0" applyNumberFormat="1" applyFont="1" applyFill="1" applyBorder="1" applyAlignment="1">
      <alignment/>
    </xf>
    <xf numFmtId="0" fontId="17" fillId="0" borderId="0" xfId="0" applyFont="1" applyFill="1" applyAlignment="1">
      <alignment/>
    </xf>
    <xf numFmtId="49" fontId="33" fillId="0" borderId="10" xfId="0" applyNumberFormat="1" applyFont="1" applyFill="1" applyBorder="1" applyAlignment="1">
      <alignment horizontal="center" vertical="center"/>
    </xf>
    <xf numFmtId="186" fontId="20" fillId="0" borderId="11" xfId="71" applyNumberFormat="1" applyFont="1" applyFill="1" applyBorder="1" applyAlignment="1">
      <alignment horizontal="right" vertical="center" wrapText="1"/>
      <protection/>
    </xf>
    <xf numFmtId="49" fontId="20" fillId="0" borderId="11" xfId="71" applyNumberFormat="1" applyFont="1" applyFill="1" applyBorder="1" applyAlignment="1">
      <alignment horizontal="right" vertical="center" wrapText="1"/>
      <protection/>
    </xf>
    <xf numFmtId="0" fontId="0" fillId="0" borderId="0" xfId="56" applyAlignment="1">
      <alignment vertical="center"/>
      <protection/>
    </xf>
    <xf numFmtId="0" fontId="17" fillId="24" borderId="0" xfId="0" applyFont="1" applyFill="1" applyBorder="1" applyAlignment="1">
      <alignment vertical="center"/>
    </xf>
    <xf numFmtId="0" fontId="0" fillId="24" borderId="0" xfId="0" applyFont="1" applyFill="1" applyBorder="1" applyAlignment="1">
      <alignment/>
    </xf>
    <xf numFmtId="0" fontId="59" fillId="25" borderId="10" xfId="0" applyFont="1" applyFill="1" applyBorder="1" applyAlignment="1">
      <alignment vertical="center" wrapText="1"/>
    </xf>
    <xf numFmtId="0" fontId="24" fillId="25" borderId="10" xfId="0" applyFont="1" applyFill="1" applyBorder="1" applyAlignment="1">
      <alignment vertical="top" wrapText="1"/>
    </xf>
    <xf numFmtId="0" fontId="21" fillId="27" borderId="10" xfId="0" applyFont="1" applyFill="1" applyBorder="1" applyAlignment="1">
      <alignment vertical="center" wrapText="1"/>
    </xf>
    <xf numFmtId="0" fontId="20" fillId="24" borderId="38" xfId="0" applyFont="1" applyFill="1" applyBorder="1" applyAlignment="1">
      <alignment horizontal="left" wrapText="1"/>
    </xf>
    <xf numFmtId="2" fontId="21" fillId="24" borderId="12" xfId="71" applyNumberFormat="1" applyFont="1" applyFill="1" applyBorder="1" applyAlignment="1">
      <alignment horizontal="left" wrapText="1"/>
      <protection/>
    </xf>
    <xf numFmtId="2" fontId="22" fillId="24" borderId="12" xfId="71" applyNumberFormat="1" applyFont="1" applyFill="1" applyBorder="1" applyAlignment="1">
      <alignment horizontal="left" wrapText="1"/>
      <protection/>
    </xf>
    <xf numFmtId="0" fontId="20" fillId="24" borderId="10" xfId="0" applyFont="1" applyFill="1" applyBorder="1" applyAlignment="1">
      <alignment horizontal="left" wrapText="1"/>
    </xf>
    <xf numFmtId="186" fontId="56" fillId="0" borderId="10" xfId="54" applyNumberFormat="1" applyFont="1" applyBorder="1">
      <alignment/>
      <protection/>
    </xf>
    <xf numFmtId="186" fontId="36" fillId="26" borderId="10" xfId="54" applyNumberFormat="1" applyFont="1" applyFill="1" applyBorder="1">
      <alignment/>
      <protection/>
    </xf>
    <xf numFmtId="0" fontId="32" fillId="0" borderId="10" xfId="0" applyFont="1" applyBorder="1" applyAlignment="1">
      <alignment horizontal="right"/>
    </xf>
    <xf numFmtId="49" fontId="20" fillId="27" borderId="11" xfId="0" applyNumberFormat="1" applyFont="1" applyFill="1" applyBorder="1" applyAlignment="1">
      <alignment horizontal="center" vertical="center" wrapText="1"/>
    </xf>
    <xf numFmtId="0" fontId="20" fillId="26" borderId="38" xfId="0" applyFont="1" applyFill="1" applyBorder="1" applyAlignment="1">
      <alignment horizontal="left" vertical="center" wrapText="1"/>
    </xf>
    <xf numFmtId="0" fontId="20" fillId="26" borderId="0" xfId="0" applyFont="1" applyFill="1" applyAlignment="1">
      <alignment wrapText="1"/>
    </xf>
    <xf numFmtId="49" fontId="20" fillId="27" borderId="10" xfId="0" applyNumberFormat="1" applyFont="1" applyFill="1" applyBorder="1" applyAlignment="1">
      <alignment horizontal="center" vertical="center" wrapText="1"/>
    </xf>
    <xf numFmtId="0" fontId="22" fillId="26" borderId="0" xfId="63" applyFont="1" applyFill="1" applyAlignment="1">
      <alignment vertical="center" wrapText="1"/>
      <protection/>
    </xf>
    <xf numFmtId="187" fontId="46" fillId="25" borderId="10" xfId="0" applyNumberFormat="1" applyFont="1" applyFill="1" applyBorder="1" applyAlignment="1">
      <alignment horizontal="right" vertical="center" wrapText="1"/>
    </xf>
    <xf numFmtId="0" fontId="31" fillId="26" borderId="0" xfId="0" applyFont="1" applyFill="1" applyAlignment="1">
      <alignment wrapText="1"/>
    </xf>
    <xf numFmtId="0" fontId="36" fillId="0" borderId="0" xfId="0" applyFont="1" applyAlignment="1">
      <alignment horizontal="center"/>
    </xf>
    <xf numFmtId="0" fontId="36" fillId="28" borderId="50" xfId="0" applyFont="1" applyFill="1" applyBorder="1" applyAlignment="1">
      <alignment horizontal="justify" vertical="top" wrapText="1"/>
    </xf>
    <xf numFmtId="0" fontId="41" fillId="0" borderId="0" xfId="0" applyFont="1" applyFill="1" applyAlignment="1">
      <alignment wrapText="1"/>
    </xf>
    <xf numFmtId="49" fontId="22" fillId="26" borderId="11" xfId="0" applyNumberFormat="1" applyFont="1" applyFill="1" applyBorder="1" applyAlignment="1">
      <alignment horizontal="center" vertical="center" wrapText="1"/>
    </xf>
    <xf numFmtId="49" fontId="66" fillId="26" borderId="10" xfId="0" applyNumberFormat="1" applyFont="1" applyFill="1" applyBorder="1" applyAlignment="1">
      <alignment wrapText="1"/>
    </xf>
    <xf numFmtId="0" fontId="46" fillId="0" borderId="10" xfId="0" applyFont="1" applyBorder="1" applyAlignment="1">
      <alignment wrapText="1"/>
    </xf>
    <xf numFmtId="49" fontId="32" fillId="24" borderId="16" xfId="0" applyNumberFormat="1" applyFont="1" applyFill="1" applyBorder="1" applyAlignment="1">
      <alignment horizontal="center" vertical="center"/>
    </xf>
    <xf numFmtId="187" fontId="32" fillId="24" borderId="16" xfId="0" applyNumberFormat="1" applyFont="1" applyFill="1" applyBorder="1" applyAlignment="1">
      <alignment horizontal="right"/>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0" fontId="20" fillId="25" borderId="0" xfId="0" applyFont="1" applyFill="1" applyBorder="1" applyAlignment="1">
      <alignment vertical="center" wrapText="1"/>
    </xf>
    <xf numFmtId="186" fontId="23" fillId="0" borderId="0" xfId="63" applyNumberFormat="1" applyFont="1" applyFill="1">
      <alignment/>
      <protection/>
    </xf>
    <xf numFmtId="186" fontId="21" fillId="0" borderId="10" xfId="0" applyNumberFormat="1" applyFont="1" applyFill="1" applyBorder="1" applyAlignment="1">
      <alignment horizontal="right" vertical="center" wrapText="1"/>
    </xf>
    <xf numFmtId="186" fontId="21" fillId="0" borderId="10" xfId="71" applyNumberFormat="1" applyFont="1" applyFill="1" applyBorder="1" applyAlignment="1">
      <alignment horizontal="right" vertical="center" wrapText="1"/>
      <protection/>
    </xf>
    <xf numFmtId="186" fontId="20" fillId="0" borderId="10" xfId="71" applyNumberFormat="1" applyFont="1" applyFill="1" applyBorder="1" applyAlignment="1">
      <alignment horizontal="right" vertical="center" wrapText="1"/>
      <protection/>
    </xf>
    <xf numFmtId="2" fontId="20" fillId="0" borderId="11" xfId="71" applyNumberFormat="1" applyFont="1" applyFill="1" applyBorder="1" applyAlignment="1">
      <alignment horizontal="right" vertical="center" wrapText="1"/>
      <protection/>
    </xf>
    <xf numFmtId="187" fontId="20" fillId="0" borderId="11" xfId="71" applyNumberFormat="1" applyFont="1" applyFill="1" applyBorder="1" applyAlignment="1">
      <alignment horizontal="right" vertical="center" wrapText="1"/>
      <protection/>
    </xf>
    <xf numFmtId="49" fontId="20" fillId="0" borderId="10" xfId="0" applyNumberFormat="1" applyFont="1" applyFill="1" applyBorder="1" applyAlignment="1">
      <alignment horizontal="right" vertical="center" wrapText="1"/>
    </xf>
    <xf numFmtId="49" fontId="21" fillId="0" borderId="0" xfId="0" applyNumberFormat="1" applyFont="1" applyFill="1" applyBorder="1" applyAlignment="1">
      <alignment horizontal="right" vertical="center" wrapText="1"/>
    </xf>
    <xf numFmtId="49" fontId="22" fillId="0" borderId="11" xfId="71" applyNumberFormat="1" applyFont="1" applyFill="1" applyBorder="1" applyAlignment="1">
      <alignment horizontal="right" vertical="center" wrapText="1"/>
      <protection/>
    </xf>
    <xf numFmtId="187" fontId="21" fillId="0" borderId="10" xfId="0" applyNumberFormat="1" applyFont="1" applyFill="1" applyBorder="1" applyAlignment="1">
      <alignment horizontal="right"/>
    </xf>
    <xf numFmtId="187" fontId="20" fillId="0" borderId="10" xfId="0" applyNumberFormat="1" applyFont="1" applyFill="1" applyBorder="1" applyAlignment="1">
      <alignment horizontal="right"/>
    </xf>
    <xf numFmtId="49" fontId="21" fillId="0" borderId="11" xfId="0" applyNumberFormat="1" applyFont="1" applyFill="1" applyBorder="1" applyAlignment="1">
      <alignment horizontal="right" vertical="center" wrapText="1"/>
    </xf>
    <xf numFmtId="49" fontId="20" fillId="0" borderId="17" xfId="0" applyNumberFormat="1" applyFont="1" applyFill="1" applyBorder="1" applyAlignment="1">
      <alignment horizontal="right" vertical="center" wrapText="1"/>
    </xf>
    <xf numFmtId="49" fontId="20" fillId="0" borderId="16" xfId="0" applyNumberFormat="1" applyFont="1" applyFill="1" applyBorder="1" applyAlignment="1">
      <alignment horizontal="right" vertical="center" wrapText="1"/>
    </xf>
    <xf numFmtId="186" fontId="20" fillId="0" borderId="10" xfId="63" applyNumberFormat="1" applyFont="1" applyFill="1" applyBorder="1" applyAlignment="1">
      <alignment horizontal="right" vertical="center" wrapText="1"/>
      <protection/>
    </xf>
    <xf numFmtId="186" fontId="20" fillId="0" borderId="37" xfId="63" applyNumberFormat="1" applyFont="1" applyFill="1" applyBorder="1" applyAlignment="1">
      <alignment horizontal="right" vertical="center" wrapText="1"/>
      <protection/>
    </xf>
    <xf numFmtId="186" fontId="21" fillId="0" borderId="37" xfId="0" applyNumberFormat="1" applyFont="1" applyFill="1" applyBorder="1" applyAlignment="1">
      <alignment horizontal="right" vertical="center" wrapText="1"/>
    </xf>
    <xf numFmtId="181" fontId="20" fillId="0" borderId="10" xfId="0" applyNumberFormat="1" applyFont="1" applyFill="1" applyBorder="1" applyAlignment="1">
      <alignment horizontal="right" vertical="center" wrapText="1"/>
    </xf>
    <xf numFmtId="49" fontId="21" fillId="0" borderId="10" xfId="0" applyNumberFormat="1" applyFont="1" applyFill="1" applyBorder="1" applyAlignment="1">
      <alignment horizontal="right" vertical="center" wrapText="1"/>
    </xf>
    <xf numFmtId="49" fontId="24" fillId="0" borderId="11" xfId="0" applyNumberFormat="1" applyFont="1" applyFill="1" applyBorder="1" applyAlignment="1">
      <alignment horizontal="right" vertical="center" wrapText="1"/>
    </xf>
    <xf numFmtId="49" fontId="24" fillId="0" borderId="10" xfId="0" applyNumberFormat="1" applyFont="1" applyFill="1" applyBorder="1" applyAlignment="1">
      <alignment horizontal="right" vertical="center" wrapText="1"/>
    </xf>
    <xf numFmtId="49" fontId="22" fillId="0" borderId="10" xfId="0" applyNumberFormat="1" applyFont="1" applyFill="1" applyBorder="1" applyAlignment="1">
      <alignment horizontal="right" vertical="center" wrapText="1"/>
    </xf>
    <xf numFmtId="187" fontId="20" fillId="0" borderId="10" xfId="0" applyNumberFormat="1" applyFont="1" applyFill="1" applyBorder="1" applyAlignment="1">
      <alignment horizontal="right" vertical="center" wrapText="1"/>
    </xf>
    <xf numFmtId="186" fontId="20" fillId="0" borderId="37" xfId="0" applyNumberFormat="1" applyFont="1" applyFill="1" applyBorder="1" applyAlignment="1">
      <alignment horizontal="right" vertical="center" wrapText="1"/>
    </xf>
    <xf numFmtId="187" fontId="21" fillId="0" borderId="10" xfId="0" applyNumberFormat="1" applyFont="1" applyFill="1" applyBorder="1" applyAlignment="1">
      <alignment horizontal="right" vertical="center" wrapText="1"/>
    </xf>
    <xf numFmtId="2" fontId="20" fillId="0" borderId="10" xfId="0" applyNumberFormat="1" applyFont="1" applyFill="1" applyBorder="1" applyAlignment="1">
      <alignment horizontal="right" vertical="center" wrapText="1"/>
    </xf>
    <xf numFmtId="186" fontId="21" fillId="0" borderId="10" xfId="61" applyNumberFormat="1" applyFont="1" applyFill="1" applyBorder="1" applyAlignment="1">
      <alignment horizontal="right" vertical="center" wrapText="1"/>
      <protection/>
    </xf>
    <xf numFmtId="186" fontId="20" fillId="0" borderId="10" xfId="61" applyNumberFormat="1" applyFont="1" applyFill="1" applyBorder="1" applyAlignment="1">
      <alignment horizontal="right" vertical="center" wrapText="1"/>
      <protection/>
    </xf>
    <xf numFmtId="186" fontId="20" fillId="0" borderId="10" xfId="0" applyNumberFormat="1" applyFont="1" applyFill="1" applyBorder="1" applyAlignment="1">
      <alignment horizontal="right" vertical="center" wrapText="1"/>
    </xf>
    <xf numFmtId="181" fontId="21" fillId="0" borderId="10" xfId="0" applyNumberFormat="1" applyFont="1" applyFill="1" applyBorder="1" applyAlignment="1">
      <alignment horizontal="right" vertical="center" wrapText="1"/>
    </xf>
    <xf numFmtId="187" fontId="21" fillId="0" borderId="11" xfId="0" applyNumberFormat="1" applyFont="1" applyFill="1" applyBorder="1" applyAlignment="1">
      <alignment horizontal="right" vertical="center" wrapText="1"/>
    </xf>
    <xf numFmtId="187" fontId="20" fillId="0" borderId="11" xfId="0" applyNumberFormat="1" applyFont="1" applyFill="1" applyBorder="1" applyAlignment="1">
      <alignment horizontal="right" vertical="center" wrapText="1"/>
    </xf>
    <xf numFmtId="186" fontId="20" fillId="0" borderId="11" xfId="0" applyNumberFormat="1" applyFont="1" applyFill="1" applyBorder="1" applyAlignment="1">
      <alignment horizontal="right" vertical="center" wrapText="1"/>
    </xf>
    <xf numFmtId="49" fontId="20" fillId="0" borderId="11" xfId="0" applyNumberFormat="1" applyFont="1" applyFill="1" applyBorder="1" applyAlignment="1">
      <alignment horizontal="right" vertical="center" wrapText="1"/>
    </xf>
    <xf numFmtId="49" fontId="24" fillId="0" borderId="11" xfId="71" applyNumberFormat="1" applyFont="1" applyFill="1" applyBorder="1" applyAlignment="1">
      <alignment horizontal="right" vertical="center" wrapText="1"/>
      <protection/>
    </xf>
    <xf numFmtId="49" fontId="24" fillId="0" borderId="11" xfId="63" applyNumberFormat="1" applyFont="1" applyFill="1" applyBorder="1" applyAlignment="1">
      <alignment horizontal="right" vertical="center" wrapText="1"/>
      <protection/>
    </xf>
    <xf numFmtId="49" fontId="22" fillId="0" borderId="11" xfId="63" applyNumberFormat="1" applyFont="1" applyFill="1" applyBorder="1" applyAlignment="1">
      <alignment horizontal="right" vertical="center" wrapText="1"/>
      <protection/>
    </xf>
    <xf numFmtId="187" fontId="21" fillId="0" borderId="11" xfId="63" applyNumberFormat="1" applyFont="1" applyFill="1" applyBorder="1" applyAlignment="1">
      <alignment horizontal="right" vertical="center" wrapText="1"/>
      <protection/>
    </xf>
    <xf numFmtId="187" fontId="20" fillId="0" borderId="11" xfId="63" applyNumberFormat="1" applyFont="1" applyFill="1" applyBorder="1" applyAlignment="1">
      <alignment horizontal="right" vertical="center" wrapText="1"/>
      <protection/>
    </xf>
    <xf numFmtId="49" fontId="20" fillId="0" borderId="11" xfId="63" applyNumberFormat="1" applyFont="1" applyFill="1" applyBorder="1" applyAlignment="1">
      <alignment horizontal="right" vertical="center" wrapText="1"/>
      <protection/>
    </xf>
    <xf numFmtId="2" fontId="21" fillId="0" borderId="11" xfId="0" applyNumberFormat="1" applyFont="1" applyFill="1" applyBorder="1" applyAlignment="1">
      <alignment horizontal="right" vertical="center" wrapText="1"/>
    </xf>
    <xf numFmtId="2" fontId="20" fillId="0" borderId="11" xfId="0" applyNumberFormat="1" applyFont="1" applyFill="1" applyBorder="1" applyAlignment="1">
      <alignment horizontal="right" vertical="center" wrapText="1"/>
    </xf>
    <xf numFmtId="4" fontId="20" fillId="0" borderId="11" xfId="71" applyNumberFormat="1" applyFont="1" applyFill="1" applyBorder="1" applyAlignment="1">
      <alignment horizontal="right" vertical="center" wrapText="1"/>
      <protection/>
    </xf>
    <xf numFmtId="4" fontId="20" fillId="0" borderId="10" xfId="71" applyNumberFormat="1" applyFont="1" applyFill="1" applyBorder="1" applyAlignment="1">
      <alignment horizontal="right" vertical="center" wrapText="1"/>
      <protection/>
    </xf>
    <xf numFmtId="187" fontId="20" fillId="0" borderId="10" xfId="71" applyNumberFormat="1" applyFont="1" applyFill="1" applyBorder="1" applyAlignment="1">
      <alignment horizontal="right" vertical="center" wrapText="1"/>
      <protection/>
    </xf>
    <xf numFmtId="186" fontId="21" fillId="0" borderId="11" xfId="71" applyNumberFormat="1" applyFont="1" applyFill="1" applyBorder="1" applyAlignment="1">
      <alignment horizontal="right" vertical="center" wrapText="1"/>
      <protection/>
    </xf>
    <xf numFmtId="181" fontId="20" fillId="0" borderId="10" xfId="71" applyNumberFormat="1" applyFont="1" applyFill="1" applyBorder="1" applyAlignment="1">
      <alignment horizontal="right" vertical="center" wrapText="1"/>
      <protection/>
    </xf>
    <xf numFmtId="187" fontId="21" fillId="0" borderId="11" xfId="71" applyNumberFormat="1" applyFont="1" applyFill="1" applyBorder="1" applyAlignment="1">
      <alignment horizontal="right" vertical="center" wrapText="1"/>
      <protection/>
    </xf>
    <xf numFmtId="187" fontId="24" fillId="0" borderId="10" xfId="0" applyNumberFormat="1" applyFont="1" applyFill="1" applyBorder="1" applyAlignment="1">
      <alignment horizontal="right" vertical="center" wrapText="1"/>
    </xf>
    <xf numFmtId="187" fontId="21" fillId="0" borderId="10" xfId="71" applyNumberFormat="1" applyFont="1" applyFill="1" applyBorder="1" applyAlignment="1">
      <alignment horizontal="right" vertical="center" wrapText="1"/>
      <protection/>
    </xf>
    <xf numFmtId="187" fontId="24" fillId="0" borderId="11" xfId="71" applyNumberFormat="1" applyFont="1" applyFill="1" applyBorder="1" applyAlignment="1">
      <alignment horizontal="right" vertical="center" wrapText="1"/>
      <protection/>
    </xf>
    <xf numFmtId="187" fontId="22" fillId="0" borderId="11" xfId="71" applyNumberFormat="1" applyFont="1" applyFill="1" applyBorder="1" applyAlignment="1">
      <alignment horizontal="right" vertical="center" wrapText="1"/>
      <protection/>
    </xf>
    <xf numFmtId="187" fontId="21" fillId="0" borderId="0" xfId="0" applyNumberFormat="1" applyFont="1" applyFill="1" applyBorder="1" applyAlignment="1">
      <alignment horizontal="right" vertical="center" wrapText="1"/>
    </xf>
    <xf numFmtId="187" fontId="20" fillId="0" borderId="17" xfId="0" applyNumberFormat="1" applyFont="1" applyFill="1" applyBorder="1" applyAlignment="1">
      <alignment horizontal="right" vertical="center" wrapText="1"/>
    </xf>
    <xf numFmtId="187" fontId="20" fillId="0" borderId="16" xfId="0" applyNumberFormat="1" applyFont="1" applyFill="1" applyBorder="1" applyAlignment="1">
      <alignment horizontal="right" vertical="center" wrapText="1"/>
    </xf>
    <xf numFmtId="187" fontId="20" fillId="0" borderId="10" xfId="63" applyNumberFormat="1" applyFont="1" applyFill="1" applyBorder="1" applyAlignment="1">
      <alignment horizontal="right" vertical="center" wrapText="1"/>
      <protection/>
    </xf>
    <xf numFmtId="187" fontId="22" fillId="0" borderId="10" xfId="63" applyNumberFormat="1" applyFont="1" applyFill="1" applyBorder="1" applyAlignment="1">
      <alignment vertical="center" wrapText="1"/>
      <protection/>
    </xf>
    <xf numFmtId="187" fontId="22" fillId="0" borderId="37" xfId="63" applyNumberFormat="1" applyFont="1" applyFill="1" applyBorder="1" applyAlignment="1">
      <alignment vertical="center" wrapText="1"/>
      <protection/>
    </xf>
    <xf numFmtId="187" fontId="21" fillId="0" borderId="37" xfId="0" applyNumberFormat="1" applyFont="1" applyFill="1" applyBorder="1" applyAlignment="1">
      <alignment horizontal="right" vertical="center" wrapText="1"/>
    </xf>
    <xf numFmtId="187" fontId="24" fillId="0" borderId="11" xfId="0" applyNumberFormat="1" applyFont="1" applyFill="1" applyBorder="1" applyAlignment="1">
      <alignment horizontal="right" vertical="center" wrapText="1"/>
    </xf>
    <xf numFmtId="187" fontId="22" fillId="0" borderId="10" xfId="0" applyNumberFormat="1" applyFont="1" applyFill="1" applyBorder="1" applyAlignment="1">
      <alignment horizontal="right" vertical="center" wrapText="1"/>
    </xf>
    <xf numFmtId="187" fontId="20" fillId="0" borderId="37" xfId="0" applyNumberFormat="1" applyFont="1" applyFill="1" applyBorder="1" applyAlignment="1">
      <alignment horizontal="right" vertical="center" wrapText="1"/>
    </xf>
    <xf numFmtId="187" fontId="21" fillId="0" borderId="10" xfId="61" applyNumberFormat="1" applyFont="1" applyFill="1" applyBorder="1" applyAlignment="1">
      <alignment horizontal="right" vertical="center" wrapText="1"/>
      <protection/>
    </xf>
    <xf numFmtId="187" fontId="24" fillId="0" borderId="11" xfId="63" applyNumberFormat="1" applyFont="1" applyFill="1" applyBorder="1" applyAlignment="1">
      <alignment horizontal="right" vertical="center" wrapText="1"/>
      <protection/>
    </xf>
    <xf numFmtId="187" fontId="22" fillId="0" borderId="11" xfId="63" applyNumberFormat="1" applyFont="1" applyFill="1" applyBorder="1" applyAlignment="1">
      <alignment horizontal="right" vertical="center" wrapText="1"/>
      <protection/>
    </xf>
    <xf numFmtId="187" fontId="70" fillId="0" borderId="11" xfId="63" applyNumberFormat="1" applyFont="1" applyFill="1" applyBorder="1" applyAlignment="1">
      <alignment horizontal="right" vertical="center" wrapText="1"/>
      <protection/>
    </xf>
    <xf numFmtId="187" fontId="22" fillId="0" borderId="10" xfId="71" applyNumberFormat="1" applyFont="1" applyFill="1" applyBorder="1" applyAlignment="1">
      <alignment horizontal="right" vertical="center" wrapText="1"/>
      <protection/>
    </xf>
    <xf numFmtId="181" fontId="20" fillId="0" borderId="10" xfId="63" applyNumberFormat="1" applyFont="1" applyFill="1" applyBorder="1" applyAlignment="1">
      <alignment horizontal="right" vertical="center" wrapText="1"/>
      <protection/>
    </xf>
    <xf numFmtId="186" fontId="59" fillId="0" borderId="10" xfId="61" applyNumberFormat="1" applyFont="1" applyFill="1" applyBorder="1" applyAlignment="1">
      <alignment horizontal="right" vertical="center" wrapText="1"/>
      <protection/>
    </xf>
    <xf numFmtId="187" fontId="20" fillId="0" borderId="10" xfId="61" applyNumberFormat="1" applyFont="1" applyFill="1" applyBorder="1" applyAlignment="1">
      <alignment horizontal="right" vertical="center" wrapText="1"/>
      <protection/>
    </xf>
    <xf numFmtId="186" fontId="59" fillId="0" borderId="10" xfId="0" applyNumberFormat="1" applyFont="1" applyFill="1" applyBorder="1" applyAlignment="1">
      <alignment horizontal="right" vertical="center" wrapText="1"/>
    </xf>
    <xf numFmtId="2" fontId="21" fillId="0" borderId="11" xfId="71" applyNumberFormat="1" applyFont="1" applyFill="1" applyBorder="1" applyAlignment="1">
      <alignment horizontal="right" vertical="center" wrapText="1"/>
      <protection/>
    </xf>
    <xf numFmtId="181" fontId="20" fillId="0" borderId="11" xfId="0" applyNumberFormat="1" applyFont="1" applyFill="1" applyBorder="1" applyAlignment="1">
      <alignment horizontal="right" vertical="center" wrapText="1"/>
    </xf>
    <xf numFmtId="49" fontId="24" fillId="0" borderId="1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22" fillId="26" borderId="12"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22" fillId="0" borderId="10" xfId="0" applyFont="1" applyFill="1" applyBorder="1" applyAlignment="1">
      <alignment vertical="top" wrapText="1"/>
    </xf>
    <xf numFmtId="49" fontId="21" fillId="0" borderId="10" xfId="71" applyNumberFormat="1" applyFont="1" applyFill="1" applyBorder="1" applyAlignment="1">
      <alignment horizontal="center" vertical="center" wrapText="1"/>
      <protection/>
    </xf>
    <xf numFmtId="49" fontId="22" fillId="0" borderId="10" xfId="71" applyNumberFormat="1" applyFont="1" applyFill="1" applyBorder="1" applyAlignment="1">
      <alignment horizontal="center" vertical="center" wrapText="1"/>
      <protection/>
    </xf>
    <xf numFmtId="49" fontId="22" fillId="0" borderId="28" xfId="71" applyNumberFormat="1" applyFont="1" applyFill="1" applyBorder="1" applyAlignment="1">
      <alignment horizontal="center" vertical="center" wrapText="1"/>
      <protection/>
    </xf>
    <xf numFmtId="49" fontId="22" fillId="0" borderId="11" xfId="71" applyNumberFormat="1" applyFont="1" applyFill="1" applyBorder="1" applyAlignment="1">
      <alignment horizontal="center" vertical="center" wrapText="1"/>
      <protection/>
    </xf>
    <xf numFmtId="187" fontId="9" fillId="0" borderId="10" xfId="0" applyNumberFormat="1" applyFont="1" applyFill="1" applyBorder="1" applyAlignment="1">
      <alignment/>
    </xf>
    <xf numFmtId="187" fontId="0" fillId="0" borderId="10" xfId="0" applyNumberFormat="1" applyFill="1" applyBorder="1" applyAlignment="1">
      <alignment/>
    </xf>
    <xf numFmtId="0" fontId="31" fillId="25" borderId="0" xfId="0" applyFont="1" applyFill="1" applyBorder="1" applyAlignment="1">
      <alignment vertical="center" wrapText="1"/>
    </xf>
    <xf numFmtId="187" fontId="46" fillId="0" borderId="10" xfId="0" applyNumberFormat="1" applyFont="1" applyFill="1" applyBorder="1" applyAlignment="1">
      <alignment horizontal="right" vertical="center" wrapText="1"/>
    </xf>
    <xf numFmtId="181" fontId="31" fillId="0" borderId="10" xfId="0" applyNumberFormat="1" applyFont="1" applyFill="1" applyBorder="1" applyAlignment="1">
      <alignment horizontal="right" vertical="center" wrapText="1"/>
    </xf>
    <xf numFmtId="49" fontId="31" fillId="0" borderId="10" xfId="0" applyNumberFormat="1" applyFont="1" applyFill="1" applyBorder="1" applyAlignment="1">
      <alignment horizontal="right" vertical="center" wrapText="1"/>
    </xf>
    <xf numFmtId="2" fontId="31" fillId="0" borderId="10" xfId="0" applyNumberFormat="1" applyFont="1" applyFill="1" applyBorder="1" applyAlignment="1">
      <alignment horizontal="right" vertical="center" wrapText="1"/>
    </xf>
    <xf numFmtId="0" fontId="21" fillId="0" borderId="26" xfId="0" applyFont="1" applyFill="1" applyBorder="1" applyAlignment="1">
      <alignment horizontal="left" vertical="center" wrapText="1"/>
    </xf>
    <xf numFmtId="49" fontId="22" fillId="26" borderId="12"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31" fillId="24" borderId="11" xfId="0" applyFont="1" applyFill="1" applyBorder="1" applyAlignment="1">
      <alignment horizontal="center"/>
    </xf>
    <xf numFmtId="0" fontId="31" fillId="26" borderId="10" xfId="0" applyFont="1" applyFill="1" applyBorder="1" applyAlignment="1">
      <alignment wrapText="1"/>
    </xf>
    <xf numFmtId="49" fontId="22" fillId="0" borderId="11" xfId="0" applyNumberFormat="1" applyFont="1" applyFill="1" applyBorder="1" applyAlignment="1">
      <alignment horizontal="center" vertical="center" wrapText="1"/>
    </xf>
    <xf numFmtId="187" fontId="23" fillId="24" borderId="10" xfId="0" applyNumberFormat="1" applyFont="1" applyFill="1" applyBorder="1" applyAlignment="1">
      <alignment/>
    </xf>
    <xf numFmtId="187" fontId="9" fillId="24" borderId="10" xfId="0" applyNumberFormat="1" applyFont="1" applyFill="1" applyBorder="1" applyAlignment="1">
      <alignment/>
    </xf>
    <xf numFmtId="187" fontId="0" fillId="24" borderId="10" xfId="0" applyNumberFormat="1" applyFill="1" applyBorder="1" applyAlignment="1">
      <alignment/>
    </xf>
    <xf numFmtId="186" fontId="46" fillId="0" borderId="10" xfId="0" applyNumberFormat="1" applyFont="1" applyFill="1" applyBorder="1" applyAlignment="1">
      <alignment horizontal="right" vertical="center" wrapText="1"/>
    </xf>
    <xf numFmtId="186" fontId="31" fillId="0" borderId="10" xfId="0" applyNumberFormat="1" applyFont="1" applyFill="1" applyBorder="1" applyAlignment="1">
      <alignment horizontal="right" vertical="center" wrapText="1"/>
    </xf>
    <xf numFmtId="186" fontId="23" fillId="0" borderId="10" xfId="0" applyNumberFormat="1" applyFont="1" applyFill="1" applyBorder="1" applyAlignment="1">
      <alignment horizontal="right" vertical="center" wrapText="1"/>
    </xf>
    <xf numFmtId="187" fontId="23" fillId="0" borderId="10" xfId="0" applyNumberFormat="1" applyFont="1" applyFill="1" applyBorder="1" applyAlignment="1">
      <alignment horizontal="right" vertical="center" wrapText="1"/>
    </xf>
    <xf numFmtId="187" fontId="31" fillId="0" borderId="10" xfId="0" applyNumberFormat="1" applyFont="1" applyFill="1" applyBorder="1" applyAlignment="1">
      <alignment horizontal="right" vertical="center" wrapText="1"/>
    </xf>
    <xf numFmtId="187" fontId="31" fillId="0" borderId="11" xfId="0" applyNumberFormat="1" applyFont="1" applyFill="1" applyBorder="1" applyAlignment="1">
      <alignment horizontal="right" vertical="center" wrapText="1"/>
    </xf>
    <xf numFmtId="186" fontId="31" fillId="0" borderId="10" xfId="71" applyNumberFormat="1" applyFont="1" applyFill="1" applyBorder="1" applyAlignment="1">
      <alignment horizontal="right" vertical="center" wrapText="1"/>
      <protection/>
    </xf>
    <xf numFmtId="186" fontId="31" fillId="0" borderId="11" xfId="71" applyNumberFormat="1" applyFont="1" applyFill="1" applyBorder="1" applyAlignment="1">
      <alignment horizontal="right" vertical="center" wrapText="1"/>
      <protection/>
    </xf>
    <xf numFmtId="181" fontId="31" fillId="0" borderId="10" xfId="71" applyNumberFormat="1" applyFont="1" applyFill="1" applyBorder="1" applyAlignment="1">
      <alignment horizontal="right" vertical="center" wrapText="1"/>
      <protection/>
    </xf>
    <xf numFmtId="49" fontId="31" fillId="0" borderId="11" xfId="71" applyNumberFormat="1" applyFont="1" applyFill="1" applyBorder="1" applyAlignment="1">
      <alignment horizontal="right" vertical="center" wrapText="1"/>
      <protection/>
    </xf>
    <xf numFmtId="187" fontId="31" fillId="0" borderId="10" xfId="71" applyNumberFormat="1" applyFont="1" applyFill="1" applyBorder="1" applyAlignment="1">
      <alignment horizontal="right" vertical="center" wrapText="1"/>
      <protection/>
    </xf>
    <xf numFmtId="187" fontId="31" fillId="0" borderId="11" xfId="71" applyNumberFormat="1" applyFont="1" applyFill="1" applyBorder="1" applyAlignment="1">
      <alignment horizontal="right" vertical="center" wrapText="1"/>
      <protection/>
    </xf>
    <xf numFmtId="186" fontId="46" fillId="0" borderId="37" xfId="0" applyNumberFormat="1" applyFont="1" applyFill="1" applyBorder="1" applyAlignment="1">
      <alignment horizontal="right" vertical="center" wrapText="1"/>
    </xf>
    <xf numFmtId="49" fontId="31" fillId="0" borderId="16" xfId="0" applyNumberFormat="1" applyFont="1" applyFill="1" applyBorder="1" applyAlignment="1">
      <alignment horizontal="right" vertical="center" wrapText="1"/>
    </xf>
    <xf numFmtId="49" fontId="46" fillId="0" borderId="10" xfId="0" applyNumberFormat="1" applyFont="1" applyFill="1" applyBorder="1" applyAlignment="1">
      <alignment horizontal="right" vertical="center" wrapText="1"/>
    </xf>
    <xf numFmtId="49" fontId="31" fillId="0" borderId="11" xfId="0" applyNumberFormat="1" applyFont="1" applyFill="1" applyBorder="1" applyAlignment="1">
      <alignment horizontal="right" vertical="center" wrapText="1"/>
    </xf>
    <xf numFmtId="186" fontId="31" fillId="0" borderId="10" xfId="63" applyNumberFormat="1" applyFont="1" applyFill="1" applyBorder="1" applyAlignment="1">
      <alignment horizontal="right" vertical="center" wrapText="1"/>
      <protection/>
    </xf>
    <xf numFmtId="186" fontId="46" fillId="0" borderId="10" xfId="63" applyNumberFormat="1" applyFont="1" applyFill="1" applyBorder="1" applyAlignment="1">
      <alignment horizontal="right" vertical="center" wrapText="1"/>
      <protection/>
    </xf>
    <xf numFmtId="186" fontId="46" fillId="0" borderId="10" xfId="71" applyNumberFormat="1" applyFont="1" applyFill="1" applyBorder="1" applyAlignment="1">
      <alignment vertical="center" wrapText="1"/>
      <protection/>
    </xf>
    <xf numFmtId="186" fontId="31" fillId="0" borderId="10" xfId="71" applyNumberFormat="1" applyFont="1" applyFill="1" applyBorder="1" applyAlignment="1">
      <alignment vertical="center" wrapText="1"/>
      <protection/>
    </xf>
    <xf numFmtId="187" fontId="46" fillId="0" borderId="10" xfId="0" applyNumberFormat="1" applyFont="1" applyFill="1" applyBorder="1" applyAlignment="1">
      <alignment/>
    </xf>
    <xf numFmtId="187" fontId="31" fillId="0" borderId="10" xfId="0" applyNumberFormat="1" applyFont="1" applyFill="1" applyBorder="1" applyAlignment="1">
      <alignment/>
    </xf>
    <xf numFmtId="2" fontId="9" fillId="0" borderId="10" xfId="0" applyNumberFormat="1" applyFont="1" applyFill="1" applyBorder="1" applyAlignment="1">
      <alignment vertical="center"/>
    </xf>
    <xf numFmtId="2" fontId="0" fillId="0" borderId="10" xfId="0" applyNumberFormat="1" applyFill="1" applyBorder="1" applyAlignment="1">
      <alignment vertical="center"/>
    </xf>
    <xf numFmtId="2" fontId="0" fillId="0" borderId="10" xfId="0" applyNumberFormat="1" applyFill="1" applyBorder="1" applyAlignment="1">
      <alignment/>
    </xf>
    <xf numFmtId="0" fontId="20" fillId="24" borderId="18" xfId="0" applyFont="1" applyFill="1" applyBorder="1" applyAlignment="1">
      <alignment horizontal="left" vertical="center" wrapText="1"/>
    </xf>
    <xf numFmtId="0" fontId="25" fillId="0" borderId="0" xfId="57" applyFont="1" applyAlignment="1">
      <alignment horizontal="center" vertical="center"/>
      <protection/>
    </xf>
    <xf numFmtId="0" fontId="26" fillId="0" borderId="0" xfId="0" applyFont="1" applyBorder="1" applyAlignment="1">
      <alignment horizontal="right" vertical="center" wrapText="1"/>
    </xf>
    <xf numFmtId="0" fontId="31" fillId="0" borderId="0" xfId="57" applyFont="1" applyAlignment="1">
      <alignment horizontal="right" vertical="center"/>
      <protection/>
    </xf>
    <xf numFmtId="49" fontId="26" fillId="0" borderId="0" xfId="0" applyNumberFormat="1" applyFont="1" applyFill="1" applyBorder="1" applyAlignment="1">
      <alignment horizontal="right" vertical="center" wrapText="1"/>
    </xf>
    <xf numFmtId="0" fontId="31" fillId="0" borderId="0" xfId="57" applyFont="1" applyAlignment="1">
      <alignment horizontal="right"/>
      <protection/>
    </xf>
    <xf numFmtId="0" fontId="32" fillId="0" borderId="0" xfId="0" applyFont="1" applyAlignment="1">
      <alignment horizontal="right"/>
    </xf>
    <xf numFmtId="0" fontId="39" fillId="0" borderId="0" xfId="0" applyFont="1" applyAlignment="1">
      <alignment horizontal="center" vertical="top" wrapText="1"/>
    </xf>
    <xf numFmtId="49" fontId="32" fillId="0" borderId="0" xfId="0" applyNumberFormat="1" applyFont="1" applyFill="1" applyBorder="1" applyAlignment="1">
      <alignment horizontal="right" vertical="center" wrapText="1"/>
    </xf>
    <xf numFmtId="0" fontId="32" fillId="0" borderId="0" xfId="0" applyFont="1" applyBorder="1" applyAlignment="1">
      <alignment horizontal="right" vertical="center" wrapText="1"/>
    </xf>
    <xf numFmtId="49" fontId="21" fillId="26" borderId="12" xfId="0" applyNumberFormat="1"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49" fontId="21"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2" fillId="26" borderId="12"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49" fontId="21" fillId="25" borderId="12" xfId="0" applyNumberFormat="1" applyFont="1" applyFill="1" applyBorder="1" applyAlignment="1">
      <alignment horizontal="center" vertical="center" wrapText="1"/>
    </xf>
    <xf numFmtId="49" fontId="21" fillId="27" borderId="11" xfId="0" applyNumberFormat="1" applyFont="1" applyFill="1" applyBorder="1" applyAlignment="1">
      <alignment horizontal="center" vertical="center" wrapText="1"/>
    </xf>
    <xf numFmtId="49" fontId="20" fillId="27" borderId="12" xfId="0" applyNumberFormat="1" applyFont="1" applyFill="1" applyBorder="1" applyAlignment="1">
      <alignment horizontal="center" vertical="center" wrapText="1"/>
    </xf>
    <xf numFmtId="49" fontId="20" fillId="27" borderId="11" xfId="0" applyNumberFormat="1"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1" xfId="0" applyFont="1" applyFill="1" applyBorder="1" applyAlignment="1">
      <alignment horizontal="center" vertical="center"/>
    </xf>
    <xf numFmtId="0" fontId="20" fillId="26" borderId="12" xfId="0"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21" fillId="24" borderId="12" xfId="0" applyFont="1" applyFill="1" applyBorder="1" applyAlignment="1">
      <alignment horizontal="center" vertical="center"/>
    </xf>
    <xf numFmtId="0" fontId="21" fillId="24" borderId="11" xfId="0" applyFont="1" applyFill="1" applyBorder="1" applyAlignment="1">
      <alignment horizontal="center" vertical="center"/>
    </xf>
    <xf numFmtId="0" fontId="40" fillId="0" borderId="0" xfId="0" applyFont="1" applyBorder="1" applyAlignment="1">
      <alignment horizontal="right" vertical="center" wrapText="1"/>
    </xf>
    <xf numFmtId="0" fontId="21" fillId="0" borderId="0" xfId="0" applyFont="1" applyBorder="1" applyAlignment="1">
      <alignment horizontal="right" vertical="center" wrapText="1"/>
    </xf>
    <xf numFmtId="0" fontId="20" fillId="25" borderId="48" xfId="0" applyFont="1" applyFill="1" applyBorder="1" applyAlignment="1">
      <alignment horizontal="center" vertical="top" wrapText="1"/>
    </xf>
    <xf numFmtId="0" fontId="20" fillId="25" borderId="11" xfId="0" applyFont="1" applyFill="1" applyBorder="1" applyAlignment="1">
      <alignment horizontal="center" vertical="top" wrapText="1"/>
    </xf>
    <xf numFmtId="49" fontId="21" fillId="0" borderId="12"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0" fontId="20" fillId="29" borderId="48" xfId="0" applyFont="1" applyFill="1" applyBorder="1" applyAlignment="1">
      <alignment horizontal="right" vertical="top" wrapText="1"/>
    </xf>
    <xf numFmtId="0" fontId="20" fillId="29" borderId="11" xfId="0" applyFont="1" applyFill="1" applyBorder="1" applyAlignment="1">
      <alignment horizontal="right" vertical="top" wrapText="1"/>
    </xf>
    <xf numFmtId="0" fontId="20" fillId="24" borderId="12" xfId="63" applyFont="1" applyFill="1" applyBorder="1" applyAlignment="1">
      <alignment horizontal="center" vertical="center" wrapText="1"/>
      <protection/>
    </xf>
    <xf numFmtId="0" fontId="20" fillId="24" borderId="11" xfId="63" applyFont="1" applyFill="1" applyBorder="1" applyAlignment="1">
      <alignment horizontal="center" vertical="center" wrapText="1"/>
      <protection/>
    </xf>
    <xf numFmtId="0" fontId="21" fillId="26" borderId="12" xfId="0" applyFont="1" applyFill="1" applyBorder="1" applyAlignment="1">
      <alignment horizontal="center" vertical="center" wrapText="1"/>
    </xf>
    <xf numFmtId="0" fontId="21" fillId="26" borderId="11" xfId="0" applyFont="1" applyFill="1" applyBorder="1" applyAlignment="1">
      <alignment horizontal="center" vertical="center" wrapText="1"/>
    </xf>
    <xf numFmtId="0" fontId="20" fillId="26" borderId="12" xfId="0" applyFont="1" applyFill="1" applyBorder="1" applyAlignment="1">
      <alignment vertical="center" wrapText="1"/>
    </xf>
    <xf numFmtId="0" fontId="20" fillId="26" borderId="11" xfId="0" applyFont="1" applyFill="1" applyBorder="1" applyAlignment="1">
      <alignment vertical="center" wrapText="1"/>
    </xf>
    <xf numFmtId="0" fontId="20" fillId="24" borderId="12" xfId="0" applyFont="1" applyFill="1" applyBorder="1" applyAlignment="1">
      <alignment horizontal="center" vertical="center"/>
    </xf>
    <xf numFmtId="0" fontId="20" fillId="24" borderId="11" xfId="0" applyFont="1" applyFill="1" applyBorder="1" applyAlignment="1">
      <alignment horizontal="center" vertical="center"/>
    </xf>
    <xf numFmtId="0" fontId="24" fillId="27" borderId="12" xfId="0" applyFont="1" applyFill="1" applyBorder="1" applyAlignment="1">
      <alignment horizontal="center" vertical="center" wrapText="1"/>
    </xf>
    <xf numFmtId="0" fontId="24" fillId="27" borderId="11" xfId="0" applyFont="1" applyFill="1" applyBorder="1" applyAlignment="1">
      <alignment horizontal="center" vertical="center" wrapText="1"/>
    </xf>
    <xf numFmtId="3" fontId="21" fillId="24" borderId="12"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49" fontId="21" fillId="25" borderId="12" xfId="0" applyNumberFormat="1" applyFont="1" applyFill="1" applyBorder="1" applyAlignment="1">
      <alignment vertical="center" wrapText="1"/>
    </xf>
    <xf numFmtId="49" fontId="21" fillId="25" borderId="11" xfId="0" applyNumberFormat="1" applyFont="1" applyFill="1" applyBorder="1" applyAlignment="1">
      <alignment vertical="center" wrapText="1"/>
    </xf>
    <xf numFmtId="0" fontId="45" fillId="24" borderId="0" xfId="0" applyFont="1" applyFill="1" applyBorder="1" applyAlignment="1">
      <alignment horizontal="right" vertical="center" wrapText="1"/>
    </xf>
    <xf numFmtId="0" fontId="20" fillId="24" borderId="12" xfId="0" applyFont="1" applyFill="1" applyBorder="1" applyAlignment="1">
      <alignment horizontal="right" vertical="center" wrapText="1"/>
    </xf>
    <xf numFmtId="0" fontId="20" fillId="24" borderId="11" xfId="0" applyFont="1" applyFill="1" applyBorder="1" applyAlignment="1">
      <alignment horizontal="right" vertical="center" wrapText="1"/>
    </xf>
    <xf numFmtId="49" fontId="20" fillId="0" borderId="12"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30" fillId="24" borderId="0" xfId="0" applyNumberFormat="1" applyFont="1" applyFill="1" applyBorder="1" applyAlignment="1">
      <alignment horizontal="right" vertical="center" wrapText="1"/>
    </xf>
    <xf numFmtId="0" fontId="30" fillId="24" borderId="0" xfId="0" applyFont="1" applyFill="1" applyBorder="1" applyAlignment="1">
      <alignment horizontal="right" vertical="center" wrapText="1"/>
    </xf>
    <xf numFmtId="0" fontId="21" fillId="24" borderId="0" xfId="0" applyFont="1" applyFill="1" applyBorder="1" applyAlignment="1">
      <alignment horizontal="center" vertical="center" wrapText="1"/>
    </xf>
    <xf numFmtId="0" fontId="22" fillId="27" borderId="12" xfId="0" applyFont="1" applyFill="1" applyBorder="1" applyAlignment="1">
      <alignment horizontal="center" vertical="center" wrapText="1"/>
    </xf>
    <xf numFmtId="0" fontId="22" fillId="27"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0" fontId="21" fillId="25" borderId="11" xfId="0" applyFont="1" applyFill="1" applyBorder="1" applyAlignment="1">
      <alignment horizontal="center" vertical="center" wrapText="1"/>
    </xf>
    <xf numFmtId="49" fontId="31" fillId="27" borderId="12" xfId="0" applyNumberFormat="1" applyFont="1" applyFill="1" applyBorder="1" applyAlignment="1">
      <alignment horizontal="center" vertical="center" wrapText="1"/>
    </xf>
    <xf numFmtId="49" fontId="31" fillId="27" borderId="11" xfId="0" applyNumberFormat="1" applyFont="1" applyFill="1" applyBorder="1" applyAlignment="1">
      <alignment horizontal="center" vertical="center" wrapText="1"/>
    </xf>
    <xf numFmtId="49" fontId="31" fillId="26" borderId="12" xfId="0" applyNumberFormat="1" applyFont="1" applyFill="1" applyBorder="1" applyAlignment="1">
      <alignment horizontal="center" vertical="center" wrapText="1"/>
    </xf>
    <xf numFmtId="49" fontId="31" fillId="26" borderId="11" xfId="0" applyNumberFormat="1" applyFont="1" applyFill="1" applyBorder="1" applyAlignment="1">
      <alignment horizontal="center" vertical="center" wrapText="1"/>
    </xf>
    <xf numFmtId="49" fontId="46" fillId="27" borderId="12" xfId="0" applyNumberFormat="1" applyFont="1" applyFill="1" applyBorder="1" applyAlignment="1">
      <alignment horizontal="center" vertical="center" wrapText="1"/>
    </xf>
    <xf numFmtId="49" fontId="46" fillId="27" borderId="11" xfId="0" applyNumberFormat="1" applyFont="1" applyFill="1" applyBorder="1" applyAlignment="1">
      <alignment horizontal="center" vertical="center" wrapText="1"/>
    </xf>
    <xf numFmtId="0" fontId="46" fillId="24" borderId="12" xfId="0" applyFont="1" applyFill="1" applyBorder="1" applyAlignment="1">
      <alignment horizontal="center"/>
    </xf>
    <xf numFmtId="0" fontId="46" fillId="24" borderId="11" xfId="0" applyFont="1" applyFill="1" applyBorder="1" applyAlignment="1">
      <alignment horizontal="center"/>
    </xf>
    <xf numFmtId="0" fontId="31" fillId="24" borderId="12" xfId="0" applyFont="1" applyFill="1" applyBorder="1" applyAlignment="1">
      <alignment horizontal="center"/>
    </xf>
    <xf numFmtId="0" fontId="31" fillId="24" borderId="11" xfId="0" applyFont="1" applyFill="1" applyBorder="1" applyAlignment="1">
      <alignment horizontal="center"/>
    </xf>
    <xf numFmtId="0" fontId="31" fillId="26" borderId="12" xfId="0" applyFont="1" applyFill="1" applyBorder="1" applyAlignment="1">
      <alignment horizontal="center" vertical="center" wrapText="1"/>
    </xf>
    <xf numFmtId="0" fontId="31" fillId="26" borderId="11" xfId="0" applyFont="1" applyFill="1" applyBorder="1" applyAlignment="1">
      <alignment horizontal="center" vertical="center" wrapText="1"/>
    </xf>
    <xf numFmtId="49" fontId="46" fillId="24" borderId="12"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31" fillId="24" borderId="48" xfId="0" applyFont="1" applyFill="1" applyBorder="1" applyAlignment="1">
      <alignment horizontal="center" vertical="center" wrapText="1"/>
    </xf>
    <xf numFmtId="0" fontId="31" fillId="24" borderId="12" xfId="63" applyFont="1" applyFill="1" applyBorder="1" applyAlignment="1">
      <alignment horizontal="center" vertical="center" wrapText="1"/>
      <protection/>
    </xf>
    <xf numFmtId="0" fontId="31" fillId="24" borderId="11" xfId="63" applyFont="1" applyFill="1" applyBorder="1" applyAlignment="1">
      <alignment horizontal="center" vertical="center" wrapText="1"/>
      <protection/>
    </xf>
    <xf numFmtId="49" fontId="46" fillId="25" borderId="48" xfId="0" applyNumberFormat="1" applyFont="1" applyFill="1" applyBorder="1" applyAlignment="1">
      <alignment horizontal="center" vertical="center" wrapText="1"/>
    </xf>
    <xf numFmtId="0" fontId="23" fillId="0" borderId="0" xfId="0" applyFont="1" applyBorder="1" applyAlignment="1">
      <alignment horizontal="right" vertical="center" wrapText="1"/>
    </xf>
    <xf numFmtId="0" fontId="46" fillId="24" borderId="0" xfId="0" applyFont="1" applyFill="1" applyAlignment="1">
      <alignment horizontal="center" vertical="center" wrapText="1"/>
    </xf>
    <xf numFmtId="0" fontId="31" fillId="24" borderId="0" xfId="0" applyFont="1" applyFill="1" applyAlignment="1">
      <alignment horizontal="right"/>
    </xf>
    <xf numFmtId="49" fontId="23" fillId="0" borderId="0" xfId="0" applyNumberFormat="1" applyFont="1" applyFill="1" applyBorder="1" applyAlignment="1">
      <alignment horizontal="right" vertical="center" wrapText="1"/>
    </xf>
    <xf numFmtId="0" fontId="32" fillId="0" borderId="0" xfId="0" applyFont="1" applyBorder="1" applyAlignment="1">
      <alignment horizontal="center" vertical="center" wrapText="1"/>
    </xf>
    <xf numFmtId="0" fontId="52" fillId="24" borderId="0" xfId="0" applyFont="1" applyFill="1" applyAlignment="1">
      <alignment horizontal="right" vertical="center" wrapText="1"/>
    </xf>
    <xf numFmtId="49" fontId="46" fillId="27" borderId="12" xfId="0" applyNumberFormat="1" applyFont="1" applyFill="1" applyBorder="1" applyAlignment="1">
      <alignment horizontal="center" wrapText="1"/>
    </xf>
    <xf numFmtId="49" fontId="46" fillId="27" borderId="11" xfId="0" applyNumberFormat="1" applyFont="1" applyFill="1" applyBorder="1" applyAlignment="1">
      <alignment horizontal="center" wrapText="1"/>
    </xf>
    <xf numFmtId="49" fontId="31" fillId="27" borderId="12" xfId="0" applyNumberFormat="1" applyFont="1" applyFill="1" applyBorder="1" applyAlignment="1">
      <alignment horizontal="center" wrapText="1"/>
    </xf>
    <xf numFmtId="49" fontId="31" fillId="27" borderId="11" xfId="0" applyNumberFormat="1" applyFont="1" applyFill="1" applyBorder="1" applyAlignment="1">
      <alignment horizontal="center" wrapText="1"/>
    </xf>
    <xf numFmtId="181" fontId="30" fillId="0" borderId="12" xfId="56" applyNumberFormat="1" applyFont="1" applyBorder="1" applyAlignment="1">
      <alignment horizontal="center" vertical="center" wrapText="1"/>
      <protection/>
    </xf>
    <xf numFmtId="181" fontId="30" fillId="0" borderId="28" xfId="56" applyNumberFormat="1" applyFont="1" applyBorder="1" applyAlignment="1">
      <alignment horizontal="center" vertical="center" wrapText="1"/>
      <protection/>
    </xf>
    <xf numFmtId="181" fontId="30" fillId="0" borderId="11" xfId="56" applyNumberFormat="1" applyFont="1" applyBorder="1" applyAlignment="1">
      <alignment horizontal="center" vertical="center" wrapText="1"/>
      <protection/>
    </xf>
    <xf numFmtId="0" fontId="30" fillId="0" borderId="12" xfId="56" applyFont="1" applyBorder="1" applyAlignment="1">
      <alignment horizontal="center" vertical="center" wrapText="1"/>
      <protection/>
    </xf>
    <xf numFmtId="0" fontId="30" fillId="0" borderId="28" xfId="56" applyFont="1" applyBorder="1" applyAlignment="1">
      <alignment horizontal="center" vertical="center" wrapText="1"/>
      <protection/>
    </xf>
    <xf numFmtId="0" fontId="30" fillId="0" borderId="11" xfId="56" applyFont="1" applyBorder="1" applyAlignment="1">
      <alignment horizontal="center" vertical="center" wrapText="1"/>
      <protection/>
    </xf>
    <xf numFmtId="181" fontId="30" fillId="26" borderId="12" xfId="56" applyNumberFormat="1" applyFont="1" applyFill="1" applyBorder="1" applyAlignment="1">
      <alignment horizontal="center" vertical="center" wrapText="1"/>
      <protection/>
    </xf>
    <xf numFmtId="181" fontId="30" fillId="26" borderId="28" xfId="56" applyNumberFormat="1" applyFont="1" applyFill="1" applyBorder="1" applyAlignment="1">
      <alignment horizontal="center" vertical="center" wrapText="1"/>
      <protection/>
    </xf>
    <xf numFmtId="181" fontId="30" fillId="26" borderId="11" xfId="56" applyNumberFormat="1" applyFont="1" applyFill="1" applyBorder="1" applyAlignment="1">
      <alignment horizontal="center" vertical="center" wrapText="1"/>
      <protection/>
    </xf>
    <xf numFmtId="0" fontId="21" fillId="0" borderId="0" xfId="56" applyFont="1" applyAlignment="1">
      <alignment horizontal="center" vertical="center"/>
      <protection/>
    </xf>
    <xf numFmtId="0" fontId="21" fillId="0" borderId="0" xfId="56" applyFont="1" applyAlignment="1">
      <alignment horizontal="center"/>
      <protection/>
    </xf>
    <xf numFmtId="181" fontId="30" fillId="0" borderId="15" xfId="56" applyNumberFormat="1" applyFont="1" applyBorder="1" applyAlignment="1">
      <alignment horizontal="center" vertical="center" wrapText="1"/>
      <protection/>
    </xf>
    <xf numFmtId="181" fontId="30" fillId="0" borderId="51" xfId="56" applyNumberFormat="1" applyFont="1" applyBorder="1" applyAlignment="1">
      <alignment horizontal="center" vertical="center" wrapText="1"/>
      <protection/>
    </xf>
    <xf numFmtId="181" fontId="30" fillId="0" borderId="14" xfId="56" applyNumberFormat="1" applyFont="1" applyBorder="1" applyAlignment="1">
      <alignment horizontal="center" vertical="center" wrapText="1"/>
      <protection/>
    </xf>
    <xf numFmtId="181" fontId="30" fillId="0" borderId="12" xfId="56" applyNumberFormat="1" applyFont="1" applyFill="1" applyBorder="1" applyAlignment="1">
      <alignment horizontal="center" vertical="center" wrapText="1"/>
      <protection/>
    </xf>
    <xf numFmtId="181" fontId="30" fillId="0" borderId="11" xfId="56" applyNumberFormat="1" applyFont="1" applyFill="1" applyBorder="1" applyAlignment="1">
      <alignment horizontal="center" vertical="center" wrapText="1"/>
      <protection/>
    </xf>
    <xf numFmtId="0" fontId="30" fillId="0" borderId="27" xfId="56" applyFont="1" applyBorder="1" applyAlignment="1">
      <alignment horizontal="center" vertical="center" wrapText="1"/>
      <protection/>
    </xf>
    <xf numFmtId="0" fontId="30" fillId="0" borderId="0" xfId="56" applyFont="1" applyBorder="1" applyAlignment="1">
      <alignment horizontal="center" vertical="center" wrapText="1"/>
      <protection/>
    </xf>
    <xf numFmtId="0" fontId="30" fillId="0" borderId="26" xfId="56" applyFont="1" applyBorder="1" applyAlignment="1">
      <alignment horizontal="center" vertical="center" wrapText="1"/>
      <protection/>
    </xf>
    <xf numFmtId="181" fontId="30" fillId="0" borderId="28" xfId="56" applyNumberFormat="1" applyFont="1" applyFill="1" applyBorder="1" applyAlignment="1">
      <alignment horizontal="center" vertical="center" wrapText="1"/>
      <protection/>
    </xf>
    <xf numFmtId="0" fontId="31" fillId="0" borderId="12" xfId="56" applyFont="1" applyBorder="1" applyAlignment="1">
      <alignment horizontal="center" vertical="center" wrapText="1"/>
      <protection/>
    </xf>
    <xf numFmtId="0" fontId="31" fillId="0" borderId="28" xfId="56" applyFont="1" applyBorder="1" applyAlignment="1">
      <alignment horizontal="center" vertical="center" wrapText="1"/>
      <protection/>
    </xf>
    <xf numFmtId="0" fontId="31" fillId="0" borderId="11" xfId="56" applyFont="1" applyBorder="1" applyAlignment="1">
      <alignment horizontal="center" vertical="center" wrapText="1"/>
      <protection/>
    </xf>
    <xf numFmtId="0" fontId="31" fillId="0" borderId="12" xfId="56" applyFont="1" applyBorder="1" applyAlignment="1">
      <alignment horizontal="center" vertical="center"/>
      <protection/>
    </xf>
    <xf numFmtId="0" fontId="31" fillId="0" borderId="28" xfId="56" applyFont="1" applyBorder="1" applyAlignment="1">
      <alignment horizontal="center" vertical="center"/>
      <protection/>
    </xf>
    <xf numFmtId="0" fontId="31" fillId="0" borderId="11" xfId="56" applyFont="1" applyBorder="1" applyAlignment="1">
      <alignment horizontal="center" vertical="center"/>
      <protection/>
    </xf>
    <xf numFmtId="0" fontId="0" fillId="0" borderId="12" xfId="56" applyBorder="1" applyAlignment="1">
      <alignment horizontal="center" vertical="center"/>
      <protection/>
    </xf>
    <xf numFmtId="0" fontId="0" fillId="0" borderId="28" xfId="56" applyBorder="1" applyAlignment="1">
      <alignment horizontal="center" vertical="center"/>
      <protection/>
    </xf>
    <xf numFmtId="0" fontId="0" fillId="0" borderId="11" xfId="56" applyBorder="1" applyAlignment="1">
      <alignment horizontal="center" vertical="center"/>
      <protection/>
    </xf>
    <xf numFmtId="0" fontId="31" fillId="0" borderId="10" xfId="56" applyFont="1" applyBorder="1" applyAlignment="1">
      <alignment horizontal="center" vertical="center" wrapText="1"/>
      <protection/>
    </xf>
    <xf numFmtId="0" fontId="25" fillId="0" borderId="0" xfId="56" applyFont="1" applyAlignment="1">
      <alignment horizontal="center"/>
      <protection/>
    </xf>
    <xf numFmtId="0" fontId="25" fillId="0" borderId="0" xfId="56" applyFont="1" applyAlignment="1">
      <alignment horizontal="center" vertical="center"/>
      <protection/>
    </xf>
    <xf numFmtId="0" fontId="30" fillId="0" borderId="0" xfId="56" applyFont="1" applyAlignment="1">
      <alignment horizontal="left" vertical="center" wrapText="1"/>
      <protection/>
    </xf>
    <xf numFmtId="0" fontId="30" fillId="0" borderId="0" xfId="56" applyFont="1" applyAlignment="1">
      <alignment horizontal="left" vertical="center"/>
      <protection/>
    </xf>
    <xf numFmtId="0" fontId="30" fillId="0" borderId="0" xfId="56" applyFont="1" applyAlignment="1">
      <alignment horizontal="center" vertical="center" wrapText="1"/>
      <protection/>
    </xf>
    <xf numFmtId="0" fontId="31" fillId="24" borderId="11" xfId="0" applyFont="1" applyFill="1" applyBorder="1" applyAlignment="1">
      <alignment horizontal="center" vertical="center"/>
    </xf>
    <xf numFmtId="186" fontId="21" fillId="30" borderId="11" xfId="71" applyNumberFormat="1" applyFont="1" applyFill="1" applyBorder="1" applyAlignment="1">
      <alignment horizontal="right" vertical="center" wrapText="1"/>
      <protection/>
    </xf>
    <xf numFmtId="186" fontId="20" fillId="30" borderId="11" xfId="71" applyNumberFormat="1" applyFont="1" applyFill="1" applyBorder="1" applyAlignment="1">
      <alignment horizontal="righ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_Бюджет2014_Поныри" xfId="56"/>
    <cellStyle name="Обычный_Бюджет2014_Рыльск(уточнение 8)" xfId="57"/>
    <cellStyle name="Обычный_Лист1" xfId="58"/>
    <cellStyle name="Обычный_прил (1 23 12 2008)" xfId="59"/>
    <cellStyle name="Обычный_прил 1 по новой БК" xfId="60"/>
    <cellStyle name="Обычный_Прил.1,2,3-2009" xfId="61"/>
    <cellStyle name="Обычный_Прил.1,2,3-2009_Бюджет2014_Рыльск(уточнение 8)" xfId="62"/>
    <cellStyle name="Обычный_Прил.7,8 Расходы_2009" xfId="63"/>
    <cellStyle name="Обычный_Приложение 4." xfId="64"/>
    <cellStyle name="Followed Hyperlink" xfId="65"/>
    <cellStyle name="Плохой"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F34"/>
  <sheetViews>
    <sheetView view="pageBreakPreview" zoomScale="84" zoomScaleNormal="75" zoomScaleSheetLayoutView="84" zoomScalePageLayoutView="0" workbookViewId="0" topLeftCell="A1">
      <selection activeCell="A4" sqref="A4:C4"/>
    </sheetView>
  </sheetViews>
  <sheetFormatPr defaultColWidth="9.140625" defaultRowHeight="15"/>
  <cols>
    <col min="1" max="1" width="48.00390625" style="553" customWidth="1"/>
    <col min="2" max="2" width="73.8515625" style="554" customWidth="1"/>
    <col min="3" max="3" width="28.00390625" style="554" customWidth="1"/>
    <col min="4" max="16384" width="9.140625" style="555" customWidth="1"/>
  </cols>
  <sheetData>
    <row r="1" spans="2:3" s="540" customFormat="1" ht="15">
      <c r="B1" s="819" t="s">
        <v>600</v>
      </c>
      <c r="C1" s="819"/>
    </row>
    <row r="2" spans="1:6" s="1" customFormat="1" ht="15.75" customHeight="1">
      <c r="A2" s="820" t="s">
        <v>2</v>
      </c>
      <c r="B2" s="820"/>
      <c r="C2" s="820"/>
      <c r="D2" s="3"/>
      <c r="E2" s="3"/>
      <c r="F2" s="3"/>
    </row>
    <row r="3" spans="1:6" s="1" customFormat="1" ht="15.75" customHeight="1">
      <c r="A3" s="820" t="s">
        <v>841</v>
      </c>
      <c r="B3" s="820"/>
      <c r="C3" s="820"/>
      <c r="D3" s="3"/>
      <c r="E3" s="3"/>
      <c r="F3" s="3"/>
    </row>
    <row r="4" spans="1:6" s="2" customFormat="1" ht="16.5" customHeight="1">
      <c r="A4" s="818" t="s">
        <v>855</v>
      </c>
      <c r="B4" s="818"/>
      <c r="C4" s="818"/>
      <c r="D4" s="4"/>
      <c r="E4" s="4"/>
      <c r="F4" s="4"/>
    </row>
    <row r="5" spans="1:6" s="2" customFormat="1" ht="16.5" customHeight="1">
      <c r="A5" s="5"/>
      <c r="B5" s="818" t="s">
        <v>3</v>
      </c>
      <c r="C5" s="818"/>
      <c r="D5" s="4"/>
      <c r="E5" s="4"/>
      <c r="F5" s="4"/>
    </row>
    <row r="6" spans="1:6" s="2" customFormat="1" ht="16.5" customHeight="1">
      <c r="A6" s="818" t="s">
        <v>776</v>
      </c>
      <c r="B6" s="818"/>
      <c r="C6" s="818"/>
      <c r="D6" s="4"/>
      <c r="E6" s="4"/>
      <c r="F6" s="4"/>
    </row>
    <row r="7" spans="1:3" s="542" customFormat="1" ht="15.75">
      <c r="A7" s="541"/>
      <c r="B7" s="818"/>
      <c r="C7" s="818"/>
    </row>
    <row r="8" spans="1:3" s="542" customFormat="1" ht="15.75">
      <c r="A8" s="541"/>
      <c r="B8" s="543"/>
      <c r="C8" s="543"/>
    </row>
    <row r="9" spans="1:3" s="542" customFormat="1" ht="15.75">
      <c r="A9" s="817" t="s">
        <v>532</v>
      </c>
      <c r="B9" s="817"/>
      <c r="C9" s="817"/>
    </row>
    <row r="10" spans="1:3" s="542" customFormat="1" ht="15.75">
      <c r="A10" s="817" t="s">
        <v>773</v>
      </c>
      <c r="B10" s="817"/>
      <c r="C10" s="817"/>
    </row>
    <row r="11" spans="1:3" s="542" customFormat="1" ht="15.75">
      <c r="A11" s="541"/>
      <c r="B11" s="544"/>
      <c r="C11" s="544"/>
    </row>
    <row r="12" spans="1:3" s="542" customFormat="1" ht="15.75">
      <c r="A12" s="541"/>
      <c r="C12" s="624" t="s">
        <v>551</v>
      </c>
    </row>
    <row r="13" spans="1:3" s="547" customFormat="1" ht="42" customHeight="1">
      <c r="A13" s="545" t="s">
        <v>533</v>
      </c>
      <c r="B13" s="545" t="s">
        <v>1</v>
      </c>
      <c r="C13" s="546" t="s">
        <v>615</v>
      </c>
    </row>
    <row r="14" spans="1:3" s="547" customFormat="1" ht="18.75">
      <c r="A14" s="548" t="s">
        <v>534</v>
      </c>
      <c r="B14" s="549" t="s">
        <v>535</v>
      </c>
      <c r="C14" s="550">
        <f>C15</f>
        <v>-24180.455</v>
      </c>
    </row>
    <row r="15" spans="1:3" s="547" customFormat="1" ht="18.75">
      <c r="A15" s="548" t="s">
        <v>536</v>
      </c>
      <c r="B15" s="549" t="s">
        <v>537</v>
      </c>
      <c r="C15" s="550">
        <f>C16</f>
        <v>-24180.455</v>
      </c>
    </row>
    <row r="16" spans="1:3" s="547" customFormat="1" ht="18.75">
      <c r="A16" s="548" t="s">
        <v>538</v>
      </c>
      <c r="B16" s="549" t="s">
        <v>539</v>
      </c>
      <c r="C16" s="550">
        <f>C17</f>
        <v>-24180.455</v>
      </c>
    </row>
    <row r="17" spans="1:3" s="547" customFormat="1" ht="37.5">
      <c r="A17" s="548" t="s">
        <v>540</v>
      </c>
      <c r="B17" s="549" t="s">
        <v>541</v>
      </c>
      <c r="C17" s="550">
        <v>-24180.455</v>
      </c>
    </row>
    <row r="18" spans="1:3" s="547" customFormat="1" ht="18.75">
      <c r="A18" s="548" t="s">
        <v>542</v>
      </c>
      <c r="B18" s="549" t="s">
        <v>543</v>
      </c>
      <c r="C18" s="550">
        <f>C19</f>
        <v>24180.455</v>
      </c>
    </row>
    <row r="19" spans="1:3" s="547" customFormat="1" ht="18.75">
      <c r="A19" s="548" t="s">
        <v>544</v>
      </c>
      <c r="B19" s="549" t="s">
        <v>545</v>
      </c>
      <c r="C19" s="550">
        <f>C20</f>
        <v>24180.455</v>
      </c>
    </row>
    <row r="20" spans="1:3" s="547" customFormat="1" ht="18.75">
      <c r="A20" s="548" t="s">
        <v>546</v>
      </c>
      <c r="B20" s="549" t="s">
        <v>547</v>
      </c>
      <c r="C20" s="550">
        <f>C21</f>
        <v>24180.455</v>
      </c>
    </row>
    <row r="21" spans="1:3" s="547" customFormat="1" ht="37.5">
      <c r="A21" s="548" t="s">
        <v>548</v>
      </c>
      <c r="B21" s="549" t="s">
        <v>549</v>
      </c>
      <c r="C21" s="550">
        <v>24180.455</v>
      </c>
    </row>
    <row r="22" spans="1:3" s="547" customFormat="1" ht="18.75">
      <c r="A22" s="551"/>
      <c r="B22" s="552"/>
      <c r="C22" s="552"/>
    </row>
    <row r="23" spans="1:3" s="547" customFormat="1" ht="18.75">
      <c r="A23" s="551"/>
      <c r="B23" s="552"/>
      <c r="C23" s="552"/>
    </row>
    <row r="24" spans="1:3" s="547" customFormat="1" ht="18.75">
      <c r="A24" s="551"/>
      <c r="B24" s="552"/>
      <c r="C24" s="552"/>
    </row>
    <row r="25" spans="1:3" s="547" customFormat="1" ht="18.75">
      <c r="A25" s="551"/>
      <c r="B25" s="552"/>
      <c r="C25" s="552"/>
    </row>
    <row r="26" spans="1:3" s="547" customFormat="1" ht="18.75">
      <c r="A26" s="551"/>
      <c r="B26" s="552"/>
      <c r="C26" s="552"/>
    </row>
    <row r="27" spans="1:3" s="547" customFormat="1" ht="18.75">
      <c r="A27" s="551"/>
      <c r="B27" s="552"/>
      <c r="C27" s="552"/>
    </row>
    <row r="28" spans="1:3" s="547" customFormat="1" ht="18.75">
      <c r="A28" s="551"/>
      <c r="B28" s="552"/>
      <c r="C28" s="552"/>
    </row>
    <row r="29" spans="1:3" s="547" customFormat="1" ht="18.75">
      <c r="A29" s="551"/>
      <c r="B29" s="552"/>
      <c r="C29" s="552"/>
    </row>
    <row r="30" spans="1:3" s="547" customFormat="1" ht="18.75">
      <c r="A30" s="551"/>
      <c r="B30" s="552"/>
      <c r="C30" s="552"/>
    </row>
    <row r="31" spans="1:3" s="547" customFormat="1" ht="18.75">
      <c r="A31" s="551"/>
      <c r="B31" s="552"/>
      <c r="C31" s="552"/>
    </row>
    <row r="32" spans="1:3" s="547" customFormat="1" ht="18.75">
      <c r="A32" s="551"/>
      <c r="B32" s="552"/>
      <c r="C32" s="552"/>
    </row>
    <row r="33" spans="1:3" s="547" customFormat="1" ht="18.75">
      <c r="A33" s="551"/>
      <c r="B33" s="552"/>
      <c r="C33" s="552"/>
    </row>
    <row r="34" spans="1:3" s="547" customFormat="1" ht="18.75">
      <c r="A34" s="551"/>
      <c r="B34" s="552"/>
      <c r="C34" s="552"/>
    </row>
  </sheetData>
  <sheetProtection formatRows="0" autoFilter="0"/>
  <mergeCells count="9">
    <mergeCell ref="A9:C9"/>
    <mergeCell ref="A10:C10"/>
    <mergeCell ref="B7:C7"/>
    <mergeCell ref="B1:C1"/>
    <mergeCell ref="A2:C2"/>
    <mergeCell ref="A3:C3"/>
    <mergeCell ref="A4:C4"/>
    <mergeCell ref="B5:C5"/>
    <mergeCell ref="A6:C6"/>
  </mergeCells>
  <printOptions horizontalCentered="1"/>
  <pageMargins left="0.5511811023622047" right="0.2755905511811024" top="0.41" bottom="0.24" header="0.26" footer="0.35"/>
  <pageSetup blackAndWhite="1" fitToHeight="1" fitToWidth="1" horizontalDpi="600" verticalDpi="600" orientation="portrait" paperSize="9" scale="63" r:id="rId1"/>
</worksheet>
</file>

<file path=xl/worksheets/sheet10.xml><?xml version="1.0" encoding="utf-8"?>
<worksheet xmlns="http://schemas.openxmlformats.org/spreadsheetml/2006/main" xmlns:r="http://schemas.openxmlformats.org/officeDocument/2006/relationships">
  <sheetPr>
    <tabColor rgb="FFFFFF00"/>
  </sheetPr>
  <dimension ref="A1:J121"/>
  <sheetViews>
    <sheetView zoomScale="87" zoomScaleNormal="87" zoomScalePageLayoutView="0" workbookViewId="0" topLeftCell="A1">
      <selection activeCell="L19" sqref="L19"/>
    </sheetView>
  </sheetViews>
  <sheetFormatPr defaultColWidth="9.140625" defaultRowHeight="15"/>
  <cols>
    <col min="1" max="1" width="54.140625" style="303" customWidth="1"/>
    <col min="2" max="2" width="7.421875" style="303" customWidth="1"/>
    <col min="3" max="3" width="10.140625" style="303" customWidth="1"/>
    <col min="4" max="4" width="6.8515625" style="303" customWidth="1"/>
    <col min="5" max="5" width="12.421875" style="303" customWidth="1"/>
    <col min="6" max="6" width="13.140625" style="303" customWidth="1"/>
    <col min="7" max="7" width="8.57421875" style="302" hidden="1" customWidth="1"/>
    <col min="8" max="8" width="9.140625" style="302" hidden="1" customWidth="1"/>
    <col min="9" max="16384" width="9.140625" style="302" customWidth="1"/>
  </cols>
  <sheetData>
    <row r="1" spans="2:8" ht="15">
      <c r="B1" s="900" t="s">
        <v>656</v>
      </c>
      <c r="C1" s="900"/>
      <c r="D1" s="900"/>
      <c r="E1" s="900"/>
      <c r="F1" s="900"/>
      <c r="G1" s="659"/>
      <c r="H1" s="659"/>
    </row>
    <row r="2" spans="2:8" ht="15">
      <c r="B2" s="901" t="s">
        <v>2</v>
      </c>
      <c r="C2" s="901"/>
      <c r="D2" s="901"/>
      <c r="E2" s="901"/>
      <c r="F2" s="901"/>
      <c r="G2" s="901"/>
      <c r="H2" s="901"/>
    </row>
    <row r="3" spans="1:8" ht="15" customHeight="1">
      <c r="A3" s="901" t="s">
        <v>844</v>
      </c>
      <c r="B3" s="901"/>
      <c r="C3" s="901"/>
      <c r="D3" s="901"/>
      <c r="E3" s="901"/>
      <c r="F3" s="901"/>
      <c r="G3" s="901"/>
      <c r="H3" s="901"/>
    </row>
    <row r="4" spans="2:8" ht="15">
      <c r="B4" s="898" t="s">
        <v>857</v>
      </c>
      <c r="C4" s="898"/>
      <c r="D4" s="898"/>
      <c r="E4" s="898"/>
      <c r="F4" s="898"/>
      <c r="G4" s="898"/>
      <c r="H4" s="898"/>
    </row>
    <row r="5" spans="1:8" ht="15" customHeight="1">
      <c r="A5" s="898" t="s">
        <v>3</v>
      </c>
      <c r="B5" s="898"/>
      <c r="C5" s="898"/>
      <c r="D5" s="898"/>
      <c r="E5" s="898"/>
      <c r="F5" s="898"/>
      <c r="G5" s="898"/>
      <c r="H5" s="898"/>
    </row>
    <row r="6" spans="2:8" ht="15">
      <c r="B6" s="898" t="s">
        <v>778</v>
      </c>
      <c r="C6" s="898"/>
      <c r="D6" s="898"/>
      <c r="E6" s="898"/>
      <c r="F6" s="898"/>
      <c r="G6" s="898"/>
      <c r="H6" s="898"/>
    </row>
    <row r="7" spans="2:10" ht="15">
      <c r="B7" s="902"/>
      <c r="C7" s="902"/>
      <c r="D7" s="902"/>
      <c r="E7" s="902"/>
      <c r="F7" s="902"/>
      <c r="G7" s="902"/>
      <c r="H7" s="902"/>
      <c r="I7" s="902"/>
      <c r="J7" s="902"/>
    </row>
    <row r="8" spans="1:6" s="401" customFormat="1" ht="47.25" customHeight="1">
      <c r="A8" s="899" t="s">
        <v>804</v>
      </c>
      <c r="B8" s="899"/>
      <c r="C8" s="899"/>
      <c r="D8" s="899"/>
      <c r="E8" s="899"/>
      <c r="F8" s="899"/>
    </row>
    <row r="9" spans="1:6" s="401" customFormat="1" ht="14.25" customHeight="1">
      <c r="A9" s="903"/>
      <c r="B9" s="903"/>
      <c r="C9" s="903"/>
      <c r="D9" s="903"/>
      <c r="E9" s="581" t="s">
        <v>572</v>
      </c>
      <c r="F9" s="581" t="s">
        <v>572</v>
      </c>
    </row>
    <row r="10" spans="1:6" s="399" customFormat="1" ht="23.25" customHeight="1">
      <c r="A10" s="400" t="s">
        <v>342</v>
      </c>
      <c r="B10" s="884"/>
      <c r="C10" s="885"/>
      <c r="D10" s="337"/>
      <c r="E10" s="360">
        <f>E19+E27+E30+E50+E54+E58+E61+E66+E75+E82+E85+E90+E94+E101+E107+E112+E114+E60+E119+E117+E59+E51+E70+E11</f>
        <v>22976.576</v>
      </c>
      <c r="F10" s="360">
        <f>F19+F27+F30+F50+F54+F58+F61+F66+F75+F82+F85+F90+F94+F101+F107+F112+F114+F60+F119+F117+F59+F51+F70+F11</f>
        <v>23911.575999999997</v>
      </c>
    </row>
    <row r="11" spans="1:6" s="363" customFormat="1" ht="18.75">
      <c r="A11" s="560" t="s">
        <v>553</v>
      </c>
      <c r="B11" s="561"/>
      <c r="C11" s="562"/>
      <c r="D11" s="338"/>
      <c r="E11" s="360">
        <v>574.414</v>
      </c>
      <c r="F11" s="360">
        <v>1195.59</v>
      </c>
    </row>
    <row r="12" spans="1:6" s="363" customFormat="1" ht="57" hidden="1">
      <c r="A12" s="306" t="s">
        <v>554</v>
      </c>
      <c r="B12" s="354" t="s">
        <v>555</v>
      </c>
      <c r="C12" s="353" t="s">
        <v>371</v>
      </c>
      <c r="D12" s="337"/>
      <c r="E12" s="360">
        <f>+E13</f>
        <v>0</v>
      </c>
      <c r="F12" s="360">
        <f>+F13</f>
        <v>0</v>
      </c>
    </row>
    <row r="13" spans="1:6" s="307" customFormat="1" ht="64.5" customHeight="1" hidden="1">
      <c r="A13" s="319" t="s">
        <v>556</v>
      </c>
      <c r="B13" s="356" t="s">
        <v>557</v>
      </c>
      <c r="C13" s="318" t="s">
        <v>371</v>
      </c>
      <c r="D13" s="344"/>
      <c r="E13" s="314">
        <f>E14+E18</f>
        <v>0</v>
      </c>
      <c r="F13" s="314">
        <f>F14+F18</f>
        <v>0</v>
      </c>
    </row>
    <row r="14" spans="1:6" s="307" customFormat="1" ht="16.5" customHeight="1" hidden="1">
      <c r="A14" s="563" t="s">
        <v>558</v>
      </c>
      <c r="B14" s="345" t="s">
        <v>557</v>
      </c>
      <c r="C14" s="564" t="s">
        <v>559</v>
      </c>
      <c r="D14" s="366"/>
      <c r="E14" s="314">
        <f>E15+E16+E17</f>
        <v>0</v>
      </c>
      <c r="F14" s="314">
        <f>F15+F16+F17</f>
        <v>0</v>
      </c>
    </row>
    <row r="15" spans="1:6" s="307" customFormat="1" ht="94.5" customHeight="1" hidden="1">
      <c r="A15" s="319" t="s">
        <v>188</v>
      </c>
      <c r="B15" s="345" t="s">
        <v>557</v>
      </c>
      <c r="C15" s="564" t="s">
        <v>559</v>
      </c>
      <c r="D15" s="344" t="s">
        <v>155</v>
      </c>
      <c r="E15" s="308" t="s">
        <v>329</v>
      </c>
      <c r="F15" s="308" t="s">
        <v>329</v>
      </c>
    </row>
    <row r="16" spans="1:6" s="307" customFormat="1" ht="35.25" customHeight="1" hidden="1">
      <c r="A16" s="370" t="s">
        <v>163</v>
      </c>
      <c r="B16" s="345" t="s">
        <v>557</v>
      </c>
      <c r="C16" s="564" t="s">
        <v>559</v>
      </c>
      <c r="D16" s="344" t="s">
        <v>149</v>
      </c>
      <c r="E16" s="398">
        <v>0</v>
      </c>
      <c r="F16" s="398">
        <v>0</v>
      </c>
    </row>
    <row r="17" spans="1:6" s="307" customFormat="1" ht="20.25" customHeight="1" hidden="1">
      <c r="A17" s="370" t="s">
        <v>191</v>
      </c>
      <c r="B17" s="345" t="s">
        <v>557</v>
      </c>
      <c r="C17" s="564" t="s">
        <v>559</v>
      </c>
      <c r="D17" s="344" t="s">
        <v>190</v>
      </c>
      <c r="E17" s="308" t="s">
        <v>329</v>
      </c>
      <c r="F17" s="308" t="s">
        <v>329</v>
      </c>
    </row>
    <row r="18" spans="1:6" s="307" customFormat="1" ht="92.25" customHeight="1" hidden="1">
      <c r="A18" s="319" t="s">
        <v>188</v>
      </c>
      <c r="B18" s="345" t="s">
        <v>557</v>
      </c>
      <c r="C18" s="564" t="s">
        <v>560</v>
      </c>
      <c r="D18" s="344" t="s">
        <v>155</v>
      </c>
      <c r="E18" s="308" t="s">
        <v>329</v>
      </c>
      <c r="F18" s="308" t="s">
        <v>329</v>
      </c>
    </row>
    <row r="19" spans="1:6" s="307" customFormat="1" ht="78.75" customHeight="1">
      <c r="A19" s="355" t="s">
        <v>709</v>
      </c>
      <c r="B19" s="368" t="s">
        <v>409</v>
      </c>
      <c r="C19" s="353" t="s">
        <v>371</v>
      </c>
      <c r="D19" s="344"/>
      <c r="E19" s="390">
        <f>E20</f>
        <v>200</v>
      </c>
      <c r="F19" s="390">
        <f>F20</f>
        <v>200</v>
      </c>
    </row>
    <row r="20" spans="1:6" s="307" customFormat="1" ht="35.25" customHeight="1">
      <c r="A20" s="319" t="s">
        <v>408</v>
      </c>
      <c r="B20" s="393" t="s">
        <v>409</v>
      </c>
      <c r="C20" s="396" t="s">
        <v>371</v>
      </c>
      <c r="D20" s="344"/>
      <c r="E20" s="397">
        <f>E25+E21+E23</f>
        <v>200</v>
      </c>
      <c r="F20" s="397">
        <f>F25+F21+F23</f>
        <v>200</v>
      </c>
    </row>
    <row r="21" spans="1:6" s="307" customFormat="1" ht="53.25" customHeight="1" hidden="1">
      <c r="A21" s="319" t="s">
        <v>225</v>
      </c>
      <c r="B21" s="394" t="s">
        <v>409</v>
      </c>
      <c r="C21" s="392" t="s">
        <v>407</v>
      </c>
      <c r="D21" s="344"/>
      <c r="E21" s="397">
        <f>E22</f>
        <v>0</v>
      </c>
      <c r="F21" s="397">
        <f>F22</f>
        <v>0</v>
      </c>
    </row>
    <row r="22" spans="1:6" s="307" customFormat="1" ht="33" customHeight="1" hidden="1">
      <c r="A22" s="537" t="s">
        <v>368</v>
      </c>
      <c r="B22" s="394" t="s">
        <v>409</v>
      </c>
      <c r="C22" s="392" t="s">
        <v>407</v>
      </c>
      <c r="D22" s="344" t="s">
        <v>149</v>
      </c>
      <c r="E22" s="397">
        <v>0</v>
      </c>
      <c r="F22" s="397">
        <v>0</v>
      </c>
    </row>
    <row r="23" spans="1:6" s="307" customFormat="1" ht="30.75" customHeight="1" hidden="1">
      <c r="A23" s="485" t="s">
        <v>430</v>
      </c>
      <c r="B23" s="394" t="s">
        <v>409</v>
      </c>
      <c r="C23" s="392" t="s">
        <v>460</v>
      </c>
      <c r="D23" s="344"/>
      <c r="E23" s="397">
        <f>E24</f>
        <v>100</v>
      </c>
      <c r="F23" s="397">
        <f>F24</f>
        <v>100</v>
      </c>
    </row>
    <row r="24" spans="1:6" s="307" customFormat="1" ht="32.25" customHeight="1">
      <c r="A24" s="537" t="s">
        <v>368</v>
      </c>
      <c r="B24" s="394" t="s">
        <v>409</v>
      </c>
      <c r="C24" s="392" t="s">
        <v>460</v>
      </c>
      <c r="D24" s="344" t="s">
        <v>149</v>
      </c>
      <c r="E24" s="397">
        <v>100</v>
      </c>
      <c r="F24" s="397">
        <v>100</v>
      </c>
    </row>
    <row r="25" spans="1:6" s="307" customFormat="1" ht="34.5" customHeight="1">
      <c r="A25" s="319" t="s">
        <v>461</v>
      </c>
      <c r="B25" s="394" t="s">
        <v>409</v>
      </c>
      <c r="C25" s="392" t="s">
        <v>406</v>
      </c>
      <c r="D25" s="344"/>
      <c r="E25" s="346" t="str">
        <f>E26</f>
        <v>100,000</v>
      </c>
      <c r="F25" s="346" t="str">
        <f>F26</f>
        <v>100,000</v>
      </c>
    </row>
    <row r="26" spans="1:6" s="307" customFormat="1" ht="36" customHeight="1">
      <c r="A26" s="537" t="s">
        <v>368</v>
      </c>
      <c r="B26" s="394" t="s">
        <v>409</v>
      </c>
      <c r="C26" s="392" t="s">
        <v>406</v>
      </c>
      <c r="D26" s="344" t="s">
        <v>149</v>
      </c>
      <c r="E26" s="308" t="s">
        <v>738</v>
      </c>
      <c r="F26" s="308" t="s">
        <v>738</v>
      </c>
    </row>
    <row r="27" spans="1:6" s="307" customFormat="1" ht="105" customHeight="1" hidden="1">
      <c r="A27" s="355" t="s">
        <v>679</v>
      </c>
      <c r="B27" s="368" t="s">
        <v>405</v>
      </c>
      <c r="C27" s="353" t="s">
        <v>371</v>
      </c>
      <c r="D27" s="367"/>
      <c r="E27" s="626">
        <f>E28</f>
        <v>0</v>
      </c>
      <c r="F27" s="626">
        <f>F28</f>
        <v>0</v>
      </c>
    </row>
    <row r="28" spans="1:6" s="307" customFormat="1" ht="27" customHeight="1" hidden="1">
      <c r="A28" s="395" t="s">
        <v>239</v>
      </c>
      <c r="B28" s="890" t="s">
        <v>643</v>
      </c>
      <c r="C28" s="891"/>
      <c r="D28" s="367"/>
      <c r="E28" s="627">
        <f>E29</f>
        <v>0</v>
      </c>
      <c r="F28" s="627">
        <f>F29</f>
        <v>0</v>
      </c>
    </row>
    <row r="29" spans="1:6" s="307" customFormat="1" ht="37.5" customHeight="1" hidden="1">
      <c r="A29" s="537" t="s">
        <v>368</v>
      </c>
      <c r="B29" s="890" t="s">
        <v>643</v>
      </c>
      <c r="C29" s="891"/>
      <c r="D29" s="366" t="s">
        <v>149</v>
      </c>
      <c r="E29" s="628">
        <v>0</v>
      </c>
      <c r="F29" s="628">
        <v>0</v>
      </c>
    </row>
    <row r="30" spans="1:6" s="326" customFormat="1" ht="85.5">
      <c r="A30" s="517" t="s">
        <v>681</v>
      </c>
      <c r="B30" s="565" t="s">
        <v>404</v>
      </c>
      <c r="C30" s="566" t="s">
        <v>371</v>
      </c>
      <c r="D30" s="391"/>
      <c r="E30" s="390">
        <f>E31</f>
        <v>7220.843</v>
      </c>
      <c r="F30" s="390">
        <f>F31</f>
        <v>7234.406</v>
      </c>
    </row>
    <row r="31" spans="1:6" s="326" customFormat="1" ht="108" customHeight="1">
      <c r="A31" s="378" t="s">
        <v>682</v>
      </c>
      <c r="B31" s="382" t="s">
        <v>400</v>
      </c>
      <c r="C31" s="381" t="s">
        <v>371</v>
      </c>
      <c r="D31" s="389"/>
      <c r="E31" s="384">
        <f>E32+E36+E38+E40+E42+E44+E48+E47+E34</f>
        <v>7220.843</v>
      </c>
      <c r="F31" s="384">
        <f>F32+F36+F38+F40+F42+F44+F48+F47+F34</f>
        <v>7234.406</v>
      </c>
    </row>
    <row r="32" spans="1:6" s="326" customFormat="1" ht="15">
      <c r="A32" s="387" t="s">
        <v>206</v>
      </c>
      <c r="B32" s="382" t="s">
        <v>400</v>
      </c>
      <c r="C32" s="381" t="s">
        <v>644</v>
      </c>
      <c r="D32" s="389"/>
      <c r="E32" s="384">
        <f>E33</f>
        <v>4208.843</v>
      </c>
      <c r="F32" s="384">
        <f>F33</f>
        <v>3989.406</v>
      </c>
    </row>
    <row r="33" spans="1:6" s="326" customFormat="1" ht="33.75" customHeight="1">
      <c r="A33" s="537" t="s">
        <v>368</v>
      </c>
      <c r="B33" s="382" t="s">
        <v>400</v>
      </c>
      <c r="C33" s="381" t="s">
        <v>644</v>
      </c>
      <c r="D33" s="328" t="s">
        <v>149</v>
      </c>
      <c r="E33" s="388">
        <v>4208.843</v>
      </c>
      <c r="F33" s="388">
        <v>3989.406</v>
      </c>
    </row>
    <row r="34" spans="1:6" s="326" customFormat="1" ht="18" customHeight="1">
      <c r="A34" s="387" t="s">
        <v>206</v>
      </c>
      <c r="B34" s="882" t="s">
        <v>620</v>
      </c>
      <c r="C34" s="883"/>
      <c r="D34" s="328"/>
      <c r="E34" s="388">
        <f>E35</f>
        <v>2060</v>
      </c>
      <c r="F34" s="388">
        <f>F35</f>
        <v>2170</v>
      </c>
    </row>
    <row r="35" spans="1:6" s="326" customFormat="1" ht="33.75" customHeight="1">
      <c r="A35" s="537" t="s">
        <v>368</v>
      </c>
      <c r="B35" s="882" t="s">
        <v>620</v>
      </c>
      <c r="C35" s="883"/>
      <c r="D35" s="328" t="s">
        <v>149</v>
      </c>
      <c r="E35" s="388">
        <v>2060</v>
      </c>
      <c r="F35" s="388">
        <v>2170</v>
      </c>
    </row>
    <row r="36" spans="1:6" s="326" customFormat="1" ht="15">
      <c r="A36" s="387" t="s">
        <v>205</v>
      </c>
      <c r="B36" s="362" t="s">
        <v>400</v>
      </c>
      <c r="C36" s="361" t="s">
        <v>403</v>
      </c>
      <c r="D36" s="328"/>
      <c r="E36" s="386" t="str">
        <f>E37</f>
        <v>250</v>
      </c>
      <c r="F36" s="386" t="str">
        <f>F37</f>
        <v>260</v>
      </c>
    </row>
    <row r="37" spans="1:6" s="326" customFormat="1" ht="30">
      <c r="A37" s="537" t="s">
        <v>368</v>
      </c>
      <c r="B37" s="382" t="s">
        <v>400</v>
      </c>
      <c r="C37" s="361" t="s">
        <v>403</v>
      </c>
      <c r="D37" s="328" t="s">
        <v>149</v>
      </c>
      <c r="E37" s="327" t="s">
        <v>789</v>
      </c>
      <c r="F37" s="327" t="s">
        <v>818</v>
      </c>
    </row>
    <row r="38" spans="1:6" s="326" customFormat="1" ht="30">
      <c r="A38" s="385" t="s">
        <v>402</v>
      </c>
      <c r="B38" s="382" t="s">
        <v>400</v>
      </c>
      <c r="C38" s="381" t="s">
        <v>401</v>
      </c>
      <c r="D38" s="328"/>
      <c r="E38" s="625">
        <f>E39</f>
        <v>30</v>
      </c>
      <c r="F38" s="625">
        <f>F39</f>
        <v>30</v>
      </c>
    </row>
    <row r="39" spans="1:6" s="326" customFormat="1" ht="42" customHeight="1">
      <c r="A39" s="537" t="s">
        <v>368</v>
      </c>
      <c r="B39" s="382" t="s">
        <v>396</v>
      </c>
      <c r="C39" s="381" t="s">
        <v>401</v>
      </c>
      <c r="D39" s="328" t="s">
        <v>149</v>
      </c>
      <c r="E39" s="625">
        <v>30</v>
      </c>
      <c r="F39" s="625">
        <v>30</v>
      </c>
    </row>
    <row r="40" spans="1:6" s="326" customFormat="1" ht="30">
      <c r="A40" s="385" t="s">
        <v>201</v>
      </c>
      <c r="B40" s="382" t="s">
        <v>400</v>
      </c>
      <c r="C40" s="381" t="s">
        <v>399</v>
      </c>
      <c r="D40" s="328"/>
      <c r="E40" s="384">
        <f>E41</f>
        <v>60</v>
      </c>
      <c r="F40" s="384">
        <f>F41</f>
        <v>60</v>
      </c>
    </row>
    <row r="41" spans="1:6" s="326" customFormat="1" ht="31.5" customHeight="1">
      <c r="A41" s="537" t="s">
        <v>368</v>
      </c>
      <c r="B41" s="382" t="s">
        <v>396</v>
      </c>
      <c r="C41" s="381" t="s">
        <v>399</v>
      </c>
      <c r="D41" s="328" t="s">
        <v>149</v>
      </c>
      <c r="E41" s="486">
        <v>60</v>
      </c>
      <c r="F41" s="486">
        <v>60</v>
      </c>
    </row>
    <row r="42" spans="1:6" s="326" customFormat="1" ht="34.5" customHeight="1">
      <c r="A42" s="383" t="s">
        <v>365</v>
      </c>
      <c r="B42" s="382" t="s">
        <v>396</v>
      </c>
      <c r="C42" s="381" t="s">
        <v>398</v>
      </c>
      <c r="D42" s="337"/>
      <c r="E42" s="349" t="str">
        <f>E43</f>
        <v>42,000</v>
      </c>
      <c r="F42" s="349" t="str">
        <f>F43</f>
        <v>45,000</v>
      </c>
    </row>
    <row r="43" spans="1:6" s="326" customFormat="1" ht="30.75" customHeight="1">
      <c r="A43" s="537" t="s">
        <v>368</v>
      </c>
      <c r="B43" s="362" t="s">
        <v>396</v>
      </c>
      <c r="C43" s="381" t="s">
        <v>398</v>
      </c>
      <c r="D43" s="379" t="s">
        <v>149</v>
      </c>
      <c r="E43" s="377" t="s">
        <v>719</v>
      </c>
      <c r="F43" s="377" t="s">
        <v>720</v>
      </c>
    </row>
    <row r="44" spans="1:6" s="320" customFormat="1" ht="30" customHeight="1">
      <c r="A44" s="312" t="s">
        <v>397</v>
      </c>
      <c r="B44" s="362" t="s">
        <v>396</v>
      </c>
      <c r="C44" s="361" t="s">
        <v>395</v>
      </c>
      <c r="D44" s="379"/>
      <c r="E44" s="568" t="str">
        <f>E45</f>
        <v>70,000</v>
      </c>
      <c r="F44" s="568" t="str">
        <f>F45</f>
        <v>80,000</v>
      </c>
    </row>
    <row r="45" spans="1:6" s="320" customFormat="1" ht="33" customHeight="1">
      <c r="A45" s="537" t="s">
        <v>368</v>
      </c>
      <c r="B45" s="362" t="s">
        <v>396</v>
      </c>
      <c r="C45" s="361" t="s">
        <v>395</v>
      </c>
      <c r="D45" s="379" t="s">
        <v>149</v>
      </c>
      <c r="E45" s="377" t="s">
        <v>645</v>
      </c>
      <c r="F45" s="377" t="s">
        <v>837</v>
      </c>
    </row>
    <row r="46" spans="1:6" s="320" customFormat="1" ht="20.25" customHeight="1" hidden="1">
      <c r="A46" s="487" t="s">
        <v>185</v>
      </c>
      <c r="B46" s="488" t="s">
        <v>394</v>
      </c>
      <c r="C46" s="489" t="s">
        <v>371</v>
      </c>
      <c r="D46" s="490"/>
      <c r="E46" s="321" t="e">
        <f>#REF!+#REF!</f>
        <v>#REF!</v>
      </c>
      <c r="F46" s="321" t="e">
        <f>#REF!+#REF!</f>
        <v>#REF!</v>
      </c>
    </row>
    <row r="47" spans="1:6" s="320" customFormat="1" ht="30">
      <c r="A47" s="312" t="s">
        <v>463</v>
      </c>
      <c r="B47" s="356" t="s">
        <v>393</v>
      </c>
      <c r="C47" s="313" t="s">
        <v>561</v>
      </c>
      <c r="D47" s="379" t="s">
        <v>169</v>
      </c>
      <c r="E47" s="494">
        <v>500</v>
      </c>
      <c r="F47" s="494">
        <v>600</v>
      </c>
    </row>
    <row r="48" spans="1:6" s="320" customFormat="1" ht="92.25" customHeight="1" hidden="1">
      <c r="A48" s="519" t="s">
        <v>702</v>
      </c>
      <c r="B48" s="892" t="s">
        <v>728</v>
      </c>
      <c r="C48" s="893"/>
      <c r="D48" s="389"/>
      <c r="E48" s="675">
        <f>E49</f>
        <v>0</v>
      </c>
      <c r="F48" s="675">
        <f>F49</f>
        <v>0</v>
      </c>
    </row>
    <row r="49" spans="1:6" s="320" customFormat="1" ht="20.25" customHeight="1" hidden="1">
      <c r="A49" s="392" t="s">
        <v>417</v>
      </c>
      <c r="B49" s="892" t="s">
        <v>728</v>
      </c>
      <c r="C49" s="893"/>
      <c r="D49" s="358"/>
      <c r="E49" s="568">
        <f>E50</f>
        <v>0</v>
      </c>
      <c r="F49" s="568">
        <f>F50</f>
        <v>0</v>
      </c>
    </row>
    <row r="50" spans="1:6" s="320" customFormat="1" ht="33.75" customHeight="1" hidden="1">
      <c r="A50" s="537" t="s">
        <v>368</v>
      </c>
      <c r="B50" s="892" t="s">
        <v>728</v>
      </c>
      <c r="C50" s="893"/>
      <c r="D50" s="358" t="s">
        <v>149</v>
      </c>
      <c r="E50" s="647">
        <v>0</v>
      </c>
      <c r="F50" s="647">
        <v>0</v>
      </c>
    </row>
    <row r="51" spans="1:6" s="320" customFormat="1" ht="80.25" customHeight="1">
      <c r="A51" s="519" t="s">
        <v>749</v>
      </c>
      <c r="B51" s="880" t="s">
        <v>759</v>
      </c>
      <c r="C51" s="881"/>
      <c r="D51" s="358"/>
      <c r="E51" s="494">
        <f>E52</f>
        <v>388</v>
      </c>
      <c r="F51" s="568" t="str">
        <f>F52</f>
        <v>0</v>
      </c>
    </row>
    <row r="52" spans="1:6" s="320" customFormat="1" ht="43.5" customHeight="1">
      <c r="A52" s="681" t="s">
        <v>432</v>
      </c>
      <c r="B52" s="880" t="s">
        <v>758</v>
      </c>
      <c r="C52" s="881"/>
      <c r="D52" s="358"/>
      <c r="E52" s="494">
        <f>E53</f>
        <v>388</v>
      </c>
      <c r="F52" s="568" t="str">
        <f>F53</f>
        <v>0</v>
      </c>
    </row>
    <row r="53" spans="1:6" s="363" customFormat="1" ht="33" customHeight="1">
      <c r="A53" s="537" t="s">
        <v>368</v>
      </c>
      <c r="B53" s="880" t="s">
        <v>758</v>
      </c>
      <c r="C53" s="881"/>
      <c r="D53" s="358" t="s">
        <v>149</v>
      </c>
      <c r="E53" s="494">
        <v>388</v>
      </c>
      <c r="F53" s="377" t="s">
        <v>329</v>
      </c>
    </row>
    <row r="54" spans="1:6" s="326" customFormat="1" ht="30" customHeight="1">
      <c r="A54" s="306" t="s">
        <v>280</v>
      </c>
      <c r="B54" s="892" t="s">
        <v>723</v>
      </c>
      <c r="C54" s="893"/>
      <c r="D54" s="367"/>
      <c r="E54" s="643">
        <f>E55+E56+E57</f>
        <v>3700</v>
      </c>
      <c r="F54" s="643">
        <f>F55+F56+F57</f>
        <v>3800</v>
      </c>
    </row>
    <row r="55" spans="1:6" s="326" customFormat="1" ht="23.25" customHeight="1">
      <c r="A55" s="312" t="s">
        <v>390</v>
      </c>
      <c r="B55" s="892" t="s">
        <v>760</v>
      </c>
      <c r="C55" s="893"/>
      <c r="D55" s="366" t="s">
        <v>155</v>
      </c>
      <c r="E55" s="308" t="s">
        <v>806</v>
      </c>
      <c r="F55" s="308" t="s">
        <v>806</v>
      </c>
    </row>
    <row r="56" spans="1:6" s="326" customFormat="1" ht="21" customHeight="1">
      <c r="A56" s="312" t="s">
        <v>389</v>
      </c>
      <c r="B56" s="892" t="s">
        <v>760</v>
      </c>
      <c r="C56" s="893"/>
      <c r="D56" s="366" t="s">
        <v>149</v>
      </c>
      <c r="E56" s="308" t="s">
        <v>816</v>
      </c>
      <c r="F56" s="308" t="s">
        <v>817</v>
      </c>
    </row>
    <row r="57" spans="1:6" s="326" customFormat="1" ht="21" customHeight="1">
      <c r="A57" s="312" t="s">
        <v>388</v>
      </c>
      <c r="B57" s="892" t="s">
        <v>760</v>
      </c>
      <c r="C57" s="893"/>
      <c r="D57" s="366" t="s">
        <v>190</v>
      </c>
      <c r="E57" s="398">
        <v>6</v>
      </c>
      <c r="F57" s="398">
        <v>6</v>
      </c>
    </row>
    <row r="58" spans="1:6" s="363" customFormat="1" ht="32.25" customHeight="1">
      <c r="A58" s="372" t="s">
        <v>386</v>
      </c>
      <c r="B58" s="892" t="s">
        <v>761</v>
      </c>
      <c r="C58" s="893"/>
      <c r="D58" s="367" t="s">
        <v>149</v>
      </c>
      <c r="E58" s="371" t="s">
        <v>808</v>
      </c>
      <c r="F58" s="371" t="s">
        <v>815</v>
      </c>
    </row>
    <row r="59" spans="1:6" s="363" customFormat="1" ht="61.5" customHeight="1">
      <c r="A59" s="644" t="s">
        <v>630</v>
      </c>
      <c r="B59" s="892" t="s">
        <v>646</v>
      </c>
      <c r="C59" s="893"/>
      <c r="D59" s="367" t="s">
        <v>313</v>
      </c>
      <c r="E59" s="371" t="s">
        <v>716</v>
      </c>
      <c r="F59" s="371" t="s">
        <v>716</v>
      </c>
    </row>
    <row r="60" spans="1:6" s="363" customFormat="1" ht="45.75" customHeight="1">
      <c r="A60" s="531" t="s">
        <v>517</v>
      </c>
      <c r="B60" s="343" t="s">
        <v>374</v>
      </c>
      <c r="C60" s="342" t="s">
        <v>522</v>
      </c>
      <c r="D60" s="367" t="s">
        <v>313</v>
      </c>
      <c r="E60" s="371" t="s">
        <v>840</v>
      </c>
      <c r="F60" s="371" t="s">
        <v>840</v>
      </c>
    </row>
    <row r="61" spans="1:6" s="363" customFormat="1" ht="79.5" customHeight="1">
      <c r="A61" s="355" t="s">
        <v>684</v>
      </c>
      <c r="B61" s="343" t="s">
        <v>384</v>
      </c>
      <c r="C61" s="342" t="s">
        <v>378</v>
      </c>
      <c r="D61" s="367"/>
      <c r="E61" s="351">
        <f>E63+E64</f>
        <v>160</v>
      </c>
      <c r="F61" s="351">
        <f>F63+F64</f>
        <v>160</v>
      </c>
    </row>
    <row r="62" spans="1:6" s="320" customFormat="1" ht="31.5" customHeight="1">
      <c r="A62" s="312" t="s">
        <v>192</v>
      </c>
      <c r="B62" s="394" t="s">
        <v>562</v>
      </c>
      <c r="C62" s="361" t="s">
        <v>563</v>
      </c>
      <c r="D62" s="366"/>
      <c r="E62" s="346" t="str">
        <f>+E63</f>
        <v>10,0</v>
      </c>
      <c r="F62" s="346" t="str">
        <f>+F63</f>
        <v>10,0</v>
      </c>
    </row>
    <row r="63" spans="1:6" s="307" customFormat="1" ht="34.5" customHeight="1">
      <c r="A63" s="537" t="s">
        <v>368</v>
      </c>
      <c r="B63" s="567" t="s">
        <v>562</v>
      </c>
      <c r="C63" s="329" t="s">
        <v>563</v>
      </c>
      <c r="D63" s="366" t="s">
        <v>149</v>
      </c>
      <c r="E63" s="369" t="s">
        <v>165</v>
      </c>
      <c r="F63" s="369" t="s">
        <v>165</v>
      </c>
    </row>
    <row r="64" spans="1:6" s="307" customFormat="1" ht="58.5" customHeight="1">
      <c r="A64" s="312" t="s">
        <v>178</v>
      </c>
      <c r="B64" s="567" t="s">
        <v>356</v>
      </c>
      <c r="C64" s="329" t="s">
        <v>564</v>
      </c>
      <c r="D64" s="366"/>
      <c r="E64" s="346" t="str">
        <f>+E65</f>
        <v>150,00</v>
      </c>
      <c r="F64" s="346" t="str">
        <f>+F65</f>
        <v>150,00</v>
      </c>
    </row>
    <row r="65" spans="1:6" s="307" customFormat="1" ht="30">
      <c r="A65" s="537" t="s">
        <v>368</v>
      </c>
      <c r="B65" s="567" t="s">
        <v>356</v>
      </c>
      <c r="C65" s="329" t="s">
        <v>564</v>
      </c>
      <c r="D65" s="366" t="s">
        <v>149</v>
      </c>
      <c r="E65" s="369" t="s">
        <v>599</v>
      </c>
      <c r="F65" s="369" t="s">
        <v>599</v>
      </c>
    </row>
    <row r="66" spans="1:6" s="307" customFormat="1" ht="87.75" customHeight="1">
      <c r="A66" s="355" t="s">
        <v>686</v>
      </c>
      <c r="B66" s="368" t="s">
        <v>383</v>
      </c>
      <c r="C66" s="353" t="s">
        <v>371</v>
      </c>
      <c r="D66" s="367"/>
      <c r="E66" s="360">
        <f>E67</f>
        <v>40</v>
      </c>
      <c r="F66" s="360">
        <f>F67</f>
        <v>45</v>
      </c>
    </row>
    <row r="67" spans="1:6" s="307" customFormat="1" ht="36.75" customHeight="1">
      <c r="A67" s="331" t="s">
        <v>297</v>
      </c>
      <c r="B67" s="362" t="s">
        <v>565</v>
      </c>
      <c r="C67" s="361" t="s">
        <v>838</v>
      </c>
      <c r="D67" s="365"/>
      <c r="E67" s="645">
        <f>+E69+E68</f>
        <v>40</v>
      </c>
      <c r="F67" s="645">
        <f>+F69+F68</f>
        <v>45</v>
      </c>
    </row>
    <row r="68" spans="1:6" s="307" customFormat="1" ht="28.5" customHeight="1" hidden="1">
      <c r="A68" s="493" t="s">
        <v>188</v>
      </c>
      <c r="B68" s="362" t="s">
        <v>565</v>
      </c>
      <c r="C68" s="361" t="s">
        <v>566</v>
      </c>
      <c r="D68" s="344" t="s">
        <v>155</v>
      </c>
      <c r="E68" s="364">
        <v>0</v>
      </c>
      <c r="F68" s="364">
        <v>0</v>
      </c>
    </row>
    <row r="69" spans="1:6" s="320" customFormat="1" ht="30">
      <c r="A69" s="537" t="s">
        <v>368</v>
      </c>
      <c r="B69" s="362" t="s">
        <v>565</v>
      </c>
      <c r="C69" s="361" t="s">
        <v>838</v>
      </c>
      <c r="D69" s="344" t="s">
        <v>149</v>
      </c>
      <c r="E69" s="308" t="s">
        <v>829</v>
      </c>
      <c r="F69" s="308" t="s">
        <v>720</v>
      </c>
    </row>
    <row r="70" spans="1:6" s="320" customFormat="1" ht="85.5" customHeight="1">
      <c r="A70" s="519" t="s">
        <v>835</v>
      </c>
      <c r="B70" s="886" t="s">
        <v>727</v>
      </c>
      <c r="C70" s="887"/>
      <c r="D70" s="366"/>
      <c r="E70" s="643">
        <f>E71+E73</f>
        <v>40</v>
      </c>
      <c r="F70" s="643">
        <f>F71+F73</f>
        <v>1540</v>
      </c>
    </row>
    <row r="71" spans="1:6" s="320" customFormat="1" ht="46.5" customHeight="1">
      <c r="A71" s="681" t="s">
        <v>432</v>
      </c>
      <c r="B71" s="888" t="s">
        <v>831</v>
      </c>
      <c r="C71" s="889"/>
      <c r="D71" s="366"/>
      <c r="E71" s="398" t="str">
        <f>E72</f>
        <v>40,000</v>
      </c>
      <c r="F71" s="398" t="str">
        <f>F72</f>
        <v>40,000</v>
      </c>
    </row>
    <row r="72" spans="1:6" s="320" customFormat="1" ht="31.5" customHeight="1">
      <c r="A72" s="537" t="s">
        <v>368</v>
      </c>
      <c r="B72" s="888" t="s">
        <v>831</v>
      </c>
      <c r="C72" s="889"/>
      <c r="D72" s="366" t="s">
        <v>149</v>
      </c>
      <c r="E72" s="398" t="s">
        <v>829</v>
      </c>
      <c r="F72" s="398" t="s">
        <v>829</v>
      </c>
    </row>
    <row r="73" spans="1:6" s="320" customFormat="1" ht="45.75" customHeight="1">
      <c r="A73" s="786" t="s">
        <v>432</v>
      </c>
      <c r="B73" s="882" t="s">
        <v>834</v>
      </c>
      <c r="C73" s="883"/>
      <c r="D73" s="366"/>
      <c r="E73" s="398" t="str">
        <f>E74</f>
        <v>0,000</v>
      </c>
      <c r="F73" s="398" t="str">
        <f>F74</f>
        <v>1500,000</v>
      </c>
    </row>
    <row r="74" spans="1:6" s="320" customFormat="1" ht="30">
      <c r="A74" s="537" t="s">
        <v>368</v>
      </c>
      <c r="B74" s="882" t="s">
        <v>834</v>
      </c>
      <c r="C74" s="883"/>
      <c r="D74" s="366" t="s">
        <v>149</v>
      </c>
      <c r="E74" s="308" t="s">
        <v>746</v>
      </c>
      <c r="F74" s="308" t="s">
        <v>836</v>
      </c>
    </row>
    <row r="75" spans="1:6" s="307" customFormat="1" ht="87" customHeight="1">
      <c r="A75" s="518" t="s">
        <v>690</v>
      </c>
      <c r="B75" s="354" t="s">
        <v>422</v>
      </c>
      <c r="C75" s="353" t="s">
        <v>371</v>
      </c>
      <c r="D75" s="358"/>
      <c r="E75" s="360">
        <f>+E79++E81+E77</f>
        <v>3576.739</v>
      </c>
      <c r="F75" s="360">
        <f>+F79++F81+F77</f>
        <v>4100</v>
      </c>
    </row>
    <row r="76" spans="1:6" s="307" customFormat="1" ht="42.75" customHeight="1">
      <c r="A76" s="347" t="s">
        <v>251</v>
      </c>
      <c r="B76" s="345" t="s">
        <v>422</v>
      </c>
      <c r="C76" s="318" t="s">
        <v>647</v>
      </c>
      <c r="D76" s="358"/>
      <c r="E76" s="568">
        <f>E77</f>
        <v>476.739</v>
      </c>
      <c r="F76" s="314">
        <f>F77</f>
        <v>0</v>
      </c>
    </row>
    <row r="77" spans="1:6" s="307" customFormat="1" ht="34.5" customHeight="1">
      <c r="A77" s="537" t="s">
        <v>368</v>
      </c>
      <c r="B77" s="345" t="s">
        <v>422</v>
      </c>
      <c r="C77" s="318" t="s">
        <v>647</v>
      </c>
      <c r="D77" s="358" t="s">
        <v>149</v>
      </c>
      <c r="E77" s="568">
        <v>476.739</v>
      </c>
      <c r="F77" s="314">
        <v>0</v>
      </c>
    </row>
    <row r="78" spans="1:6" s="350" customFormat="1" ht="45.75" customHeight="1">
      <c r="A78" s="347" t="s">
        <v>251</v>
      </c>
      <c r="B78" s="345" t="s">
        <v>422</v>
      </c>
      <c r="C78" s="318" t="s">
        <v>382</v>
      </c>
      <c r="D78" s="358"/>
      <c r="E78" s="568">
        <f>E79</f>
        <v>1800</v>
      </c>
      <c r="F78" s="568">
        <f>F79</f>
        <v>2600</v>
      </c>
    </row>
    <row r="79" spans="1:6" s="570" customFormat="1" ht="35.25" customHeight="1">
      <c r="A79" s="537" t="s">
        <v>368</v>
      </c>
      <c r="B79" s="345" t="s">
        <v>422</v>
      </c>
      <c r="C79" s="318" t="s">
        <v>382</v>
      </c>
      <c r="D79" s="358" t="s">
        <v>149</v>
      </c>
      <c r="E79" s="569">
        <v>1800</v>
      </c>
      <c r="F79" s="569">
        <v>2600</v>
      </c>
    </row>
    <row r="80" spans="1:6" s="307" customFormat="1" ht="33" customHeight="1">
      <c r="A80" s="359" t="s">
        <v>243</v>
      </c>
      <c r="B80" s="345" t="s">
        <v>422</v>
      </c>
      <c r="C80" s="318" t="s">
        <v>381</v>
      </c>
      <c r="D80" s="358"/>
      <c r="E80" s="568">
        <f>E81</f>
        <v>1300</v>
      </c>
      <c r="F80" s="568">
        <f>F81</f>
        <v>1500</v>
      </c>
    </row>
    <row r="81" spans="1:6" s="307" customFormat="1" ht="36.75" customHeight="1">
      <c r="A81" s="537" t="s">
        <v>368</v>
      </c>
      <c r="B81" s="345" t="s">
        <v>422</v>
      </c>
      <c r="C81" s="318" t="s">
        <v>381</v>
      </c>
      <c r="D81" s="358" t="s">
        <v>149</v>
      </c>
      <c r="E81" s="568">
        <v>1300</v>
      </c>
      <c r="F81" s="568">
        <v>1500</v>
      </c>
    </row>
    <row r="82" spans="1:6" s="307" customFormat="1" ht="75.75" customHeight="1">
      <c r="A82" s="571" t="s">
        <v>689</v>
      </c>
      <c r="B82" s="354" t="s">
        <v>380</v>
      </c>
      <c r="C82" s="353" t="s">
        <v>371</v>
      </c>
      <c r="D82" s="357"/>
      <c r="E82" s="336" t="str">
        <f>E84</f>
        <v>150,0</v>
      </c>
      <c r="F82" s="336" t="str">
        <f>F84</f>
        <v>150,0</v>
      </c>
    </row>
    <row r="83" spans="1:6" s="307" customFormat="1" ht="45.75" customHeight="1">
      <c r="A83" s="319" t="s">
        <v>263</v>
      </c>
      <c r="B83" s="345" t="s">
        <v>380</v>
      </c>
      <c r="C83" s="318" t="s">
        <v>567</v>
      </c>
      <c r="D83" s="344"/>
      <c r="E83" s="349" t="str">
        <f>E84</f>
        <v>150,0</v>
      </c>
      <c r="F83" s="349" t="str">
        <f>F84</f>
        <v>150,0</v>
      </c>
    </row>
    <row r="84" spans="1:6" s="341" customFormat="1" ht="32.25" customHeight="1">
      <c r="A84" s="537" t="s">
        <v>368</v>
      </c>
      <c r="B84" s="356" t="s">
        <v>380</v>
      </c>
      <c r="C84" s="318" t="s">
        <v>568</v>
      </c>
      <c r="D84" s="344" t="s">
        <v>149</v>
      </c>
      <c r="E84" s="308" t="s">
        <v>455</v>
      </c>
      <c r="F84" s="308" t="s">
        <v>455</v>
      </c>
    </row>
    <row r="85" spans="1:6" s="326" customFormat="1" ht="92.25" customHeight="1">
      <c r="A85" s="355" t="s">
        <v>687</v>
      </c>
      <c r="B85" s="354" t="s">
        <v>379</v>
      </c>
      <c r="C85" s="353" t="s">
        <v>378</v>
      </c>
      <c r="D85" s="352"/>
      <c r="E85" s="351">
        <f>E86+E88</f>
        <v>250</v>
      </c>
      <c r="F85" s="351">
        <f>F86+F88</f>
        <v>305</v>
      </c>
    </row>
    <row r="86" spans="1:6" s="326" customFormat="1" ht="45" customHeight="1">
      <c r="A86" s="496" t="s">
        <v>453</v>
      </c>
      <c r="B86" s="572" t="s">
        <v>379</v>
      </c>
      <c r="C86" s="318" t="s">
        <v>569</v>
      </c>
      <c r="D86" s="344"/>
      <c r="E86" s="349" t="str">
        <f>E87</f>
        <v>50,000</v>
      </c>
      <c r="F86" s="349" t="str">
        <f>F87</f>
        <v>55,000</v>
      </c>
    </row>
    <row r="87" spans="1:6" s="326" customFormat="1" ht="30">
      <c r="A87" s="312" t="s">
        <v>163</v>
      </c>
      <c r="B87" s="345" t="s">
        <v>379</v>
      </c>
      <c r="C87" s="318" t="s">
        <v>569</v>
      </c>
      <c r="D87" s="344" t="s">
        <v>149</v>
      </c>
      <c r="E87" s="308" t="s">
        <v>721</v>
      </c>
      <c r="F87" s="308" t="s">
        <v>722</v>
      </c>
    </row>
    <row r="88" spans="1:6" s="326" customFormat="1" ht="47.25" customHeight="1">
      <c r="A88" s="347" t="s">
        <v>268</v>
      </c>
      <c r="B88" s="345" t="s">
        <v>379</v>
      </c>
      <c r="C88" s="318" t="s">
        <v>570</v>
      </c>
      <c r="D88" s="344"/>
      <c r="E88" s="346" t="str">
        <f>E89</f>
        <v>200</v>
      </c>
      <c r="F88" s="346" t="str">
        <f>F89</f>
        <v>250</v>
      </c>
    </row>
    <row r="89" spans="1:6" s="326" customFormat="1" ht="30">
      <c r="A89" s="537" t="s">
        <v>368</v>
      </c>
      <c r="B89" s="345" t="s">
        <v>379</v>
      </c>
      <c r="C89" s="318" t="s">
        <v>570</v>
      </c>
      <c r="D89" s="344" t="s">
        <v>149</v>
      </c>
      <c r="E89" s="308" t="s">
        <v>149</v>
      </c>
      <c r="F89" s="308" t="s">
        <v>789</v>
      </c>
    </row>
    <row r="90" spans="1:6" s="326" customFormat="1" ht="36.75" customHeight="1">
      <c r="A90" s="335" t="s">
        <v>338</v>
      </c>
      <c r="B90" s="343" t="s">
        <v>377</v>
      </c>
      <c r="C90" s="342" t="s">
        <v>371</v>
      </c>
      <c r="D90" s="332"/>
      <c r="E90" s="404">
        <f aca="true" t="shared" si="0" ref="E90:F92">+E91</f>
        <v>849.42</v>
      </c>
      <c r="F90" s="404">
        <f t="shared" si="0"/>
        <v>849.42</v>
      </c>
    </row>
    <row r="91" spans="1:6" s="326" customFormat="1" ht="18.75" customHeight="1">
      <c r="A91" s="331" t="s">
        <v>336</v>
      </c>
      <c r="B91" s="330" t="s">
        <v>376</v>
      </c>
      <c r="C91" s="329" t="s">
        <v>371</v>
      </c>
      <c r="D91" s="328"/>
      <c r="E91" s="403">
        <f t="shared" si="0"/>
        <v>849.42</v>
      </c>
      <c r="F91" s="403">
        <f t="shared" si="0"/>
        <v>849.42</v>
      </c>
    </row>
    <row r="92" spans="1:6" s="326" customFormat="1" ht="36" customHeight="1">
      <c r="A92" s="331" t="s">
        <v>320</v>
      </c>
      <c r="B92" s="330" t="s">
        <v>376</v>
      </c>
      <c r="C92" s="329" t="s">
        <v>373</v>
      </c>
      <c r="D92" s="328"/>
      <c r="E92" s="403">
        <f t="shared" si="0"/>
        <v>849.42</v>
      </c>
      <c r="F92" s="403">
        <f t="shared" si="0"/>
        <v>849.42</v>
      </c>
    </row>
    <row r="93" spans="1:6" s="320" customFormat="1" ht="71.25" customHeight="1">
      <c r="A93" s="319" t="s">
        <v>188</v>
      </c>
      <c r="B93" s="330" t="s">
        <v>376</v>
      </c>
      <c r="C93" s="329" t="s">
        <v>373</v>
      </c>
      <c r="D93" s="328" t="s">
        <v>155</v>
      </c>
      <c r="E93" s="388">
        <v>849.42</v>
      </c>
      <c r="F93" s="388">
        <v>849.42</v>
      </c>
    </row>
    <row r="94" spans="1:6" s="307" customFormat="1" ht="60.75" customHeight="1">
      <c r="A94" s="340" t="s">
        <v>334</v>
      </c>
      <c r="B94" s="339"/>
      <c r="C94" s="338"/>
      <c r="D94" s="337"/>
      <c r="E94" s="360">
        <f aca="true" t="shared" si="1" ref="E94:F96">+E95</f>
        <v>3367.915</v>
      </c>
      <c r="F94" s="360">
        <f t="shared" si="1"/>
        <v>3367.915</v>
      </c>
    </row>
    <row r="95" spans="1:6" s="307" customFormat="1" ht="28.5">
      <c r="A95" s="335" t="s">
        <v>333</v>
      </c>
      <c r="B95" s="334" t="s">
        <v>375</v>
      </c>
      <c r="C95" s="333" t="s">
        <v>371</v>
      </c>
      <c r="D95" s="332"/>
      <c r="E95" s="404">
        <f t="shared" si="1"/>
        <v>3367.915</v>
      </c>
      <c r="F95" s="404">
        <f t="shared" si="1"/>
        <v>3367.915</v>
      </c>
    </row>
    <row r="96" spans="1:6" s="307" customFormat="1" ht="33.75" customHeight="1">
      <c r="A96" s="331" t="s">
        <v>331</v>
      </c>
      <c r="B96" s="330" t="s">
        <v>374</v>
      </c>
      <c r="C96" s="329" t="s">
        <v>371</v>
      </c>
      <c r="D96" s="328"/>
      <c r="E96" s="403">
        <f t="shared" si="1"/>
        <v>3367.915</v>
      </c>
      <c r="F96" s="403">
        <f t="shared" si="1"/>
        <v>3367.915</v>
      </c>
    </row>
    <row r="97" spans="1:6" s="307" customFormat="1" ht="33.75" customHeight="1">
      <c r="A97" s="331" t="s">
        <v>320</v>
      </c>
      <c r="B97" s="330" t="s">
        <v>374</v>
      </c>
      <c r="C97" s="329" t="s">
        <v>373</v>
      </c>
      <c r="D97" s="328"/>
      <c r="E97" s="403">
        <f>E98+E99+E100</f>
        <v>3367.915</v>
      </c>
      <c r="F97" s="403">
        <f>F98+F99+F100</f>
        <v>3367.915</v>
      </c>
    </row>
    <row r="98" spans="1:6" ht="72.75" customHeight="1">
      <c r="A98" s="319" t="s">
        <v>188</v>
      </c>
      <c r="B98" s="330" t="s">
        <v>374</v>
      </c>
      <c r="C98" s="329" t="s">
        <v>373</v>
      </c>
      <c r="D98" s="328" t="s">
        <v>155</v>
      </c>
      <c r="E98" s="327" t="s">
        <v>814</v>
      </c>
      <c r="F98" s="327" t="s">
        <v>814</v>
      </c>
    </row>
    <row r="99" spans="1:6" ht="0.75" customHeight="1">
      <c r="A99" s="312" t="s">
        <v>163</v>
      </c>
      <c r="B99" s="330" t="s">
        <v>374</v>
      </c>
      <c r="C99" s="329" t="s">
        <v>373</v>
      </c>
      <c r="D99" s="328" t="s">
        <v>149</v>
      </c>
      <c r="E99" s="327" t="s">
        <v>329</v>
      </c>
      <c r="F99" s="327" t="s">
        <v>329</v>
      </c>
    </row>
    <row r="100" spans="1:6" ht="26.25" customHeight="1" hidden="1">
      <c r="A100" s="312" t="s">
        <v>191</v>
      </c>
      <c r="B100" s="330" t="s">
        <v>374</v>
      </c>
      <c r="C100" s="329" t="s">
        <v>373</v>
      </c>
      <c r="D100" s="328" t="s">
        <v>190</v>
      </c>
      <c r="E100" s="327" t="s">
        <v>329</v>
      </c>
      <c r="F100" s="327" t="s">
        <v>329</v>
      </c>
    </row>
    <row r="101" spans="1:6" ht="38.25" customHeight="1">
      <c r="A101" s="325" t="s">
        <v>295</v>
      </c>
      <c r="B101" s="324" t="s">
        <v>372</v>
      </c>
      <c r="C101" s="323" t="s">
        <v>371</v>
      </c>
      <c r="D101" s="322"/>
      <c r="E101" s="321">
        <f>+E102</f>
        <v>640</v>
      </c>
      <c r="F101" s="321">
        <f>+F102</f>
        <v>640</v>
      </c>
    </row>
    <row r="102" spans="1:6" ht="30.75" customHeight="1">
      <c r="A102" s="319" t="s">
        <v>293</v>
      </c>
      <c r="B102" s="311" t="s">
        <v>370</v>
      </c>
      <c r="C102" s="318" t="s">
        <v>371</v>
      </c>
      <c r="D102" s="317"/>
      <c r="E102" s="314">
        <f>E103</f>
        <v>640</v>
      </c>
      <c r="F102" s="314">
        <f>F103</f>
        <v>640</v>
      </c>
    </row>
    <row r="103" spans="1:6" ht="29.25" customHeight="1">
      <c r="A103" s="537" t="s">
        <v>368</v>
      </c>
      <c r="B103" s="573" t="s">
        <v>370</v>
      </c>
      <c r="C103" s="313" t="s">
        <v>369</v>
      </c>
      <c r="D103" s="315"/>
      <c r="E103" s="314">
        <f>E104+E106+E105</f>
        <v>640</v>
      </c>
      <c r="F103" s="314">
        <f>F104+F106+F105</f>
        <v>640</v>
      </c>
    </row>
    <row r="104" spans="1:6" ht="35.25" customHeight="1">
      <c r="A104" s="316" t="s">
        <v>292</v>
      </c>
      <c r="B104" s="311" t="s">
        <v>370</v>
      </c>
      <c r="C104" s="313" t="s">
        <v>369</v>
      </c>
      <c r="D104" s="309" t="s">
        <v>149</v>
      </c>
      <c r="E104" s="308" t="s">
        <v>616</v>
      </c>
      <c r="F104" s="308" t="s">
        <v>616</v>
      </c>
    </row>
    <row r="105" spans="1:6" ht="0.75" customHeight="1">
      <c r="A105" s="312" t="s">
        <v>172</v>
      </c>
      <c r="B105" s="311" t="s">
        <v>370</v>
      </c>
      <c r="C105" s="313" t="s">
        <v>369</v>
      </c>
      <c r="D105" s="315" t="s">
        <v>169</v>
      </c>
      <c r="E105" s="398">
        <v>0</v>
      </c>
      <c r="F105" s="308" t="s">
        <v>329</v>
      </c>
    </row>
    <row r="106" spans="1:6" ht="15">
      <c r="A106" s="312" t="s">
        <v>191</v>
      </c>
      <c r="B106" s="311" t="s">
        <v>370</v>
      </c>
      <c r="C106" s="310" t="s">
        <v>369</v>
      </c>
      <c r="D106" s="309" t="s">
        <v>190</v>
      </c>
      <c r="E106" s="308" t="s">
        <v>813</v>
      </c>
      <c r="F106" s="308" t="s">
        <v>813</v>
      </c>
    </row>
    <row r="107" spans="1:6" ht="43.5">
      <c r="A107" s="682" t="s">
        <v>823</v>
      </c>
      <c r="B107" s="886" t="s">
        <v>466</v>
      </c>
      <c r="C107" s="887"/>
      <c r="D107" s="305"/>
      <c r="E107" s="497">
        <f>E108+E111</f>
        <v>1500</v>
      </c>
      <c r="F107" s="497">
        <f>F108</f>
        <v>0</v>
      </c>
    </row>
    <row r="108" spans="1:6" ht="31.5" customHeight="1">
      <c r="A108" s="530" t="s">
        <v>442</v>
      </c>
      <c r="B108" s="888" t="s">
        <v>523</v>
      </c>
      <c r="C108" s="889"/>
      <c r="D108" s="304"/>
      <c r="E108" s="498">
        <f>E109</f>
        <v>0</v>
      </c>
      <c r="F108" s="498">
        <v>0</v>
      </c>
    </row>
    <row r="109" spans="1:6" ht="29.25" customHeight="1">
      <c r="A109" s="537" t="s">
        <v>368</v>
      </c>
      <c r="B109" s="888" t="s">
        <v>523</v>
      </c>
      <c r="C109" s="889"/>
      <c r="D109" s="499">
        <v>200</v>
      </c>
      <c r="E109" s="498">
        <v>0</v>
      </c>
      <c r="F109" s="498">
        <v>0</v>
      </c>
    </row>
    <row r="110" spans="1:6" ht="28.5" customHeight="1">
      <c r="A110" s="530" t="s">
        <v>442</v>
      </c>
      <c r="B110" s="886" t="s">
        <v>839</v>
      </c>
      <c r="C110" s="887"/>
      <c r="D110" s="305"/>
      <c r="E110" s="497">
        <f>+E111</f>
        <v>1500</v>
      </c>
      <c r="F110" s="497">
        <f>+F111</f>
        <v>0</v>
      </c>
    </row>
    <row r="111" spans="1:6" ht="27.75" customHeight="1">
      <c r="A111" s="537" t="s">
        <v>368</v>
      </c>
      <c r="B111" s="886" t="s">
        <v>839</v>
      </c>
      <c r="C111" s="887"/>
      <c r="D111" s="499">
        <v>200</v>
      </c>
      <c r="E111" s="788">
        <v>1500</v>
      </c>
      <c r="F111" s="788">
        <v>0</v>
      </c>
    </row>
    <row r="112" spans="1:6" ht="15">
      <c r="A112" s="305" t="s">
        <v>424</v>
      </c>
      <c r="B112" s="886" t="s">
        <v>425</v>
      </c>
      <c r="C112" s="887"/>
      <c r="D112" s="502"/>
      <c r="E112" s="497">
        <v>50</v>
      </c>
      <c r="F112" s="497">
        <v>50</v>
      </c>
    </row>
    <row r="113" spans="1:6" ht="15.75">
      <c r="A113" s="469" t="s">
        <v>302</v>
      </c>
      <c r="B113" s="888" t="s">
        <v>425</v>
      </c>
      <c r="C113" s="889"/>
      <c r="D113" s="499">
        <v>800</v>
      </c>
      <c r="E113" s="498">
        <v>50</v>
      </c>
      <c r="F113" s="498">
        <v>50</v>
      </c>
    </row>
    <row r="114" spans="1:6" ht="28.5">
      <c r="A114" s="355" t="s">
        <v>278</v>
      </c>
      <c r="B114" s="884" t="s">
        <v>723</v>
      </c>
      <c r="C114" s="885"/>
      <c r="D114" s="503">
        <v>300</v>
      </c>
      <c r="E114" s="497">
        <f>E115</f>
        <v>40</v>
      </c>
      <c r="F114" s="497">
        <f>F115</f>
        <v>40</v>
      </c>
    </row>
    <row r="115" spans="1:6" ht="30">
      <c r="A115" s="504" t="s">
        <v>173</v>
      </c>
      <c r="B115" s="880" t="s">
        <v>724</v>
      </c>
      <c r="C115" s="881"/>
      <c r="D115" s="505">
        <v>300</v>
      </c>
      <c r="E115" s="498">
        <f>E116</f>
        <v>40</v>
      </c>
      <c r="F115" s="498">
        <f>F116</f>
        <v>40</v>
      </c>
    </row>
    <row r="116" spans="1:6" ht="15">
      <c r="A116" s="506" t="s">
        <v>172</v>
      </c>
      <c r="B116" s="880" t="s">
        <v>725</v>
      </c>
      <c r="C116" s="881"/>
      <c r="D116" s="505">
        <v>300</v>
      </c>
      <c r="E116" s="498">
        <v>40</v>
      </c>
      <c r="F116" s="498">
        <v>40</v>
      </c>
    </row>
    <row r="117" spans="1:6" ht="28.5" hidden="1">
      <c r="A117" s="355" t="s">
        <v>278</v>
      </c>
      <c r="B117" s="884" t="s">
        <v>723</v>
      </c>
      <c r="C117" s="885"/>
      <c r="D117" s="523"/>
      <c r="E117" s="789">
        <f>E118</f>
        <v>0</v>
      </c>
      <c r="F117" s="789">
        <f>F118</f>
        <v>0</v>
      </c>
    </row>
    <row r="118" spans="1:6" ht="29.25" customHeight="1" hidden="1">
      <c r="A118" s="485" t="s">
        <v>503</v>
      </c>
      <c r="B118" s="880" t="s">
        <v>726</v>
      </c>
      <c r="C118" s="881"/>
      <c r="D118" s="524" t="s">
        <v>149</v>
      </c>
      <c r="E118" s="790">
        <v>0</v>
      </c>
      <c r="F118" s="790">
        <v>0</v>
      </c>
    </row>
    <row r="119" spans="1:6" ht="77.25" customHeight="1">
      <c r="A119" s="637" t="s">
        <v>705</v>
      </c>
      <c r="B119" s="904" t="s">
        <v>613</v>
      </c>
      <c r="C119" s="905"/>
      <c r="D119" s="524"/>
      <c r="E119" s="789">
        <f>E120</f>
        <v>10</v>
      </c>
      <c r="F119" s="789">
        <f>F120</f>
        <v>10</v>
      </c>
    </row>
    <row r="120" spans="1:6" ht="68.25" customHeight="1">
      <c r="A120" s="312" t="s">
        <v>609</v>
      </c>
      <c r="B120" s="906" t="s">
        <v>610</v>
      </c>
      <c r="C120" s="907"/>
      <c r="D120" s="524"/>
      <c r="E120" s="790">
        <v>10</v>
      </c>
      <c r="F120" s="790">
        <v>10</v>
      </c>
    </row>
    <row r="121" spans="1:6" ht="15">
      <c r="A121" s="312" t="s">
        <v>172</v>
      </c>
      <c r="B121" s="880" t="s">
        <v>610</v>
      </c>
      <c r="C121" s="881"/>
      <c r="D121" s="524" t="s">
        <v>169</v>
      </c>
      <c r="E121" s="790">
        <v>10</v>
      </c>
      <c r="F121" s="790">
        <v>10</v>
      </c>
    </row>
  </sheetData>
  <sheetProtection/>
  <mergeCells count="46">
    <mergeCell ref="B2:H2"/>
    <mergeCell ref="B121:C121"/>
    <mergeCell ref="B112:C112"/>
    <mergeCell ref="B113:C113"/>
    <mergeCell ref="B114:C114"/>
    <mergeCell ref="B115:C115"/>
    <mergeCell ref="A8:F8"/>
    <mergeCell ref="B35:C35"/>
    <mergeCell ref="B54:C54"/>
    <mergeCell ref="B120:C120"/>
    <mergeCell ref="B117:C117"/>
    <mergeCell ref="B107:C107"/>
    <mergeCell ref="B118:C118"/>
    <mergeCell ref="B116:C116"/>
    <mergeCell ref="B58:C58"/>
    <mergeCell ref="B111:C111"/>
    <mergeCell ref="B110:C110"/>
    <mergeCell ref="B108:C108"/>
    <mergeCell ref="B119:C119"/>
    <mergeCell ref="B10:C10"/>
    <mergeCell ref="B49:C49"/>
    <mergeCell ref="B4:H4"/>
    <mergeCell ref="B51:C51"/>
    <mergeCell ref="B52:C52"/>
    <mergeCell ref="B56:C56"/>
    <mergeCell ref="B50:C50"/>
    <mergeCell ref="A5:H5"/>
    <mergeCell ref="B6:H6"/>
    <mergeCell ref="B1:F1"/>
    <mergeCell ref="B28:C28"/>
    <mergeCell ref="B29:C29"/>
    <mergeCell ref="B59:C59"/>
    <mergeCell ref="B34:C34"/>
    <mergeCell ref="B55:C55"/>
    <mergeCell ref="A3:H3"/>
    <mergeCell ref="B57:C57"/>
    <mergeCell ref="B48:C48"/>
    <mergeCell ref="A9:D9"/>
    <mergeCell ref="B7:J7"/>
    <mergeCell ref="B109:C109"/>
    <mergeCell ref="B70:C70"/>
    <mergeCell ref="B71:C71"/>
    <mergeCell ref="B72:C72"/>
    <mergeCell ref="B73:C73"/>
    <mergeCell ref="B74:C74"/>
    <mergeCell ref="B53:C53"/>
  </mergeCells>
  <printOptions/>
  <pageMargins left="0.3937007874015748" right="0.3937007874015748" top="0.1968503937007874" bottom="0.1968503937007874" header="0.1968503937007874" footer="0.1968503937007874"/>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00B050"/>
  </sheetPr>
  <dimension ref="A1:G28"/>
  <sheetViews>
    <sheetView zoomScale="82" zoomScaleNormal="82" zoomScalePageLayoutView="0" workbookViewId="0" topLeftCell="A1">
      <selection activeCell="A4" sqref="A4:E4"/>
    </sheetView>
  </sheetViews>
  <sheetFormatPr defaultColWidth="9.140625" defaultRowHeight="15"/>
  <cols>
    <col min="1" max="1" width="6.7109375" style="606" customWidth="1"/>
    <col min="2" max="2" width="87.7109375" style="606" customWidth="1"/>
    <col min="3" max="3" width="29.28125" style="606" customWidth="1"/>
    <col min="4" max="4" width="9.140625" style="606" hidden="1" customWidth="1"/>
    <col min="5" max="5" width="22.140625" style="606" customWidth="1"/>
    <col min="6" max="16384" width="9.140625" style="606" customWidth="1"/>
  </cols>
  <sheetData>
    <row r="1" spans="1:7" s="1" customFormat="1" ht="15.75" customHeight="1">
      <c r="A1" s="820" t="s">
        <v>657</v>
      </c>
      <c r="B1" s="820"/>
      <c r="C1" s="820"/>
      <c r="D1" s="820"/>
      <c r="E1" s="820"/>
      <c r="F1" s="3"/>
      <c r="G1" s="3"/>
    </row>
    <row r="2" spans="1:7" s="1" customFormat="1" ht="15.75" customHeight="1">
      <c r="A2" s="820" t="s">
        <v>2</v>
      </c>
      <c r="B2" s="820"/>
      <c r="C2" s="820"/>
      <c r="D2" s="820"/>
      <c r="E2" s="820"/>
      <c r="F2" s="3"/>
      <c r="G2" s="3"/>
    </row>
    <row r="3" spans="1:7" s="1" customFormat="1" ht="15.75" customHeight="1">
      <c r="A3" s="820" t="s">
        <v>841</v>
      </c>
      <c r="B3" s="820"/>
      <c r="C3" s="820"/>
      <c r="D3" s="820"/>
      <c r="E3" s="820"/>
      <c r="F3" s="3"/>
      <c r="G3" s="3"/>
    </row>
    <row r="4" spans="1:7" s="2" customFormat="1" ht="16.5" customHeight="1">
      <c r="A4" s="818" t="s">
        <v>856</v>
      </c>
      <c r="B4" s="818"/>
      <c r="C4" s="818"/>
      <c r="D4" s="818"/>
      <c r="E4" s="818"/>
      <c r="F4" s="4"/>
      <c r="G4" s="4"/>
    </row>
    <row r="5" spans="1:7" s="2" customFormat="1" ht="16.5" customHeight="1">
      <c r="A5" s="5"/>
      <c r="B5" s="818" t="s">
        <v>3</v>
      </c>
      <c r="C5" s="818"/>
      <c r="D5" s="818"/>
      <c r="E5" s="818"/>
      <c r="F5" s="4"/>
      <c r="G5" s="4"/>
    </row>
    <row r="6" spans="1:7" s="2" customFormat="1" ht="16.5" customHeight="1">
      <c r="A6" s="818" t="s">
        <v>776</v>
      </c>
      <c r="B6" s="818"/>
      <c r="C6" s="818"/>
      <c r="D6" s="818"/>
      <c r="E6" s="818"/>
      <c r="F6" s="4"/>
      <c r="G6" s="4"/>
    </row>
    <row r="7" spans="2:3" ht="15">
      <c r="B7" s="607"/>
      <c r="C7" s="607"/>
    </row>
    <row r="8" spans="1:3" ht="27" customHeight="1">
      <c r="A8" s="917" t="s">
        <v>578</v>
      </c>
      <c r="B8" s="917"/>
      <c r="C8" s="917"/>
    </row>
    <row r="9" spans="1:3" ht="18.75" customHeight="1">
      <c r="A9" s="918" t="s">
        <v>801</v>
      </c>
      <c r="B9" s="918"/>
      <c r="C9" s="918"/>
    </row>
    <row r="10" spans="1:3" ht="18.75">
      <c r="A10" s="609"/>
      <c r="B10" s="608"/>
      <c r="C10" s="608"/>
    </row>
    <row r="11" spans="1:3" ht="15.75">
      <c r="A11" s="609"/>
      <c r="B11" s="610"/>
      <c r="C11" s="610"/>
    </row>
    <row r="12" spans="2:3" ht="18.75">
      <c r="B12" s="611" t="s">
        <v>579</v>
      </c>
      <c r="C12" s="611"/>
    </row>
    <row r="13" ht="15.75">
      <c r="A13" s="612"/>
    </row>
    <row r="14" spans="1:5" ht="63" customHeight="1">
      <c r="A14" s="613" t="s">
        <v>580</v>
      </c>
      <c r="B14" s="613" t="s">
        <v>581</v>
      </c>
      <c r="C14" s="614" t="s">
        <v>802</v>
      </c>
      <c r="E14" s="649" t="s">
        <v>660</v>
      </c>
    </row>
    <row r="15" spans="1:5" ht="15.75">
      <c r="A15" s="613">
        <v>1</v>
      </c>
      <c r="B15" s="615" t="s">
        <v>582</v>
      </c>
      <c r="C15" s="613">
        <v>0</v>
      </c>
      <c r="E15" s="648"/>
    </row>
    <row r="16" spans="1:5" ht="31.5">
      <c r="A16" s="613">
        <v>2</v>
      </c>
      <c r="B16" s="615" t="s">
        <v>659</v>
      </c>
      <c r="C16" s="613">
        <v>0</v>
      </c>
      <c r="E16" s="648"/>
    </row>
    <row r="17" spans="1:5" ht="15.75">
      <c r="A17" s="613">
        <v>3</v>
      </c>
      <c r="B17" s="615" t="s">
        <v>584</v>
      </c>
      <c r="C17" s="613">
        <v>0</v>
      </c>
      <c r="E17" s="648"/>
    </row>
    <row r="18" spans="1:5" ht="15.75">
      <c r="A18" s="613"/>
      <c r="B18" s="615" t="s">
        <v>585</v>
      </c>
      <c r="C18" s="616">
        <f>+C16+C17</f>
        <v>0</v>
      </c>
      <c r="E18" s="648"/>
    </row>
    <row r="19" ht="15.75">
      <c r="A19" s="612"/>
    </row>
    <row r="20" ht="15.75">
      <c r="A20" s="612"/>
    </row>
    <row r="21" spans="1:3" ht="18.75">
      <c r="A21" s="612"/>
      <c r="B21" s="611" t="s">
        <v>586</v>
      </c>
      <c r="C21" s="611"/>
    </row>
    <row r="22" ht="18.75">
      <c r="A22" s="611"/>
    </row>
    <row r="23" spans="1:5" ht="63" customHeight="1">
      <c r="A23" s="613" t="s">
        <v>580</v>
      </c>
      <c r="B23" s="613" t="s">
        <v>581</v>
      </c>
      <c r="C23" s="908" t="s">
        <v>803</v>
      </c>
      <c r="D23" s="909"/>
      <c r="E23" s="910"/>
    </row>
    <row r="24" spans="1:5" ht="15.75">
      <c r="A24" s="613">
        <v>1</v>
      </c>
      <c r="B24" s="615" t="s">
        <v>582</v>
      </c>
      <c r="C24" s="911">
        <v>0</v>
      </c>
      <c r="D24" s="912"/>
      <c r="E24" s="913"/>
    </row>
    <row r="25" spans="1:5" ht="31.5">
      <c r="A25" s="613">
        <v>2</v>
      </c>
      <c r="B25" s="615" t="s">
        <v>659</v>
      </c>
      <c r="C25" s="911">
        <v>0</v>
      </c>
      <c r="D25" s="912"/>
      <c r="E25" s="913"/>
    </row>
    <row r="26" spans="1:5" ht="15.75">
      <c r="A26" s="613">
        <v>3</v>
      </c>
      <c r="B26" s="615" t="s">
        <v>584</v>
      </c>
      <c r="C26" s="911">
        <v>0</v>
      </c>
      <c r="D26" s="912"/>
      <c r="E26" s="913"/>
    </row>
    <row r="27" spans="1:5" ht="15.75">
      <c r="A27" s="613"/>
      <c r="B27" s="615" t="s">
        <v>585</v>
      </c>
      <c r="C27" s="914">
        <f>+C25</f>
        <v>0</v>
      </c>
      <c r="D27" s="915"/>
      <c r="E27" s="916"/>
    </row>
    <row r="28" ht="15.75">
      <c r="A28" s="617"/>
    </row>
  </sheetData>
  <sheetProtection/>
  <mergeCells count="13">
    <mergeCell ref="A2:E2"/>
    <mergeCell ref="A3:E3"/>
    <mergeCell ref="A4:E4"/>
    <mergeCell ref="B5:E5"/>
    <mergeCell ref="A6:E6"/>
    <mergeCell ref="A1:E1"/>
    <mergeCell ref="C23:E23"/>
    <mergeCell ref="C24:E24"/>
    <mergeCell ref="C25:E25"/>
    <mergeCell ref="C26:E26"/>
    <mergeCell ref="C27:E27"/>
    <mergeCell ref="A8:C8"/>
    <mergeCell ref="A9:C9"/>
  </mergeCell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sheetPr>
    <tabColor rgb="FF00B050"/>
  </sheetPr>
  <dimension ref="A1:J28"/>
  <sheetViews>
    <sheetView zoomScale="84" zoomScaleNormal="84" zoomScalePageLayoutView="0" workbookViewId="0" topLeftCell="A1">
      <selection activeCell="A4" sqref="A4:H4"/>
    </sheetView>
  </sheetViews>
  <sheetFormatPr defaultColWidth="9.140625" defaultRowHeight="15"/>
  <cols>
    <col min="1" max="1" width="6.7109375" style="606" customWidth="1"/>
    <col min="2" max="2" width="69.57421875" style="606" customWidth="1"/>
    <col min="3" max="3" width="17.57421875" style="606" customWidth="1"/>
    <col min="4" max="4" width="16.57421875" style="606" customWidth="1"/>
    <col min="5" max="5" width="17.8515625" style="606" customWidth="1"/>
    <col min="6" max="6" width="9.140625" style="606" hidden="1" customWidth="1"/>
    <col min="7" max="7" width="17.00390625" style="606" customWidth="1"/>
    <col min="8" max="8" width="2.28125" style="606" customWidth="1"/>
    <col min="9" max="16384" width="9.140625" style="606" customWidth="1"/>
  </cols>
  <sheetData>
    <row r="1" spans="1:10" s="1" customFormat="1" ht="15.75" customHeight="1">
      <c r="A1" s="820" t="s">
        <v>658</v>
      </c>
      <c r="B1" s="820"/>
      <c r="C1" s="820"/>
      <c r="D1" s="820"/>
      <c r="E1" s="820"/>
      <c r="F1" s="820"/>
      <c r="G1" s="820"/>
      <c r="H1" s="820"/>
      <c r="I1" s="3"/>
      <c r="J1" s="3"/>
    </row>
    <row r="2" spans="1:10" s="1" customFormat="1" ht="15.75" customHeight="1">
      <c r="A2" s="820" t="s">
        <v>2</v>
      </c>
      <c r="B2" s="820"/>
      <c r="C2" s="820"/>
      <c r="D2" s="820"/>
      <c r="E2" s="820"/>
      <c r="F2" s="820"/>
      <c r="G2" s="820"/>
      <c r="H2" s="820"/>
      <c r="I2" s="3"/>
      <c r="J2" s="3"/>
    </row>
    <row r="3" spans="1:10" s="1" customFormat="1" ht="15.75" customHeight="1">
      <c r="A3" s="820" t="s">
        <v>841</v>
      </c>
      <c r="B3" s="820"/>
      <c r="C3" s="820"/>
      <c r="D3" s="820"/>
      <c r="E3" s="820"/>
      <c r="F3" s="820"/>
      <c r="G3" s="820"/>
      <c r="H3" s="820"/>
      <c r="I3" s="3"/>
      <c r="J3" s="3"/>
    </row>
    <row r="4" spans="1:10" s="2" customFormat="1" ht="16.5" customHeight="1">
      <c r="A4" s="818" t="s">
        <v>856</v>
      </c>
      <c r="B4" s="818"/>
      <c r="C4" s="818"/>
      <c r="D4" s="818"/>
      <c r="E4" s="818"/>
      <c r="F4" s="818"/>
      <c r="G4" s="818"/>
      <c r="H4" s="818"/>
      <c r="I4" s="4"/>
      <c r="J4" s="4"/>
    </row>
    <row r="5" spans="1:10" s="2" customFormat="1" ht="16.5" customHeight="1">
      <c r="A5" s="5"/>
      <c r="B5" s="818" t="s">
        <v>3</v>
      </c>
      <c r="C5" s="818"/>
      <c r="D5" s="818"/>
      <c r="E5" s="818"/>
      <c r="F5" s="818"/>
      <c r="G5" s="818"/>
      <c r="H5" s="818"/>
      <c r="I5" s="4"/>
      <c r="J5" s="4"/>
    </row>
    <row r="6" spans="1:10" s="2" customFormat="1" ht="16.5" customHeight="1">
      <c r="A6" s="818" t="s">
        <v>776</v>
      </c>
      <c r="B6" s="818"/>
      <c r="C6" s="818"/>
      <c r="D6" s="818"/>
      <c r="E6" s="818"/>
      <c r="F6" s="818"/>
      <c r="G6" s="818"/>
      <c r="H6" s="818"/>
      <c r="I6" s="4"/>
      <c r="J6" s="4"/>
    </row>
    <row r="7" spans="2:5" ht="15">
      <c r="B7" s="607"/>
      <c r="C7" s="607"/>
      <c r="D7" s="607"/>
      <c r="E7" s="607"/>
    </row>
    <row r="8" spans="1:5" ht="27" customHeight="1">
      <c r="A8" s="917" t="s">
        <v>578</v>
      </c>
      <c r="B8" s="917"/>
      <c r="C8" s="917"/>
      <c r="D8" s="917"/>
      <c r="E8" s="917"/>
    </row>
    <row r="9" spans="1:5" ht="18.75" customHeight="1">
      <c r="A9" s="918" t="s">
        <v>798</v>
      </c>
      <c r="B9" s="918"/>
      <c r="C9" s="918"/>
      <c r="D9" s="918"/>
      <c r="E9" s="918"/>
    </row>
    <row r="10" spans="1:5" ht="18.75">
      <c r="A10" s="609"/>
      <c r="B10" s="608"/>
      <c r="C10" s="608"/>
      <c r="D10" s="608"/>
      <c r="E10" s="608"/>
    </row>
    <row r="11" spans="1:10" ht="15.75">
      <c r="A11" s="609"/>
      <c r="B11" s="610"/>
      <c r="C11" s="610"/>
      <c r="D11" s="610"/>
      <c r="E11" s="610"/>
      <c r="J11" s="657"/>
    </row>
    <row r="12" spans="2:5" ht="18.75">
      <c r="B12" s="611" t="s">
        <v>579</v>
      </c>
      <c r="C12" s="611"/>
      <c r="D12" s="611"/>
      <c r="E12" s="611"/>
    </row>
    <row r="13" ht="15.75">
      <c r="A13" s="612"/>
    </row>
    <row r="14" spans="1:7" ht="81" customHeight="1">
      <c r="A14" s="613" t="s">
        <v>580</v>
      </c>
      <c r="B14" s="613" t="s">
        <v>581</v>
      </c>
      <c r="C14" s="614" t="s">
        <v>714</v>
      </c>
      <c r="D14" s="614" t="s">
        <v>660</v>
      </c>
      <c r="E14" s="614" t="s">
        <v>799</v>
      </c>
      <c r="G14" s="614" t="s">
        <v>660</v>
      </c>
    </row>
    <row r="15" spans="1:7" ht="15.75">
      <c r="A15" s="613">
        <v>1</v>
      </c>
      <c r="B15" s="615" t="s">
        <v>582</v>
      </c>
      <c r="C15" s="613">
        <v>0</v>
      </c>
      <c r="D15" s="613"/>
      <c r="E15" s="613">
        <v>0</v>
      </c>
      <c r="G15" s="648"/>
    </row>
    <row r="16" spans="1:7" ht="31.5">
      <c r="A16" s="613">
        <v>2</v>
      </c>
      <c r="B16" s="615" t="s">
        <v>583</v>
      </c>
      <c r="C16" s="613">
        <v>0</v>
      </c>
      <c r="D16" s="613"/>
      <c r="E16" s="613">
        <v>0</v>
      </c>
      <c r="G16" s="648"/>
    </row>
    <row r="17" spans="1:7" ht="15.75">
      <c r="A17" s="613">
        <v>3</v>
      </c>
      <c r="B17" s="615" t="s">
        <v>584</v>
      </c>
      <c r="C17" s="613">
        <v>0</v>
      </c>
      <c r="D17" s="613"/>
      <c r="E17" s="613">
        <v>0</v>
      </c>
      <c r="G17" s="648"/>
    </row>
    <row r="18" spans="1:7" ht="15.75">
      <c r="A18" s="613"/>
      <c r="B18" s="615" t="s">
        <v>585</v>
      </c>
      <c r="C18" s="616">
        <f>+C16+C17</f>
        <v>0</v>
      </c>
      <c r="D18" s="616"/>
      <c r="E18" s="616">
        <f>+E16+E17</f>
        <v>0</v>
      </c>
      <c r="G18" s="648"/>
    </row>
    <row r="19" ht="15.75">
      <c r="A19" s="612"/>
    </row>
    <row r="20" ht="15.75">
      <c r="A20" s="612"/>
    </row>
    <row r="21" spans="1:5" ht="18.75">
      <c r="A21" s="612"/>
      <c r="B21" s="611" t="s">
        <v>586</v>
      </c>
      <c r="C21" s="611"/>
      <c r="D21" s="611"/>
      <c r="E21" s="611"/>
    </row>
    <row r="22" ht="18.75">
      <c r="A22" s="611"/>
    </row>
    <row r="23" spans="1:7" ht="78.75" customHeight="1">
      <c r="A23" s="613" t="s">
        <v>580</v>
      </c>
      <c r="B23" s="613" t="s">
        <v>581</v>
      </c>
      <c r="C23" s="908" t="s">
        <v>715</v>
      </c>
      <c r="D23" s="910"/>
      <c r="E23" s="919" t="s">
        <v>800</v>
      </c>
      <c r="F23" s="920"/>
      <c r="G23" s="921"/>
    </row>
    <row r="24" spans="1:7" ht="15.75">
      <c r="A24" s="613">
        <v>1</v>
      </c>
      <c r="B24" s="615" t="s">
        <v>582</v>
      </c>
      <c r="C24" s="911">
        <v>0</v>
      </c>
      <c r="D24" s="913"/>
      <c r="E24" s="911">
        <v>0</v>
      </c>
      <c r="F24" s="912"/>
      <c r="G24" s="913"/>
    </row>
    <row r="25" spans="1:7" ht="31.5">
      <c r="A25" s="613">
        <v>2</v>
      </c>
      <c r="B25" s="615" t="s">
        <v>583</v>
      </c>
      <c r="C25" s="911">
        <v>0</v>
      </c>
      <c r="D25" s="913"/>
      <c r="E25" s="924">
        <v>0</v>
      </c>
      <c r="F25" s="925"/>
      <c r="G25" s="926"/>
    </row>
    <row r="26" spans="1:7" ht="15.75">
      <c r="A26" s="613">
        <v>3</v>
      </c>
      <c r="B26" s="615" t="s">
        <v>584</v>
      </c>
      <c r="C26" s="911">
        <v>0</v>
      </c>
      <c r="D26" s="913"/>
      <c r="E26" s="911">
        <v>0</v>
      </c>
      <c r="F26" s="912"/>
      <c r="G26" s="913"/>
    </row>
    <row r="27" spans="1:7" ht="15.75">
      <c r="A27" s="613"/>
      <c r="B27" s="615" t="s">
        <v>585</v>
      </c>
      <c r="C27" s="922">
        <f>+C25</f>
        <v>0</v>
      </c>
      <c r="D27" s="923"/>
      <c r="E27" s="922">
        <f>+E25</f>
        <v>0</v>
      </c>
      <c r="F27" s="927"/>
      <c r="G27" s="923"/>
    </row>
    <row r="28" ht="15.75">
      <c r="A28" s="617"/>
    </row>
  </sheetData>
  <sheetProtection/>
  <mergeCells count="18">
    <mergeCell ref="C23:D23"/>
    <mergeCell ref="E23:G23"/>
    <mergeCell ref="C24:D24"/>
    <mergeCell ref="C25:D25"/>
    <mergeCell ref="C26:D26"/>
    <mergeCell ref="C27:D27"/>
    <mergeCell ref="E24:G24"/>
    <mergeCell ref="E25:G25"/>
    <mergeCell ref="E26:G26"/>
    <mergeCell ref="E27:G27"/>
    <mergeCell ref="A1:H1"/>
    <mergeCell ref="A8:E8"/>
    <mergeCell ref="A9:E9"/>
    <mergeCell ref="A2:H2"/>
    <mergeCell ref="A3:H3"/>
    <mergeCell ref="A4:H4"/>
    <mergeCell ref="B5:H5"/>
    <mergeCell ref="A6:H6"/>
  </mergeCells>
  <printOptions/>
  <pageMargins left="0.7086614173228347" right="0.7086614173228347" top="0.7480314960629921" bottom="0.1968503937007874" header="0.31496062992125984" footer="0.31496062992125984"/>
  <pageSetup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sheetPr>
  <dimension ref="A1:H28"/>
  <sheetViews>
    <sheetView zoomScalePageLayoutView="0" workbookViewId="0" topLeftCell="A1">
      <selection activeCell="A4" sqref="A4:G4"/>
    </sheetView>
  </sheetViews>
  <sheetFormatPr defaultColWidth="9.140625" defaultRowHeight="15"/>
  <cols>
    <col min="1" max="1" width="14.140625" style="606" customWidth="1"/>
    <col min="2" max="2" width="16.00390625" style="606" customWidth="1"/>
    <col min="3" max="3" width="16.7109375" style="606" customWidth="1"/>
    <col min="4" max="4" width="16.140625" style="606" customWidth="1"/>
    <col min="5" max="5" width="17.00390625" style="606" customWidth="1"/>
    <col min="6" max="6" width="16.421875" style="606" customWidth="1"/>
    <col min="7" max="7" width="17.7109375" style="606" customWidth="1"/>
    <col min="8" max="16384" width="9.140625" style="606" customWidth="1"/>
  </cols>
  <sheetData>
    <row r="1" spans="1:8" s="1" customFormat="1" ht="15.75" customHeight="1">
      <c r="A1" s="820" t="s">
        <v>577</v>
      </c>
      <c r="B1" s="820"/>
      <c r="C1" s="820"/>
      <c r="D1" s="820"/>
      <c r="E1" s="820"/>
      <c r="F1" s="820"/>
      <c r="G1" s="820"/>
      <c r="H1" s="3"/>
    </row>
    <row r="2" spans="1:8" s="1" customFormat="1" ht="15.75" customHeight="1">
      <c r="A2" s="820" t="s">
        <v>4</v>
      </c>
      <c r="B2" s="820"/>
      <c r="C2" s="820"/>
      <c r="D2" s="820"/>
      <c r="E2" s="820"/>
      <c r="F2" s="820"/>
      <c r="G2" s="820"/>
      <c r="H2" s="3"/>
    </row>
    <row r="3" spans="1:8" s="1" customFormat="1" ht="15.75" customHeight="1">
      <c r="A3" s="820" t="s">
        <v>841</v>
      </c>
      <c r="B3" s="820"/>
      <c r="C3" s="820"/>
      <c r="D3" s="820"/>
      <c r="E3" s="820"/>
      <c r="F3" s="820"/>
      <c r="G3" s="820"/>
      <c r="H3" s="3"/>
    </row>
    <row r="4" spans="1:8" s="2" customFormat="1" ht="16.5" customHeight="1">
      <c r="A4" s="818" t="s">
        <v>856</v>
      </c>
      <c r="B4" s="818"/>
      <c r="C4" s="818"/>
      <c r="D4" s="818"/>
      <c r="E4" s="818"/>
      <c r="F4" s="818"/>
      <c r="G4" s="818"/>
      <c r="H4" s="4"/>
    </row>
    <row r="5" spans="1:8" s="2" customFormat="1" ht="16.5" customHeight="1">
      <c r="A5" s="818" t="s">
        <v>3</v>
      </c>
      <c r="B5" s="818"/>
      <c r="C5" s="818"/>
      <c r="D5" s="818"/>
      <c r="E5" s="818"/>
      <c r="F5" s="818"/>
      <c r="G5" s="818"/>
      <c r="H5" s="4"/>
    </row>
    <row r="6" spans="1:8" s="2" customFormat="1" ht="16.5" customHeight="1">
      <c r="A6" s="818" t="s">
        <v>776</v>
      </c>
      <c r="B6" s="818"/>
      <c r="C6" s="818"/>
      <c r="D6" s="818"/>
      <c r="E6" s="818"/>
      <c r="F6" s="818"/>
      <c r="G6" s="818"/>
      <c r="H6" s="4"/>
    </row>
    <row r="9" spans="1:7" ht="15.75">
      <c r="A9" s="609"/>
      <c r="B9" s="938" t="s">
        <v>588</v>
      </c>
      <c r="C9" s="938"/>
      <c r="D9" s="938"/>
      <c r="E9" s="938"/>
      <c r="F9" s="938"/>
      <c r="G9" s="618"/>
    </row>
    <row r="10" spans="1:7" ht="15.75">
      <c r="A10" s="939" t="s">
        <v>795</v>
      </c>
      <c r="B10" s="939"/>
      <c r="C10" s="939"/>
      <c r="D10" s="939"/>
      <c r="E10" s="939"/>
      <c r="F10" s="939"/>
      <c r="G10" s="939"/>
    </row>
    <row r="11" ht="15.75">
      <c r="A11" s="619"/>
    </row>
    <row r="12" spans="1:7" ht="33" customHeight="1">
      <c r="A12" s="940" t="s">
        <v>796</v>
      </c>
      <c r="B12" s="940"/>
      <c r="C12" s="940"/>
      <c r="D12" s="940"/>
      <c r="E12" s="940"/>
      <c r="F12" s="940"/>
      <c r="G12" s="940"/>
    </row>
    <row r="13" ht="15.75">
      <c r="A13" s="617"/>
    </row>
    <row r="14" spans="1:7" ht="75">
      <c r="A14" s="620"/>
      <c r="B14" s="621" t="s">
        <v>669</v>
      </c>
      <c r="C14" s="621" t="s">
        <v>670</v>
      </c>
      <c r="D14" s="621" t="s">
        <v>589</v>
      </c>
      <c r="E14" s="621" t="s">
        <v>671</v>
      </c>
      <c r="F14" s="621" t="s">
        <v>590</v>
      </c>
      <c r="G14" s="621" t="s">
        <v>591</v>
      </c>
    </row>
    <row r="15" spans="1:7" ht="15">
      <c r="A15" s="621">
        <v>1</v>
      </c>
      <c r="B15" s="621">
        <v>2</v>
      </c>
      <c r="C15" s="621">
        <v>3</v>
      </c>
      <c r="D15" s="621">
        <v>4</v>
      </c>
      <c r="E15" s="621">
        <v>5</v>
      </c>
      <c r="F15" s="621">
        <v>6</v>
      </c>
      <c r="G15" s="621">
        <v>7</v>
      </c>
    </row>
    <row r="16" spans="1:7" ht="15">
      <c r="A16" s="621"/>
      <c r="B16" s="621" t="s">
        <v>592</v>
      </c>
      <c r="C16" s="621">
        <v>0</v>
      </c>
      <c r="D16" s="621" t="s">
        <v>592</v>
      </c>
      <c r="E16" s="621" t="s">
        <v>592</v>
      </c>
      <c r="F16" s="621" t="s">
        <v>592</v>
      </c>
      <c r="G16" s="621" t="s">
        <v>592</v>
      </c>
    </row>
    <row r="17" ht="15.75">
      <c r="A17" s="617"/>
    </row>
    <row r="18" spans="1:7" ht="15.75">
      <c r="A18" s="941" t="s">
        <v>593</v>
      </c>
      <c r="B18" s="941"/>
      <c r="C18" s="941"/>
      <c r="D18" s="941"/>
      <c r="E18" s="941"/>
      <c r="F18" s="941"/>
      <c r="G18" s="941"/>
    </row>
    <row r="19" spans="1:7" ht="35.25" customHeight="1">
      <c r="A19" s="942" t="s">
        <v>797</v>
      </c>
      <c r="B19" s="942"/>
      <c r="C19" s="942"/>
      <c r="D19" s="942"/>
      <c r="E19" s="942"/>
      <c r="F19" s="942"/>
      <c r="G19" s="942"/>
    </row>
    <row r="20" ht="15.75">
      <c r="A20" s="622" t="s">
        <v>594</v>
      </c>
    </row>
    <row r="21" spans="1:7" ht="48" customHeight="1">
      <c r="A21" s="937" t="s">
        <v>595</v>
      </c>
      <c r="B21" s="937"/>
      <c r="C21" s="937"/>
      <c r="D21" s="928" t="s">
        <v>672</v>
      </c>
      <c r="E21" s="929"/>
      <c r="F21" s="929"/>
      <c r="G21" s="930"/>
    </row>
    <row r="22" spans="1:7" ht="33" customHeight="1">
      <c r="A22" s="937" t="s">
        <v>596</v>
      </c>
      <c r="B22" s="937"/>
      <c r="C22" s="937"/>
      <c r="D22" s="931">
        <v>0</v>
      </c>
      <c r="E22" s="932"/>
      <c r="F22" s="932"/>
      <c r="G22" s="933"/>
    </row>
    <row r="23" spans="1:7" ht="15">
      <c r="A23" s="931" t="s">
        <v>673</v>
      </c>
      <c r="B23" s="932"/>
      <c r="C23" s="933"/>
      <c r="D23" s="934">
        <v>0</v>
      </c>
      <c r="E23" s="935"/>
      <c r="F23" s="935"/>
      <c r="G23" s="936"/>
    </row>
    <row r="28" ht="15">
      <c r="D28" s="623" t="s">
        <v>594</v>
      </c>
    </row>
  </sheetData>
  <sheetProtection/>
  <mergeCells count="17">
    <mergeCell ref="A23:C23"/>
    <mergeCell ref="D23:G23"/>
    <mergeCell ref="A22:C22"/>
    <mergeCell ref="D22:G22"/>
    <mergeCell ref="B9:F9"/>
    <mergeCell ref="A10:G10"/>
    <mergeCell ref="A12:G12"/>
    <mergeCell ref="A18:G18"/>
    <mergeCell ref="A19:G19"/>
    <mergeCell ref="A21:C21"/>
    <mergeCell ref="D21:G21"/>
    <mergeCell ref="A1:G1"/>
    <mergeCell ref="A2:G2"/>
    <mergeCell ref="A3:G3"/>
    <mergeCell ref="A4:G4"/>
    <mergeCell ref="A5:G5"/>
    <mergeCell ref="A6:G6"/>
  </mergeCells>
  <printOptions/>
  <pageMargins left="0.5118110236220472" right="0.31496062992125984" top="0.7480314960629921" bottom="0.7480314960629921" header="0.31496062992125984" footer="0.31496062992125984"/>
  <pageSetup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tabColor rgb="FF00B050"/>
  </sheetPr>
  <dimension ref="A1:H28"/>
  <sheetViews>
    <sheetView tabSelected="1" zoomScalePageLayoutView="0" workbookViewId="0" topLeftCell="A1">
      <selection activeCell="I14" sqref="I14"/>
    </sheetView>
  </sheetViews>
  <sheetFormatPr defaultColWidth="9.140625" defaultRowHeight="15"/>
  <cols>
    <col min="1" max="1" width="14.140625" style="606" customWidth="1"/>
    <col min="2" max="2" width="16.00390625" style="606" customWidth="1"/>
    <col min="3" max="3" width="16.7109375" style="606" customWidth="1"/>
    <col min="4" max="4" width="16.140625" style="606" customWidth="1"/>
    <col min="5" max="5" width="17.00390625" style="606" customWidth="1"/>
    <col min="6" max="6" width="16.421875" style="606" customWidth="1"/>
    <col min="7" max="7" width="17.7109375" style="606" customWidth="1"/>
    <col min="8" max="16384" width="9.140625" style="606" customWidth="1"/>
  </cols>
  <sheetData>
    <row r="1" spans="1:8" s="1" customFormat="1" ht="15.75" customHeight="1">
      <c r="A1" s="820" t="s">
        <v>587</v>
      </c>
      <c r="B1" s="820"/>
      <c r="C1" s="820"/>
      <c r="D1" s="820"/>
      <c r="E1" s="820"/>
      <c r="F1" s="820"/>
      <c r="G1" s="820"/>
      <c r="H1" s="3"/>
    </row>
    <row r="2" spans="1:8" s="1" customFormat="1" ht="15.75" customHeight="1">
      <c r="A2" s="820" t="s">
        <v>4</v>
      </c>
      <c r="B2" s="820"/>
      <c r="C2" s="820"/>
      <c r="D2" s="820"/>
      <c r="E2" s="820"/>
      <c r="F2" s="820"/>
      <c r="G2" s="820"/>
      <c r="H2" s="3"/>
    </row>
    <row r="3" spans="1:8" s="1" customFormat="1" ht="15.75" customHeight="1">
      <c r="A3" s="820" t="s">
        <v>841</v>
      </c>
      <c r="B3" s="820"/>
      <c r="C3" s="820"/>
      <c r="D3" s="820"/>
      <c r="E3" s="820"/>
      <c r="F3" s="820"/>
      <c r="G3" s="820"/>
      <c r="H3" s="3"/>
    </row>
    <row r="4" spans="1:8" s="2" customFormat="1" ht="16.5" customHeight="1">
      <c r="A4" s="818" t="s">
        <v>856</v>
      </c>
      <c r="B4" s="818"/>
      <c r="C4" s="818"/>
      <c r="D4" s="818"/>
      <c r="E4" s="818"/>
      <c r="F4" s="818"/>
      <c r="G4" s="818"/>
      <c r="H4" s="4"/>
    </row>
    <row r="5" spans="1:8" s="2" customFormat="1" ht="16.5" customHeight="1">
      <c r="A5" s="818" t="s">
        <v>3</v>
      </c>
      <c r="B5" s="818"/>
      <c r="C5" s="818"/>
      <c r="D5" s="818"/>
      <c r="E5" s="818"/>
      <c r="F5" s="818"/>
      <c r="G5" s="818"/>
      <c r="H5" s="4"/>
    </row>
    <row r="6" spans="1:8" s="2" customFormat="1" ht="16.5" customHeight="1">
      <c r="A6" s="818" t="s">
        <v>776</v>
      </c>
      <c r="B6" s="818"/>
      <c r="C6" s="818"/>
      <c r="D6" s="818"/>
      <c r="E6" s="818"/>
      <c r="F6" s="818"/>
      <c r="G6" s="818"/>
      <c r="H6" s="4"/>
    </row>
    <row r="9" spans="1:7" ht="15.75">
      <c r="A9" s="609"/>
      <c r="B9" s="938" t="s">
        <v>588</v>
      </c>
      <c r="C9" s="938"/>
      <c r="D9" s="938"/>
      <c r="E9" s="938"/>
      <c r="F9" s="938"/>
      <c r="G9" s="618"/>
    </row>
    <row r="10" spans="1:7" ht="15.75">
      <c r="A10" s="939" t="s">
        <v>792</v>
      </c>
      <c r="B10" s="939"/>
      <c r="C10" s="939"/>
      <c r="D10" s="939"/>
      <c r="E10" s="939"/>
      <c r="F10" s="939"/>
      <c r="G10" s="939"/>
    </row>
    <row r="11" ht="15.75">
      <c r="A11" s="619"/>
    </row>
    <row r="12" spans="1:7" ht="33" customHeight="1">
      <c r="A12" s="940" t="s">
        <v>794</v>
      </c>
      <c r="B12" s="940"/>
      <c r="C12" s="940"/>
      <c r="D12" s="940"/>
      <c r="E12" s="940"/>
      <c r="F12" s="940"/>
      <c r="G12" s="940"/>
    </row>
    <row r="13" ht="15.75">
      <c r="A13" s="617"/>
    </row>
    <row r="14" spans="1:7" ht="75">
      <c r="A14" s="620"/>
      <c r="B14" s="621" t="s">
        <v>669</v>
      </c>
      <c r="C14" s="621" t="s">
        <v>670</v>
      </c>
      <c r="D14" s="621" t="s">
        <v>589</v>
      </c>
      <c r="E14" s="621" t="s">
        <v>671</v>
      </c>
      <c r="F14" s="621" t="s">
        <v>590</v>
      </c>
      <c r="G14" s="621" t="s">
        <v>591</v>
      </c>
    </row>
    <row r="15" spans="1:7" ht="15">
      <c r="A15" s="621">
        <v>1</v>
      </c>
      <c r="B15" s="621">
        <v>2</v>
      </c>
      <c r="C15" s="621">
        <v>3</v>
      </c>
      <c r="D15" s="621">
        <v>4</v>
      </c>
      <c r="E15" s="621">
        <v>5</v>
      </c>
      <c r="F15" s="621">
        <v>6</v>
      </c>
      <c r="G15" s="621">
        <v>7</v>
      </c>
    </row>
    <row r="16" spans="1:7" ht="15">
      <c r="A16" s="621"/>
      <c r="B16" s="621" t="s">
        <v>592</v>
      </c>
      <c r="C16" s="621">
        <v>0</v>
      </c>
      <c r="D16" s="621" t="s">
        <v>592</v>
      </c>
      <c r="E16" s="621" t="s">
        <v>592</v>
      </c>
      <c r="F16" s="621" t="s">
        <v>592</v>
      </c>
      <c r="G16" s="621" t="s">
        <v>592</v>
      </c>
    </row>
    <row r="17" ht="15.75">
      <c r="A17" s="617"/>
    </row>
    <row r="18" spans="1:7" ht="15.75">
      <c r="A18" s="941" t="s">
        <v>593</v>
      </c>
      <c r="B18" s="941"/>
      <c r="C18" s="941"/>
      <c r="D18" s="941"/>
      <c r="E18" s="941"/>
      <c r="F18" s="941"/>
      <c r="G18" s="941"/>
    </row>
    <row r="19" spans="1:7" ht="35.25" customHeight="1">
      <c r="A19" s="942" t="s">
        <v>793</v>
      </c>
      <c r="B19" s="942"/>
      <c r="C19" s="942"/>
      <c r="D19" s="942"/>
      <c r="E19" s="942"/>
      <c r="F19" s="942"/>
      <c r="G19" s="942"/>
    </row>
    <row r="20" ht="15.75">
      <c r="A20" s="622" t="s">
        <v>594</v>
      </c>
    </row>
    <row r="21" spans="1:7" ht="48" customHeight="1">
      <c r="A21" s="937" t="s">
        <v>595</v>
      </c>
      <c r="B21" s="937"/>
      <c r="C21" s="937"/>
      <c r="D21" s="928" t="s">
        <v>674</v>
      </c>
      <c r="E21" s="929"/>
      <c r="F21" s="929"/>
      <c r="G21" s="930"/>
    </row>
    <row r="22" spans="1:7" ht="33" customHeight="1">
      <c r="A22" s="937" t="s">
        <v>596</v>
      </c>
      <c r="B22" s="937"/>
      <c r="C22" s="937"/>
      <c r="D22" s="931">
        <v>0</v>
      </c>
      <c r="E22" s="932"/>
      <c r="F22" s="932"/>
      <c r="G22" s="933"/>
    </row>
    <row r="23" spans="1:7" ht="15">
      <c r="A23" s="931" t="s">
        <v>673</v>
      </c>
      <c r="B23" s="932"/>
      <c r="C23" s="933"/>
      <c r="D23" s="934">
        <v>0</v>
      </c>
      <c r="E23" s="935"/>
      <c r="F23" s="935"/>
      <c r="G23" s="936"/>
    </row>
    <row r="28" ht="15">
      <c r="D28" s="623" t="s">
        <v>594</v>
      </c>
    </row>
  </sheetData>
  <sheetProtection/>
  <mergeCells count="17">
    <mergeCell ref="A23:C23"/>
    <mergeCell ref="D23:G23"/>
    <mergeCell ref="A22:C22"/>
    <mergeCell ref="D22:G22"/>
    <mergeCell ref="B9:F9"/>
    <mergeCell ref="A10:G10"/>
    <mergeCell ref="A12:G12"/>
    <mergeCell ref="A18:G18"/>
    <mergeCell ref="A19:G19"/>
    <mergeCell ref="A21:C21"/>
    <mergeCell ref="D21:G21"/>
    <mergeCell ref="A1:G1"/>
    <mergeCell ref="A2:G2"/>
    <mergeCell ref="A3:G3"/>
    <mergeCell ref="A4:G4"/>
    <mergeCell ref="A5:G5"/>
    <mergeCell ref="A6:G6"/>
  </mergeCells>
  <printOptions/>
  <pageMargins left="0.5118110236220472" right="0.31496062992125984" top="0.7480314960629921" bottom="0.7480314960629921" header="0.31496062992125984" footer="0.31496062992125984"/>
  <pageSetup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G34"/>
  <sheetViews>
    <sheetView view="pageBreakPreview" zoomScale="77" zoomScaleNormal="75" zoomScaleSheetLayoutView="77" zoomScalePageLayoutView="0" workbookViewId="0" topLeftCell="A1">
      <selection activeCell="A4" sqref="A4:D4"/>
    </sheetView>
  </sheetViews>
  <sheetFormatPr defaultColWidth="9.140625" defaultRowHeight="15"/>
  <cols>
    <col min="1" max="1" width="41.7109375" style="553" customWidth="1"/>
    <col min="2" max="2" width="71.00390625" style="554" customWidth="1"/>
    <col min="3" max="3" width="18.421875" style="554" customWidth="1"/>
    <col min="4" max="4" width="17.140625" style="554" customWidth="1"/>
    <col min="5" max="16384" width="9.140625" style="555" customWidth="1"/>
  </cols>
  <sheetData>
    <row r="1" spans="2:4" s="540" customFormat="1" ht="15">
      <c r="B1" s="819" t="s">
        <v>550</v>
      </c>
      <c r="C1" s="819"/>
      <c r="D1" s="819"/>
    </row>
    <row r="2" spans="1:7" s="1" customFormat="1" ht="15.75" customHeight="1">
      <c r="A2" s="820" t="s">
        <v>2</v>
      </c>
      <c r="B2" s="820"/>
      <c r="C2" s="820"/>
      <c r="D2" s="820"/>
      <c r="E2" s="3"/>
      <c r="F2" s="3"/>
      <c r="G2" s="3"/>
    </row>
    <row r="3" spans="1:7" s="1" customFormat="1" ht="15.75" customHeight="1">
      <c r="A3" s="820" t="s">
        <v>841</v>
      </c>
      <c r="B3" s="820"/>
      <c r="C3" s="820"/>
      <c r="D3" s="820"/>
      <c r="E3" s="3"/>
      <c r="F3" s="3"/>
      <c r="G3" s="3"/>
    </row>
    <row r="4" spans="1:7" s="2" customFormat="1" ht="16.5" customHeight="1">
      <c r="A4" s="818" t="s">
        <v>856</v>
      </c>
      <c r="B4" s="818"/>
      <c r="C4" s="818"/>
      <c r="D4" s="818"/>
      <c r="E4" s="4"/>
      <c r="F4" s="4"/>
      <c r="G4" s="4"/>
    </row>
    <row r="5" spans="1:7" s="2" customFormat="1" ht="16.5" customHeight="1">
      <c r="A5" s="5"/>
      <c r="B5" s="818" t="s">
        <v>3</v>
      </c>
      <c r="C5" s="818"/>
      <c r="D5" s="818"/>
      <c r="E5" s="4"/>
      <c r="F5" s="4"/>
      <c r="G5" s="4"/>
    </row>
    <row r="6" spans="1:7" s="2" customFormat="1" ht="16.5" customHeight="1">
      <c r="A6" s="818" t="s">
        <v>776</v>
      </c>
      <c r="B6" s="818"/>
      <c r="C6" s="818"/>
      <c r="D6" s="818"/>
      <c r="E6" s="4"/>
      <c r="F6" s="4"/>
      <c r="G6" s="4"/>
    </row>
    <row r="7" spans="1:4" s="542" customFormat="1" ht="15.75">
      <c r="A7" s="541"/>
      <c r="B7" s="821"/>
      <c r="C7" s="821"/>
      <c r="D7" s="821"/>
    </row>
    <row r="8" spans="1:4" s="542" customFormat="1" ht="15.75">
      <c r="A8" s="541"/>
      <c r="B8" s="543"/>
      <c r="C8" s="543"/>
      <c r="D8" s="543"/>
    </row>
    <row r="9" spans="1:4" s="542" customFormat="1" ht="15.75">
      <c r="A9" s="817" t="s">
        <v>532</v>
      </c>
      <c r="B9" s="817"/>
      <c r="C9" s="817"/>
      <c r="D9" s="817"/>
    </row>
    <row r="10" spans="1:4" s="542" customFormat="1" ht="15.75">
      <c r="A10" s="817" t="s">
        <v>774</v>
      </c>
      <c r="B10" s="817"/>
      <c r="C10" s="817"/>
      <c r="D10" s="817"/>
    </row>
    <row r="11" spans="1:4" s="542" customFormat="1" ht="15.75">
      <c r="A11" s="541"/>
      <c r="B11" s="544"/>
      <c r="C11" s="544"/>
      <c r="D11" s="544"/>
    </row>
    <row r="12" spans="1:4" s="542" customFormat="1" ht="15.75">
      <c r="A12" s="541"/>
      <c r="C12" s="541" t="s">
        <v>551</v>
      </c>
      <c r="D12" s="541" t="s">
        <v>551</v>
      </c>
    </row>
    <row r="13" spans="1:4" s="547" customFormat="1" ht="42" customHeight="1">
      <c r="A13" s="545" t="s">
        <v>533</v>
      </c>
      <c r="B13" s="545" t="s">
        <v>1</v>
      </c>
      <c r="C13" s="546" t="s">
        <v>712</v>
      </c>
      <c r="D13" s="546" t="s">
        <v>777</v>
      </c>
    </row>
    <row r="14" spans="1:4" s="547" customFormat="1" ht="18.75">
      <c r="A14" s="548" t="s">
        <v>534</v>
      </c>
      <c r="B14" s="549" t="s">
        <v>535</v>
      </c>
      <c r="C14" s="550">
        <f aca="true" t="shared" si="0" ref="C14:D16">C15</f>
        <v>-22976.576</v>
      </c>
      <c r="D14" s="550">
        <f t="shared" si="0"/>
        <v>-23911.576</v>
      </c>
    </row>
    <row r="15" spans="1:4" s="547" customFormat="1" ht="18.75">
      <c r="A15" s="548" t="s">
        <v>536</v>
      </c>
      <c r="B15" s="549" t="s">
        <v>537</v>
      </c>
      <c r="C15" s="550">
        <f t="shared" si="0"/>
        <v>-22976.576</v>
      </c>
      <c r="D15" s="550">
        <f t="shared" si="0"/>
        <v>-23911.576</v>
      </c>
    </row>
    <row r="16" spans="1:4" s="547" customFormat="1" ht="37.5">
      <c r="A16" s="548" t="s">
        <v>538</v>
      </c>
      <c r="B16" s="549" t="s">
        <v>539</v>
      </c>
      <c r="C16" s="550">
        <f t="shared" si="0"/>
        <v>-22976.576</v>
      </c>
      <c r="D16" s="550">
        <f t="shared" si="0"/>
        <v>-23911.576</v>
      </c>
    </row>
    <row r="17" spans="1:4" s="547" customFormat="1" ht="37.5">
      <c r="A17" s="548" t="s">
        <v>540</v>
      </c>
      <c r="B17" s="549" t="s">
        <v>541</v>
      </c>
      <c r="C17" s="550">
        <v>-22976.576</v>
      </c>
      <c r="D17" s="550">
        <v>-23911.576</v>
      </c>
    </row>
    <row r="18" spans="1:4" s="547" customFormat="1" ht="18.75">
      <c r="A18" s="548" t="s">
        <v>542</v>
      </c>
      <c r="B18" s="549" t="s">
        <v>543</v>
      </c>
      <c r="C18" s="550">
        <f aca="true" t="shared" si="1" ref="C18:D20">C19</f>
        <v>22976.576</v>
      </c>
      <c r="D18" s="550">
        <f t="shared" si="1"/>
        <v>23911.576</v>
      </c>
    </row>
    <row r="19" spans="1:4" s="547" customFormat="1" ht="18.75">
      <c r="A19" s="548" t="s">
        <v>544</v>
      </c>
      <c r="B19" s="549" t="s">
        <v>545</v>
      </c>
      <c r="C19" s="550">
        <f t="shared" si="1"/>
        <v>22976.576</v>
      </c>
      <c r="D19" s="550">
        <f t="shared" si="1"/>
        <v>23911.576</v>
      </c>
    </row>
    <row r="20" spans="1:4" s="547" customFormat="1" ht="37.5">
      <c r="A20" s="548" t="s">
        <v>546</v>
      </c>
      <c r="B20" s="549" t="s">
        <v>547</v>
      </c>
      <c r="C20" s="550">
        <f t="shared" si="1"/>
        <v>22976.576</v>
      </c>
      <c r="D20" s="550">
        <f t="shared" si="1"/>
        <v>23911.576</v>
      </c>
    </row>
    <row r="21" spans="1:4" s="547" customFormat="1" ht="37.5">
      <c r="A21" s="548" t="s">
        <v>548</v>
      </c>
      <c r="B21" s="549" t="s">
        <v>549</v>
      </c>
      <c r="C21" s="550">
        <v>22976.576</v>
      </c>
      <c r="D21" s="550">
        <v>23911.576</v>
      </c>
    </row>
    <row r="22" spans="1:4" s="547" customFormat="1" ht="18.75">
      <c r="A22" s="551"/>
      <c r="B22" s="552"/>
      <c r="C22" s="552"/>
      <c r="D22" s="552"/>
    </row>
    <row r="23" spans="1:4" s="547" customFormat="1" ht="18.75">
      <c r="A23" s="551"/>
      <c r="B23" s="552"/>
      <c r="C23" s="552"/>
      <c r="D23" s="552"/>
    </row>
    <row r="24" spans="1:4" s="547" customFormat="1" ht="18.75">
      <c r="A24" s="551"/>
      <c r="B24" s="552"/>
      <c r="C24" s="552"/>
      <c r="D24" s="552"/>
    </row>
    <row r="25" spans="1:4" s="547" customFormat="1" ht="18.75">
      <c r="A25" s="551"/>
      <c r="B25" s="552"/>
      <c r="C25" s="552"/>
      <c r="D25" s="552"/>
    </row>
    <row r="26" spans="1:4" s="547" customFormat="1" ht="18.75">
      <c r="A26" s="551"/>
      <c r="B26" s="552"/>
      <c r="C26" s="552"/>
      <c r="D26" s="552"/>
    </row>
    <row r="27" spans="1:4" s="547" customFormat="1" ht="18.75">
      <c r="A27" s="551"/>
      <c r="B27" s="552"/>
      <c r="C27" s="552"/>
      <c r="D27" s="552"/>
    </row>
    <row r="28" spans="1:4" s="547" customFormat="1" ht="18.75">
      <c r="A28" s="551"/>
      <c r="B28" s="552"/>
      <c r="C28" s="552"/>
      <c r="D28" s="552"/>
    </row>
    <row r="29" spans="1:4" s="547" customFormat="1" ht="18.75">
      <c r="A29" s="551"/>
      <c r="B29" s="552"/>
      <c r="C29" s="552"/>
      <c r="D29" s="552"/>
    </row>
    <row r="30" spans="1:4" s="547" customFormat="1" ht="18.75">
      <c r="A30" s="551"/>
      <c r="B30" s="552"/>
      <c r="C30" s="552"/>
      <c r="D30" s="552"/>
    </row>
    <row r="31" spans="1:4" s="547" customFormat="1" ht="18.75">
      <c r="A31" s="551"/>
      <c r="B31" s="552"/>
      <c r="C31" s="552"/>
      <c r="D31" s="552"/>
    </row>
    <row r="32" spans="1:4" s="547" customFormat="1" ht="18.75">
      <c r="A32" s="551"/>
      <c r="B32" s="552"/>
      <c r="C32" s="552"/>
      <c r="D32" s="552"/>
    </row>
    <row r="33" spans="1:4" s="547" customFormat="1" ht="18.75">
      <c r="A33" s="551"/>
      <c r="B33" s="552"/>
      <c r="C33" s="552"/>
      <c r="D33" s="552"/>
    </row>
    <row r="34" spans="1:4" s="547" customFormat="1" ht="18.75">
      <c r="A34" s="551"/>
      <c r="B34" s="552"/>
      <c r="C34" s="552"/>
      <c r="D34" s="552"/>
    </row>
  </sheetData>
  <sheetProtection formatRows="0" autoFilter="0"/>
  <mergeCells count="9">
    <mergeCell ref="A9:D9"/>
    <mergeCell ref="A10:D10"/>
    <mergeCell ref="B7:D7"/>
    <mergeCell ref="B1:D1"/>
    <mergeCell ref="A2:D2"/>
    <mergeCell ref="A3:D3"/>
    <mergeCell ref="A4:D4"/>
    <mergeCell ref="B5:D5"/>
    <mergeCell ref="A6:D6"/>
  </mergeCells>
  <printOptions horizontalCentered="1"/>
  <pageMargins left="0.5511811023622047" right="0.2755905511811024" top="0.41" bottom="0.24" header="0.26" footer="0.35"/>
  <pageSetup blackAndWhite="1"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abColor rgb="FF00B050"/>
  </sheetPr>
  <dimension ref="A1:F110"/>
  <sheetViews>
    <sheetView zoomScaleSheetLayoutView="100" zoomScalePageLayoutView="0" workbookViewId="0" topLeftCell="A1">
      <selection activeCell="A4" sqref="A4:D4"/>
    </sheetView>
  </sheetViews>
  <sheetFormatPr defaultColWidth="9.140625" defaultRowHeight="15"/>
  <cols>
    <col min="1" max="1" width="24.00390625" style="6" customWidth="1"/>
    <col min="2" max="2" width="48.7109375" style="7" customWidth="1"/>
    <col min="3" max="3" width="19.8515625" style="7" customWidth="1"/>
    <col min="4" max="4" width="12.7109375" style="7" hidden="1" customWidth="1"/>
    <col min="5" max="16384" width="9.140625" style="6" customWidth="1"/>
  </cols>
  <sheetData>
    <row r="1" spans="1:4" ht="12.75">
      <c r="A1" s="43"/>
      <c r="B1" s="822" t="s">
        <v>650</v>
      </c>
      <c r="C1" s="822"/>
      <c r="D1" s="822"/>
    </row>
    <row r="2" spans="1:6" s="1" customFormat="1" ht="15.75" customHeight="1">
      <c r="A2" s="824" t="s">
        <v>2</v>
      </c>
      <c r="B2" s="824"/>
      <c r="C2" s="824"/>
      <c r="D2" s="824"/>
      <c r="E2" s="3"/>
      <c r="F2" s="3"/>
    </row>
    <row r="3" spans="1:6" s="1" customFormat="1" ht="15.75" customHeight="1">
      <c r="A3" s="824" t="s">
        <v>841</v>
      </c>
      <c r="B3" s="824"/>
      <c r="C3" s="824"/>
      <c r="D3" s="824"/>
      <c r="E3" s="3"/>
      <c r="F3" s="3"/>
    </row>
    <row r="4" spans="1:6" s="2" customFormat="1" ht="16.5" customHeight="1">
      <c r="A4" s="825" t="s">
        <v>857</v>
      </c>
      <c r="B4" s="825"/>
      <c r="C4" s="825"/>
      <c r="D4" s="825"/>
      <c r="E4" s="4"/>
      <c r="F4" s="4"/>
    </row>
    <row r="5" spans="1:6" s="2" customFormat="1" ht="16.5" customHeight="1">
      <c r="A5" s="42"/>
      <c r="B5" s="825" t="s">
        <v>3</v>
      </c>
      <c r="C5" s="825"/>
      <c r="D5" s="825"/>
      <c r="E5" s="4"/>
      <c r="F5" s="4"/>
    </row>
    <row r="6" spans="1:6" s="2" customFormat="1" ht="18" customHeight="1">
      <c r="A6" s="825" t="s">
        <v>778</v>
      </c>
      <c r="B6" s="825"/>
      <c r="C6" s="825"/>
      <c r="D6" s="825"/>
      <c r="E6" s="4"/>
      <c r="F6" s="4"/>
    </row>
    <row r="7" spans="1:6" s="2" customFormat="1" ht="18" customHeight="1">
      <c r="A7" s="5"/>
      <c r="B7" s="825"/>
      <c r="C7" s="825"/>
      <c r="D7" s="4"/>
      <c r="E7" s="4"/>
      <c r="F7" s="4"/>
    </row>
    <row r="8" spans="1:3" s="7" customFormat="1" ht="32.25" customHeight="1">
      <c r="A8" s="823" t="s">
        <v>775</v>
      </c>
      <c r="B8" s="823"/>
      <c r="C8" s="823"/>
    </row>
    <row r="9" spans="1:3" s="37" customFormat="1" ht="5.25" customHeight="1">
      <c r="A9" s="41"/>
      <c r="B9" s="40"/>
      <c r="C9" s="40"/>
    </row>
    <row r="10" spans="1:3" s="37" customFormat="1" ht="13.5" customHeight="1">
      <c r="A10" s="39"/>
      <c r="B10" s="38"/>
      <c r="C10" s="38" t="s">
        <v>551</v>
      </c>
    </row>
    <row r="11" spans="1:4" ht="38.25">
      <c r="A11" s="36" t="s">
        <v>148</v>
      </c>
      <c r="B11" s="35" t="s">
        <v>147</v>
      </c>
      <c r="C11" s="34" t="s">
        <v>615</v>
      </c>
      <c r="D11" s="11">
        <v>8502881.13</v>
      </c>
    </row>
    <row r="12" spans="1:4" ht="12.75">
      <c r="A12" s="33">
        <v>1</v>
      </c>
      <c r="B12" s="33">
        <v>2</v>
      </c>
      <c r="C12" s="33"/>
      <c r="D12" s="11">
        <v>5510235.74</v>
      </c>
    </row>
    <row r="13" spans="1:4" ht="12.75">
      <c r="A13" s="15" t="s">
        <v>146</v>
      </c>
      <c r="B13" s="25" t="s">
        <v>145</v>
      </c>
      <c r="C13" s="24">
        <f>C14+C33+C37+C45+C48+C52+C62+C68+C23+C71</f>
        <v>20232.764999999996</v>
      </c>
      <c r="D13" s="18" t="e">
        <f>D14+D33+D37+D45+D48+D52+#REF!+D62+D68+D23</f>
        <v>#REF!</v>
      </c>
    </row>
    <row r="14" spans="1:4" ht="12.75">
      <c r="A14" s="15" t="s">
        <v>144</v>
      </c>
      <c r="B14" s="25" t="s">
        <v>143</v>
      </c>
      <c r="C14" s="8">
        <f>C15</f>
        <v>11086.453</v>
      </c>
      <c r="D14" s="18">
        <f>D15</f>
        <v>5409863.26</v>
      </c>
    </row>
    <row r="15" spans="1:4" ht="12.75" customHeight="1">
      <c r="A15" s="13" t="s">
        <v>142</v>
      </c>
      <c r="B15" s="12" t="s">
        <v>141</v>
      </c>
      <c r="C15" s="16">
        <f>SUM(C18:C20)+C21+C22</f>
        <v>11086.453</v>
      </c>
      <c r="D15" s="27">
        <f>D18</f>
        <v>5409863.26</v>
      </c>
    </row>
    <row r="16" spans="1:4" ht="17.25" customHeight="1" hidden="1">
      <c r="A16" s="13" t="s">
        <v>139</v>
      </c>
      <c r="B16" s="12" t="s">
        <v>140</v>
      </c>
      <c r="C16" s="16"/>
      <c r="D16" s="11"/>
    </row>
    <row r="17" spans="1:4" ht="7.5" customHeight="1" hidden="1">
      <c r="A17" s="13"/>
      <c r="B17" s="12"/>
      <c r="C17" s="16">
        <f>C18+C19</f>
        <v>10470.495</v>
      </c>
      <c r="D17" s="11">
        <v>5504333.04</v>
      </c>
    </row>
    <row r="18" spans="1:4" ht="66.75" customHeight="1">
      <c r="A18" s="13" t="s">
        <v>139</v>
      </c>
      <c r="B18" s="508" t="s">
        <v>479</v>
      </c>
      <c r="C18" s="16">
        <v>10321.645</v>
      </c>
      <c r="D18" s="11">
        <v>5409863.26</v>
      </c>
    </row>
    <row r="19" spans="1:4" ht="104.25" customHeight="1">
      <c r="A19" s="13" t="s">
        <v>138</v>
      </c>
      <c r="B19" s="508" t="s">
        <v>480</v>
      </c>
      <c r="C19" s="16">
        <v>148.85</v>
      </c>
      <c r="D19" s="11">
        <v>94469.78</v>
      </c>
    </row>
    <row r="20" spans="1:4" ht="40.5" customHeight="1">
      <c r="A20" s="13" t="s">
        <v>137</v>
      </c>
      <c r="B20" s="508" t="s">
        <v>481</v>
      </c>
      <c r="C20" s="16">
        <v>47.962</v>
      </c>
      <c r="D20" s="11">
        <v>5000</v>
      </c>
    </row>
    <row r="21" spans="1:4" ht="89.25" customHeight="1">
      <c r="A21" s="683" t="s">
        <v>711</v>
      </c>
      <c r="B21" s="507" t="s">
        <v>771</v>
      </c>
      <c r="C21" s="684">
        <v>476.166</v>
      </c>
      <c r="D21" s="11"/>
    </row>
    <row r="22" spans="1:4" ht="53.25" customHeight="1">
      <c r="A22" s="13" t="s">
        <v>779</v>
      </c>
      <c r="B22" s="508" t="s">
        <v>780</v>
      </c>
      <c r="C22" s="16">
        <v>91.83</v>
      </c>
      <c r="D22" s="11"/>
    </row>
    <row r="23" spans="1:4" ht="39.75" customHeight="1">
      <c r="A23" s="15" t="s">
        <v>136</v>
      </c>
      <c r="B23" s="25" t="s">
        <v>135</v>
      </c>
      <c r="C23" s="30">
        <f>C24</f>
        <v>1145.5539999999999</v>
      </c>
      <c r="D23" s="29">
        <f>D24</f>
        <v>0</v>
      </c>
    </row>
    <row r="24" spans="1:4" ht="28.5" customHeight="1">
      <c r="A24" s="15" t="s">
        <v>134</v>
      </c>
      <c r="B24" s="14" t="s">
        <v>133</v>
      </c>
      <c r="C24" s="8">
        <f>C25+C27+C29+C31</f>
        <v>1145.5539999999999</v>
      </c>
      <c r="D24" s="18">
        <f>D25+D27+D29+D31</f>
        <v>0</v>
      </c>
    </row>
    <row r="25" spans="1:4" ht="66.75" customHeight="1">
      <c r="A25" s="13" t="s">
        <v>132</v>
      </c>
      <c r="B25" s="508" t="s">
        <v>131</v>
      </c>
      <c r="C25" s="16">
        <f>C26</f>
        <v>597.454</v>
      </c>
      <c r="D25" s="11"/>
    </row>
    <row r="26" spans="1:4" ht="106.5" customHeight="1">
      <c r="A26" s="13" t="s">
        <v>507</v>
      </c>
      <c r="B26" s="507" t="s">
        <v>506</v>
      </c>
      <c r="C26" s="16">
        <v>597.454</v>
      </c>
      <c r="D26" s="11"/>
    </row>
    <row r="27" spans="1:4" ht="79.5" customHeight="1">
      <c r="A27" s="13" t="s">
        <v>130</v>
      </c>
      <c r="B27" s="508" t="s">
        <v>129</v>
      </c>
      <c r="C27" s="16">
        <f>C28</f>
        <v>2.847</v>
      </c>
      <c r="D27" s="11"/>
    </row>
    <row r="28" spans="1:4" ht="120.75" customHeight="1">
      <c r="A28" s="13" t="s">
        <v>508</v>
      </c>
      <c r="B28" s="508" t="s">
        <v>509</v>
      </c>
      <c r="C28" s="16">
        <v>2.847</v>
      </c>
      <c r="D28" s="11"/>
    </row>
    <row r="29" spans="1:4" ht="64.5" customHeight="1">
      <c r="A29" s="13" t="s">
        <v>128</v>
      </c>
      <c r="B29" s="508" t="s">
        <v>127</v>
      </c>
      <c r="C29" s="16">
        <f>C30</f>
        <v>619.492</v>
      </c>
      <c r="D29" s="11"/>
    </row>
    <row r="30" spans="1:4" ht="108" customHeight="1">
      <c r="A30" s="13" t="s">
        <v>510</v>
      </c>
      <c r="B30" s="507" t="s">
        <v>511</v>
      </c>
      <c r="C30" s="16">
        <v>619.492</v>
      </c>
      <c r="D30" s="11"/>
    </row>
    <row r="31" spans="1:4" ht="68.25" customHeight="1">
      <c r="A31" s="13" t="s">
        <v>126</v>
      </c>
      <c r="B31" s="508" t="s">
        <v>125</v>
      </c>
      <c r="C31" s="16">
        <f>C32</f>
        <v>-74.239</v>
      </c>
      <c r="D31" s="11"/>
    </row>
    <row r="32" spans="1:4" ht="110.25" customHeight="1">
      <c r="A32" s="13" t="s">
        <v>512</v>
      </c>
      <c r="B32" s="507" t="s">
        <v>513</v>
      </c>
      <c r="C32" s="16">
        <v>-74.239</v>
      </c>
      <c r="D32" s="11"/>
    </row>
    <row r="33" spans="1:4" ht="12.75">
      <c r="A33" s="15" t="s">
        <v>124</v>
      </c>
      <c r="B33" s="25" t="s">
        <v>123</v>
      </c>
      <c r="C33" s="8">
        <f>C34</f>
        <v>0</v>
      </c>
      <c r="D33" s="18">
        <f>D34</f>
        <v>7666.3</v>
      </c>
    </row>
    <row r="34" spans="1:4" s="32" customFormat="1" ht="12.75">
      <c r="A34" s="15" t="s">
        <v>122</v>
      </c>
      <c r="B34" s="14" t="s">
        <v>121</v>
      </c>
      <c r="C34" s="8">
        <f>C35+C36</f>
        <v>0</v>
      </c>
      <c r="D34" s="18">
        <f>D35+D36</f>
        <v>7666.3</v>
      </c>
    </row>
    <row r="35" spans="1:4" s="653" customFormat="1" ht="12" customHeight="1">
      <c r="A35" s="650" t="s">
        <v>661</v>
      </c>
      <c r="B35" s="651" t="s">
        <v>121</v>
      </c>
      <c r="C35" s="31">
        <v>0</v>
      </c>
      <c r="D35" s="652">
        <v>4153</v>
      </c>
    </row>
    <row r="36" spans="1:4" ht="0.75" customHeight="1" hidden="1">
      <c r="A36" s="13" t="s">
        <v>120</v>
      </c>
      <c r="B36" s="12" t="s">
        <v>119</v>
      </c>
      <c r="C36" s="16"/>
      <c r="D36" s="11">
        <v>3513.3</v>
      </c>
    </row>
    <row r="37" spans="1:4" ht="13.5" customHeight="1">
      <c r="A37" s="15" t="s">
        <v>118</v>
      </c>
      <c r="B37" s="25" t="s">
        <v>117</v>
      </c>
      <c r="C37" s="8">
        <f>C38+C40</f>
        <v>6525.513999999999</v>
      </c>
      <c r="D37" s="18">
        <f>D38+D40</f>
        <v>2126965.59</v>
      </c>
    </row>
    <row r="38" spans="1:4" ht="12.75">
      <c r="A38" s="13" t="s">
        <v>116</v>
      </c>
      <c r="B38" s="12" t="s">
        <v>115</v>
      </c>
      <c r="C38" s="16">
        <f>C39</f>
        <v>1323.561</v>
      </c>
      <c r="D38" s="27">
        <f>D39</f>
        <v>881752.14</v>
      </c>
    </row>
    <row r="39" spans="1:4" ht="41.25" customHeight="1">
      <c r="A39" s="13" t="s">
        <v>114</v>
      </c>
      <c r="B39" s="12" t="s">
        <v>113</v>
      </c>
      <c r="C39" s="16">
        <v>1323.561</v>
      </c>
      <c r="D39" s="11">
        <v>881752.14</v>
      </c>
    </row>
    <row r="40" spans="1:4" ht="12.75">
      <c r="A40" s="13" t="s">
        <v>112</v>
      </c>
      <c r="B40" s="12" t="s">
        <v>111</v>
      </c>
      <c r="C40" s="16">
        <f>C41+C43</f>
        <v>5201.9529999999995</v>
      </c>
      <c r="D40" s="27">
        <f>D41+D43</f>
        <v>1245213.45</v>
      </c>
    </row>
    <row r="41" spans="1:4" ht="12.75">
      <c r="A41" s="13" t="s">
        <v>110</v>
      </c>
      <c r="B41" s="12" t="s">
        <v>109</v>
      </c>
      <c r="C41" s="16">
        <f>C42</f>
        <v>3635.132</v>
      </c>
      <c r="D41" s="27">
        <f>D42</f>
        <v>766641.95</v>
      </c>
    </row>
    <row r="42" spans="1:4" ht="40.5" customHeight="1">
      <c r="A42" s="13" t="s">
        <v>108</v>
      </c>
      <c r="B42" s="12" t="s">
        <v>107</v>
      </c>
      <c r="C42" s="16">
        <v>3635.132</v>
      </c>
      <c r="D42" s="11">
        <v>766641.95</v>
      </c>
    </row>
    <row r="43" spans="1:4" ht="15" customHeight="1">
      <c r="A43" s="13" t="s">
        <v>106</v>
      </c>
      <c r="B43" s="12" t="s">
        <v>105</v>
      </c>
      <c r="C43" s="23">
        <f>C44</f>
        <v>1566.821</v>
      </c>
      <c r="D43" s="27">
        <f>D44</f>
        <v>478571.5</v>
      </c>
    </row>
    <row r="44" spans="1:4" s="653" customFormat="1" ht="38.25" customHeight="1">
      <c r="A44" s="650" t="s">
        <v>104</v>
      </c>
      <c r="B44" s="651" t="s">
        <v>662</v>
      </c>
      <c r="C44" s="31">
        <v>1566.821</v>
      </c>
      <c r="D44" s="652">
        <v>478571.5</v>
      </c>
    </row>
    <row r="45" spans="1:4" ht="12.75" customHeight="1" hidden="1">
      <c r="A45" s="15" t="s">
        <v>103</v>
      </c>
      <c r="B45" s="14" t="s">
        <v>102</v>
      </c>
      <c r="C45" s="8">
        <f>C46</f>
        <v>0</v>
      </c>
      <c r="D45" s="11">
        <v>29660</v>
      </c>
    </row>
    <row r="46" spans="1:4" ht="38.25" customHeight="1" hidden="1">
      <c r="A46" s="13" t="s">
        <v>101</v>
      </c>
      <c r="B46" s="12" t="s">
        <v>100</v>
      </c>
      <c r="C46" s="16">
        <f>C47</f>
        <v>0</v>
      </c>
      <c r="D46" s="11">
        <v>29660</v>
      </c>
    </row>
    <row r="47" spans="1:4" ht="65.25" customHeight="1" hidden="1">
      <c r="A47" s="13" t="s">
        <v>99</v>
      </c>
      <c r="B47" s="12" t="s">
        <v>98</v>
      </c>
      <c r="C47" s="31"/>
      <c r="D47" s="11">
        <v>29660</v>
      </c>
    </row>
    <row r="48" spans="1:4" ht="0.75" customHeight="1" hidden="1">
      <c r="A48" s="15" t="s">
        <v>97</v>
      </c>
      <c r="B48" s="14" t="s">
        <v>96</v>
      </c>
      <c r="C48" s="8">
        <f>C49</f>
        <v>0</v>
      </c>
      <c r="D48" s="11">
        <v>5552.17</v>
      </c>
    </row>
    <row r="49" spans="1:4" ht="12.75" customHeight="1" hidden="1">
      <c r="A49" s="13" t="s">
        <v>95</v>
      </c>
      <c r="B49" s="12" t="s">
        <v>94</v>
      </c>
      <c r="C49" s="16">
        <f>C50</f>
        <v>0</v>
      </c>
      <c r="D49" s="11">
        <v>5552.17</v>
      </c>
    </row>
    <row r="50" spans="1:4" ht="25.5" customHeight="1" hidden="1">
      <c r="A50" s="13" t="s">
        <v>93</v>
      </c>
      <c r="B50" s="12" t="s">
        <v>92</v>
      </c>
      <c r="C50" s="16">
        <f>C51</f>
        <v>0</v>
      </c>
      <c r="D50" s="11">
        <v>5552.17</v>
      </c>
    </row>
    <row r="51" spans="1:4" ht="25.5" customHeight="1" hidden="1">
      <c r="A51" s="13" t="s">
        <v>91</v>
      </c>
      <c r="B51" s="12" t="s">
        <v>90</v>
      </c>
      <c r="C51" s="16"/>
      <c r="D51" s="11">
        <v>5552.17</v>
      </c>
    </row>
    <row r="52" spans="1:4" ht="41.25" customHeight="1">
      <c r="A52" s="15" t="s">
        <v>89</v>
      </c>
      <c r="B52" s="25" t="s">
        <v>88</v>
      </c>
      <c r="C52" s="30">
        <f>C53+C61</f>
        <v>1455.244</v>
      </c>
      <c r="D52" s="29">
        <f>D53</f>
        <v>773878.08</v>
      </c>
    </row>
    <row r="53" spans="1:4" ht="80.25" customHeight="1">
      <c r="A53" s="13" t="s">
        <v>87</v>
      </c>
      <c r="B53" s="12" t="s">
        <v>86</v>
      </c>
      <c r="C53" s="16">
        <f>C54+C58+C56</f>
        <v>1392.004</v>
      </c>
      <c r="D53" s="27">
        <f>D54+D58</f>
        <v>773878.08</v>
      </c>
    </row>
    <row r="54" spans="1:4" ht="65.25" customHeight="1">
      <c r="A54" s="13" t="s">
        <v>85</v>
      </c>
      <c r="B54" s="12" t="s">
        <v>81</v>
      </c>
      <c r="C54" s="16">
        <f>C55</f>
        <v>940.6</v>
      </c>
      <c r="D54" s="27">
        <f>D55</f>
        <v>650278.25</v>
      </c>
    </row>
    <row r="55" spans="1:4" ht="82.5" customHeight="1">
      <c r="A55" s="13" t="s">
        <v>84</v>
      </c>
      <c r="B55" s="12" t="s">
        <v>83</v>
      </c>
      <c r="C55" s="16">
        <v>940.6</v>
      </c>
      <c r="D55" s="11">
        <v>650278.25</v>
      </c>
    </row>
    <row r="56" spans="1:4" ht="63.75" customHeight="1" hidden="1">
      <c r="A56" s="13" t="s">
        <v>82</v>
      </c>
      <c r="B56" s="12" t="s">
        <v>81</v>
      </c>
      <c r="C56" s="16"/>
      <c r="D56" s="11"/>
    </row>
    <row r="57" spans="1:4" ht="76.5" customHeight="1" hidden="1">
      <c r="A57" s="13" t="s">
        <v>80</v>
      </c>
      <c r="B57" s="12" t="s">
        <v>79</v>
      </c>
      <c r="C57" s="16"/>
      <c r="D57" s="11"/>
    </row>
    <row r="58" spans="1:4" ht="81" customHeight="1">
      <c r="A58" s="13" t="s">
        <v>78</v>
      </c>
      <c r="B58" s="12" t="s">
        <v>77</v>
      </c>
      <c r="C58" s="16">
        <f>C59</f>
        <v>451.404</v>
      </c>
      <c r="D58" s="27">
        <f>D59</f>
        <v>123599.83</v>
      </c>
    </row>
    <row r="59" spans="1:4" ht="66.75" customHeight="1">
      <c r="A59" s="13" t="s">
        <v>76</v>
      </c>
      <c r="B59" s="12" t="s">
        <v>75</v>
      </c>
      <c r="C59" s="16">
        <v>451.404</v>
      </c>
      <c r="D59" s="11">
        <v>123599.83</v>
      </c>
    </row>
    <row r="60" spans="1:4" ht="84" customHeight="1">
      <c r="A60" s="13" t="s">
        <v>781</v>
      </c>
      <c r="B60" s="12" t="s">
        <v>782</v>
      </c>
      <c r="C60" s="16">
        <f>C61</f>
        <v>63.24</v>
      </c>
      <c r="D60" s="11">
        <v>9169</v>
      </c>
    </row>
    <row r="61" spans="1:4" ht="27" customHeight="1">
      <c r="A61" s="13" t="s">
        <v>783</v>
      </c>
      <c r="B61" s="12" t="s">
        <v>784</v>
      </c>
      <c r="C61" s="16">
        <v>63.24</v>
      </c>
      <c r="D61" s="11">
        <v>9169</v>
      </c>
    </row>
    <row r="62" spans="1:4" ht="28.5" customHeight="1">
      <c r="A62" s="15" t="s">
        <v>68</v>
      </c>
      <c r="B62" s="25" t="s">
        <v>67</v>
      </c>
      <c r="C62" s="8">
        <f>C63</f>
        <v>20</v>
      </c>
      <c r="D62" s="18" t="e">
        <f>D63</f>
        <v>#REF!</v>
      </c>
    </row>
    <row r="63" spans="1:4" ht="38.25">
      <c r="A63" s="13" t="s">
        <v>66</v>
      </c>
      <c r="B63" s="12" t="s">
        <v>65</v>
      </c>
      <c r="C63" s="16">
        <f>C64</f>
        <v>20</v>
      </c>
      <c r="D63" s="27" t="e">
        <f>D64+D66</f>
        <v>#REF!</v>
      </c>
    </row>
    <row r="64" spans="1:4" ht="40.5" customHeight="1">
      <c r="A64" s="13" t="s">
        <v>64</v>
      </c>
      <c r="B64" s="12" t="s">
        <v>63</v>
      </c>
      <c r="C64" s="16">
        <f>C65</f>
        <v>20</v>
      </c>
      <c r="D64" s="27" t="e">
        <f>#REF!</f>
        <v>#REF!</v>
      </c>
    </row>
    <row r="65" spans="1:4" ht="41.25" customHeight="1">
      <c r="A65" s="13" t="s">
        <v>62</v>
      </c>
      <c r="B65" s="12" t="s">
        <v>61</v>
      </c>
      <c r="C65" s="16">
        <v>20</v>
      </c>
      <c r="D65" s="27"/>
    </row>
    <row r="66" spans="1:4" ht="39.75" customHeight="1" hidden="1">
      <c r="A66" s="13" t="s">
        <v>60</v>
      </c>
      <c r="B66" s="26" t="s">
        <v>59</v>
      </c>
      <c r="C66" s="16">
        <f>C67</f>
        <v>0</v>
      </c>
      <c r="D66" s="11"/>
    </row>
    <row r="67" spans="1:4" ht="52.5" customHeight="1" hidden="1">
      <c r="A67" s="13" t="s">
        <v>58</v>
      </c>
      <c r="B67" s="26" t="s">
        <v>57</v>
      </c>
      <c r="C67" s="16"/>
      <c r="D67" s="11"/>
    </row>
    <row r="68" spans="1:4" ht="12.75" customHeight="1" hidden="1">
      <c r="A68" s="15" t="s">
        <v>56</v>
      </c>
      <c r="B68" s="14" t="s">
        <v>55</v>
      </c>
      <c r="C68" s="8">
        <f>C69</f>
        <v>0</v>
      </c>
      <c r="D68" s="11">
        <v>-13014.75</v>
      </c>
    </row>
    <row r="69" spans="1:4" ht="12.75" customHeight="1" hidden="1">
      <c r="A69" s="13" t="s">
        <v>54</v>
      </c>
      <c r="B69" s="12" t="s">
        <v>53</v>
      </c>
      <c r="C69" s="16">
        <f>C70</f>
        <v>0</v>
      </c>
      <c r="D69" s="11">
        <v>-13014.75</v>
      </c>
    </row>
    <row r="70" spans="1:4" ht="25.5" customHeight="1" hidden="1">
      <c r="A70" s="13" t="s">
        <v>52</v>
      </c>
      <c r="B70" s="12" t="s">
        <v>51</v>
      </c>
      <c r="C70" s="16"/>
      <c r="D70" s="11">
        <v>-13014.75</v>
      </c>
    </row>
    <row r="71" spans="1:4" ht="0.75" customHeight="1">
      <c r="A71" s="15" t="s">
        <v>56</v>
      </c>
      <c r="B71" s="14" t="s">
        <v>55</v>
      </c>
      <c r="C71" s="8">
        <f>C72</f>
        <v>0</v>
      </c>
      <c r="D71" s="24">
        <f>D73+D75</f>
        <v>15232195.58</v>
      </c>
    </row>
    <row r="72" spans="1:4" ht="17.25" customHeight="1" hidden="1">
      <c r="A72" s="13" t="s">
        <v>514</v>
      </c>
      <c r="B72" s="507" t="s">
        <v>515</v>
      </c>
      <c r="C72" s="8">
        <f>C73</f>
        <v>0</v>
      </c>
      <c r="D72" s="24"/>
    </row>
    <row r="73" spans="1:4" ht="26.25" customHeight="1" hidden="1">
      <c r="A73" s="13" t="s">
        <v>446</v>
      </c>
      <c r="B73" s="470" t="s">
        <v>447</v>
      </c>
      <c r="C73" s="16">
        <v>0</v>
      </c>
      <c r="D73" s="21">
        <v>9533000</v>
      </c>
    </row>
    <row r="74" spans="1:4" ht="13.5" customHeight="1">
      <c r="A74" s="654" t="s">
        <v>50</v>
      </c>
      <c r="B74" s="25" t="s">
        <v>49</v>
      </c>
      <c r="C74" s="8">
        <f>C75+C105</f>
        <v>3947.6899999999996</v>
      </c>
      <c r="D74" s="21">
        <v>9533000</v>
      </c>
    </row>
    <row r="75" spans="1:4" ht="36">
      <c r="A75" s="654" t="s">
        <v>48</v>
      </c>
      <c r="B75" s="25" t="s">
        <v>47</v>
      </c>
      <c r="C75" s="8">
        <f>C76</f>
        <v>2318.455</v>
      </c>
      <c r="D75" s="23">
        <f>D76</f>
        <v>5699195.58</v>
      </c>
    </row>
    <row r="76" spans="1:4" ht="30.75" customHeight="1">
      <c r="A76" s="654" t="s">
        <v>664</v>
      </c>
      <c r="B76" s="14" t="s">
        <v>663</v>
      </c>
      <c r="C76" s="8">
        <f>C103</f>
        <v>2318.455</v>
      </c>
      <c r="D76" s="21">
        <v>5699195.58</v>
      </c>
    </row>
    <row r="77" spans="1:4" ht="25.5" customHeight="1" hidden="1">
      <c r="A77" s="650" t="s">
        <v>46</v>
      </c>
      <c r="B77" s="12" t="s">
        <v>42</v>
      </c>
      <c r="C77" s="16">
        <f>C78</f>
        <v>0</v>
      </c>
      <c r="D77" s="11">
        <v>26113846</v>
      </c>
    </row>
    <row r="78" spans="1:4" ht="25.5" customHeight="1" hidden="1">
      <c r="A78" s="650" t="s">
        <v>45</v>
      </c>
      <c r="B78" s="12" t="s">
        <v>44</v>
      </c>
      <c r="C78" s="16"/>
      <c r="D78" s="11">
        <v>1703400</v>
      </c>
    </row>
    <row r="79" spans="1:4" ht="24.75" customHeight="1" hidden="1">
      <c r="A79" s="650" t="s">
        <v>43</v>
      </c>
      <c r="B79" s="22" t="s">
        <v>42</v>
      </c>
      <c r="C79" s="16">
        <f>C80</f>
        <v>1801.34</v>
      </c>
      <c r="D79" s="11">
        <v>1703400</v>
      </c>
    </row>
    <row r="80" spans="1:4" ht="51" customHeight="1" hidden="1">
      <c r="A80" s="650" t="s">
        <v>41</v>
      </c>
      <c r="B80" s="22" t="s">
        <v>40</v>
      </c>
      <c r="C80" s="16">
        <v>1801.34</v>
      </c>
      <c r="D80" s="11">
        <v>13233976</v>
      </c>
    </row>
    <row r="81" spans="1:4" ht="38.25" customHeight="1" hidden="1">
      <c r="A81" s="654" t="s">
        <v>39</v>
      </c>
      <c r="B81" s="14" t="s">
        <v>38</v>
      </c>
      <c r="C81" s="8">
        <f>C82+C84+C86</f>
        <v>0</v>
      </c>
      <c r="D81" s="11">
        <v>13233976</v>
      </c>
    </row>
    <row r="82" spans="1:4" s="19" customFormat="1" ht="12.75" customHeight="1" hidden="1">
      <c r="A82" s="650" t="s">
        <v>37</v>
      </c>
      <c r="B82" s="12" t="s">
        <v>36</v>
      </c>
      <c r="C82" s="16"/>
      <c r="D82" s="20">
        <v>11176470</v>
      </c>
    </row>
    <row r="83" spans="1:4" ht="12.75" customHeight="1" hidden="1">
      <c r="A83" s="650" t="s">
        <v>35</v>
      </c>
      <c r="B83" s="12" t="s">
        <v>34</v>
      </c>
      <c r="C83" s="16"/>
      <c r="D83" s="11">
        <v>11176470</v>
      </c>
    </row>
    <row r="84" spans="1:4" ht="12.75" customHeight="1" hidden="1">
      <c r="A84" s="650" t="s">
        <v>33</v>
      </c>
      <c r="B84" s="12" t="s">
        <v>32</v>
      </c>
      <c r="C84" s="16">
        <f>C85</f>
        <v>0</v>
      </c>
      <c r="D84" s="11"/>
    </row>
    <row r="85" spans="1:4" ht="12.75" customHeight="1" hidden="1">
      <c r="A85" s="650" t="s">
        <v>31</v>
      </c>
      <c r="B85" s="12" t="s">
        <v>30</v>
      </c>
      <c r="C85" s="16"/>
      <c r="D85" s="11"/>
    </row>
    <row r="86" spans="1:4" ht="12" customHeight="1" hidden="1">
      <c r="A86" s="654" t="s">
        <v>29</v>
      </c>
      <c r="B86" s="14" t="s">
        <v>28</v>
      </c>
      <c r="C86" s="8">
        <f>C87</f>
        <v>0</v>
      </c>
      <c r="D86" s="11"/>
    </row>
    <row r="87" spans="1:4" ht="25.5" customHeight="1" hidden="1">
      <c r="A87" s="650" t="s">
        <v>26</v>
      </c>
      <c r="B87" s="12" t="s">
        <v>27</v>
      </c>
      <c r="C87" s="16"/>
      <c r="D87" s="18">
        <f>D88+D90</f>
        <v>5369827</v>
      </c>
    </row>
    <row r="88" spans="1:4" ht="38.25" customHeight="1" hidden="1">
      <c r="A88" s="650"/>
      <c r="B88" s="12" t="s">
        <v>16</v>
      </c>
      <c r="C88" s="16"/>
      <c r="D88" s="11">
        <v>555800</v>
      </c>
    </row>
    <row r="89" spans="1:4" ht="38.25" customHeight="1" hidden="1">
      <c r="A89" s="650" t="s">
        <v>26</v>
      </c>
      <c r="B89" s="12"/>
      <c r="C89" s="16"/>
      <c r="D89" s="11">
        <v>555800</v>
      </c>
    </row>
    <row r="90" spans="1:4" ht="12.75" customHeight="1" hidden="1">
      <c r="A90" s="650" t="s">
        <v>26</v>
      </c>
      <c r="B90" s="12"/>
      <c r="C90" s="16"/>
      <c r="D90" s="18">
        <f>D91</f>
        <v>4814027</v>
      </c>
    </row>
    <row r="91" spans="1:4" ht="11.25" customHeight="1" hidden="1">
      <c r="A91" s="654" t="s">
        <v>25</v>
      </c>
      <c r="B91" s="14" t="s">
        <v>24</v>
      </c>
      <c r="C91" s="8">
        <f>C92+C94</f>
        <v>0</v>
      </c>
      <c r="D91" s="18">
        <f>SUM(D93:D95)</f>
        <v>4814027</v>
      </c>
    </row>
    <row r="92" spans="1:4" ht="12.75" customHeight="1" hidden="1">
      <c r="A92" s="650" t="s">
        <v>23</v>
      </c>
      <c r="B92" s="12" t="s">
        <v>22</v>
      </c>
      <c r="C92" s="16">
        <f>C93</f>
        <v>0</v>
      </c>
      <c r="D92" s="11"/>
    </row>
    <row r="93" spans="1:4" ht="25.5" customHeight="1" hidden="1">
      <c r="A93" s="650" t="s">
        <v>21</v>
      </c>
      <c r="B93" s="12" t="s">
        <v>20</v>
      </c>
      <c r="C93" s="16"/>
      <c r="D93" s="11"/>
    </row>
    <row r="94" spans="1:4" ht="12.75" customHeight="1" hidden="1">
      <c r="A94" s="654" t="s">
        <v>19</v>
      </c>
      <c r="B94" s="14" t="s">
        <v>18</v>
      </c>
      <c r="C94" s="8">
        <f>C95</f>
        <v>0</v>
      </c>
      <c r="D94" s="11"/>
    </row>
    <row r="95" spans="1:4" ht="12.75" customHeight="1" hidden="1">
      <c r="A95" s="650" t="s">
        <v>13</v>
      </c>
      <c r="B95" s="12" t="s">
        <v>17</v>
      </c>
      <c r="C95" s="8">
        <f>SUM(C97:C99)</f>
        <v>0</v>
      </c>
      <c r="D95" s="11">
        <v>4814027</v>
      </c>
    </row>
    <row r="96" spans="1:4" ht="12.75" customHeight="1" hidden="1">
      <c r="A96" s="650"/>
      <c r="B96" s="12" t="s">
        <v>16</v>
      </c>
      <c r="C96" s="8"/>
      <c r="D96" s="11"/>
    </row>
    <row r="97" spans="1:4" ht="51" customHeight="1" hidden="1">
      <c r="A97" s="650" t="s">
        <v>13</v>
      </c>
      <c r="B97" s="17" t="s">
        <v>15</v>
      </c>
      <c r="C97" s="16"/>
      <c r="D97" s="11"/>
    </row>
    <row r="98" spans="1:4" ht="51" customHeight="1" hidden="1">
      <c r="A98" s="650" t="s">
        <v>13</v>
      </c>
      <c r="B98" s="17" t="s">
        <v>14</v>
      </c>
      <c r="C98" s="16"/>
      <c r="D98" s="11"/>
    </row>
    <row r="99" spans="1:4" ht="51" customHeight="1" hidden="1">
      <c r="A99" s="650" t="s">
        <v>13</v>
      </c>
      <c r="B99" s="12"/>
      <c r="C99" s="16"/>
      <c r="D99" s="11"/>
    </row>
    <row r="100" spans="1:4" ht="60.75" customHeight="1" hidden="1">
      <c r="A100" s="654" t="s">
        <v>12</v>
      </c>
      <c r="B100" s="14" t="s">
        <v>11</v>
      </c>
      <c r="C100" s="8">
        <f>C101+C103</f>
        <v>2318.455</v>
      </c>
      <c r="D100" s="11"/>
    </row>
    <row r="101" spans="1:4" ht="12.75" customHeight="1" hidden="1">
      <c r="A101" s="650" t="s">
        <v>10</v>
      </c>
      <c r="B101" s="12" t="s">
        <v>9</v>
      </c>
      <c r="C101" s="8">
        <f>C102</f>
        <v>0</v>
      </c>
      <c r="D101" s="11">
        <v>531925.11</v>
      </c>
    </row>
    <row r="102" spans="1:4" ht="12.75" customHeight="1" hidden="1">
      <c r="A102" s="650" t="s">
        <v>8</v>
      </c>
      <c r="B102" s="12" t="s">
        <v>7</v>
      </c>
      <c r="C102" s="16"/>
      <c r="D102" s="11">
        <v>531925.11</v>
      </c>
    </row>
    <row r="103" spans="1:3" ht="41.25" customHeight="1">
      <c r="A103" s="650" t="s">
        <v>665</v>
      </c>
      <c r="B103" s="22" t="s">
        <v>667</v>
      </c>
      <c r="C103" s="16">
        <f>C104</f>
        <v>2318.455</v>
      </c>
    </row>
    <row r="104" spans="1:3" ht="38.25">
      <c r="A104" s="650" t="s">
        <v>666</v>
      </c>
      <c r="B104" s="22" t="s">
        <v>668</v>
      </c>
      <c r="C104" s="635">
        <v>2318.455</v>
      </c>
    </row>
    <row r="105" spans="1:3" ht="25.5">
      <c r="A105" s="654" t="s">
        <v>603</v>
      </c>
      <c r="B105" s="636" t="s">
        <v>604</v>
      </c>
      <c r="C105" s="667">
        <f>C106+C108</f>
        <v>1629.235</v>
      </c>
    </row>
    <row r="106" spans="1:3" ht="25.5">
      <c r="A106" s="650" t="s">
        <v>605</v>
      </c>
      <c r="B106" s="508" t="s">
        <v>606</v>
      </c>
      <c r="C106" s="635">
        <f>C107</f>
        <v>1629.235</v>
      </c>
    </row>
    <row r="107" spans="1:3" ht="26.25" thickBot="1">
      <c r="A107" s="650" t="s">
        <v>607</v>
      </c>
      <c r="B107" s="508" t="s">
        <v>608</v>
      </c>
      <c r="C107" s="668">
        <v>1629.235</v>
      </c>
    </row>
    <row r="108" spans="1:3" ht="13.5" thickBot="1">
      <c r="A108" s="677" t="s">
        <v>742</v>
      </c>
      <c r="B108" s="678" t="s">
        <v>744</v>
      </c>
      <c r="C108" s="635">
        <f>C109</f>
        <v>0</v>
      </c>
    </row>
    <row r="109" spans="1:3" ht="13.5" thickBot="1">
      <c r="A109" s="677" t="s">
        <v>741</v>
      </c>
      <c r="B109" s="678" t="s">
        <v>743</v>
      </c>
      <c r="C109" s="635">
        <v>0</v>
      </c>
    </row>
    <row r="110" spans="1:3" ht="12.75">
      <c r="A110" s="10"/>
      <c r="B110" s="9" t="s">
        <v>6</v>
      </c>
      <c r="C110" s="8">
        <f>C74+C13</f>
        <v>24180.454999999994</v>
      </c>
    </row>
  </sheetData>
  <sheetProtection/>
  <mergeCells count="8">
    <mergeCell ref="B1:D1"/>
    <mergeCell ref="A8:C8"/>
    <mergeCell ref="A2:D2"/>
    <mergeCell ref="A3:D3"/>
    <mergeCell ref="A4:D4"/>
    <mergeCell ref="A6:D6"/>
    <mergeCell ref="B5:D5"/>
    <mergeCell ref="B7:C7"/>
  </mergeCells>
  <printOptions/>
  <pageMargins left="0.35433070866141736" right="0.15748031496062992" top="0.3937007874015748" bottom="0.2362204724409449" header="0.5118110236220472" footer="0.196850393700787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50"/>
  </sheetPr>
  <dimension ref="A1:G111"/>
  <sheetViews>
    <sheetView view="pageBreakPreview" zoomScaleSheetLayoutView="100" zoomScalePageLayoutView="0" workbookViewId="0" topLeftCell="A1">
      <selection activeCell="A4" sqref="A4:E4"/>
    </sheetView>
  </sheetViews>
  <sheetFormatPr defaultColWidth="9.140625" defaultRowHeight="15"/>
  <cols>
    <col min="1" max="1" width="23.8515625" style="6" customWidth="1"/>
    <col min="2" max="2" width="42.140625" style="7" customWidth="1"/>
    <col min="3" max="3" width="17.00390625" style="7" customWidth="1"/>
    <col min="4" max="4" width="17.28125" style="7" customWidth="1"/>
    <col min="5" max="5" width="12.7109375" style="7" hidden="1" customWidth="1"/>
    <col min="6" max="16384" width="9.140625" style="6" customWidth="1"/>
  </cols>
  <sheetData>
    <row r="1" spans="1:5" ht="12.75">
      <c r="A1" s="43"/>
      <c r="B1" s="822" t="s">
        <v>651</v>
      </c>
      <c r="C1" s="822"/>
      <c r="D1" s="822"/>
      <c r="E1" s="822"/>
    </row>
    <row r="2" spans="1:7" s="1" customFormat="1" ht="15.75" customHeight="1">
      <c r="A2" s="824" t="s">
        <v>2</v>
      </c>
      <c r="B2" s="824"/>
      <c r="C2" s="824"/>
      <c r="D2" s="824"/>
      <c r="E2" s="824"/>
      <c r="F2" s="3"/>
      <c r="G2" s="3"/>
    </row>
    <row r="3" spans="1:7" s="1" customFormat="1" ht="15.75" customHeight="1">
      <c r="A3" s="824" t="s">
        <v>841</v>
      </c>
      <c r="B3" s="824"/>
      <c r="C3" s="824"/>
      <c r="D3" s="824"/>
      <c r="E3" s="824"/>
      <c r="F3" s="3"/>
      <c r="G3" s="3"/>
    </row>
    <row r="4" spans="1:7" s="2" customFormat="1" ht="16.5" customHeight="1">
      <c r="A4" s="825" t="s">
        <v>857</v>
      </c>
      <c r="B4" s="825"/>
      <c r="C4" s="825"/>
      <c r="D4" s="825"/>
      <c r="E4" s="825"/>
      <c r="F4" s="4"/>
      <c r="G4" s="4"/>
    </row>
    <row r="5" spans="1:7" s="2" customFormat="1" ht="16.5" customHeight="1">
      <c r="A5" s="42"/>
      <c r="B5" s="825" t="s">
        <v>3</v>
      </c>
      <c r="C5" s="825"/>
      <c r="D5" s="825"/>
      <c r="E5" s="825"/>
      <c r="F5" s="4"/>
      <c r="G5" s="4"/>
    </row>
    <row r="6" spans="1:7" s="2" customFormat="1" ht="18" customHeight="1">
      <c r="A6" s="825" t="s">
        <v>778</v>
      </c>
      <c r="B6" s="825"/>
      <c r="C6" s="825"/>
      <c r="D6" s="825"/>
      <c r="E6" s="825"/>
      <c r="F6" s="4"/>
      <c r="G6" s="4"/>
    </row>
    <row r="7" spans="1:7" s="2" customFormat="1" ht="18" customHeight="1">
      <c r="A7" s="5"/>
      <c r="B7" s="825"/>
      <c r="C7" s="825"/>
      <c r="D7" s="825"/>
      <c r="E7" s="4"/>
      <c r="F7" s="4"/>
      <c r="G7" s="4"/>
    </row>
    <row r="8" spans="1:4" s="7" customFormat="1" ht="32.25" customHeight="1">
      <c r="A8" s="823" t="s">
        <v>785</v>
      </c>
      <c r="B8" s="823"/>
      <c r="C8" s="823"/>
      <c r="D8" s="823"/>
    </row>
    <row r="9" spans="1:4" s="37" customFormat="1" ht="4.5" customHeight="1">
      <c r="A9" s="41"/>
      <c r="B9" s="40"/>
      <c r="C9" s="40"/>
      <c r="D9" s="556"/>
    </row>
    <row r="10" spans="1:4" s="37" customFormat="1" ht="15.75" customHeight="1">
      <c r="A10" s="39"/>
      <c r="B10" s="38"/>
      <c r="C10" s="38" t="s">
        <v>551</v>
      </c>
      <c r="D10" s="574" t="s">
        <v>551</v>
      </c>
    </row>
    <row r="11" spans="1:5" ht="38.25">
      <c r="A11" s="36" t="s">
        <v>148</v>
      </c>
      <c r="B11" s="35" t="s">
        <v>147</v>
      </c>
      <c r="C11" s="34" t="s">
        <v>712</v>
      </c>
      <c r="D11" s="34" t="s">
        <v>777</v>
      </c>
      <c r="E11" s="11">
        <v>8502881.13</v>
      </c>
    </row>
    <row r="12" spans="1:5" ht="12.75">
      <c r="A12" s="33">
        <v>1</v>
      </c>
      <c r="B12" s="33">
        <v>2</v>
      </c>
      <c r="C12" s="33"/>
      <c r="D12" s="557">
        <v>3</v>
      </c>
      <c r="E12" s="11">
        <v>5510235.74</v>
      </c>
    </row>
    <row r="13" spans="1:5" ht="12.75">
      <c r="A13" s="15" t="s">
        <v>146</v>
      </c>
      <c r="B13" s="25" t="s">
        <v>145</v>
      </c>
      <c r="C13" s="24">
        <f>C14+C33+C37+C45+C48+C52+C60+C65+C71+C23+C74</f>
        <v>20982.704</v>
      </c>
      <c r="D13" s="24">
        <f>D14+D33+D37+D45+D48+D52+D60+D65+D71+D23+D74</f>
        <v>22056.811999999998</v>
      </c>
      <c r="E13" s="18" t="e">
        <f>E14+E33+E37+E45+E48+E52+E60+E65+E71+E23</f>
        <v>#REF!</v>
      </c>
    </row>
    <row r="14" spans="1:5" ht="12.75">
      <c r="A14" s="15" t="s">
        <v>144</v>
      </c>
      <c r="B14" s="25" t="s">
        <v>143</v>
      </c>
      <c r="C14" s="8">
        <f>C15</f>
        <v>12002.007000000001</v>
      </c>
      <c r="D14" s="8">
        <f>D15</f>
        <v>13074.995</v>
      </c>
      <c r="E14" s="18">
        <f>E15</f>
        <v>5409863.26</v>
      </c>
    </row>
    <row r="15" spans="1:5" ht="14.25" customHeight="1">
      <c r="A15" s="13" t="s">
        <v>142</v>
      </c>
      <c r="B15" s="12" t="s">
        <v>141</v>
      </c>
      <c r="C15" s="16">
        <f>SUM(C18:C20)+C21+C22</f>
        <v>12002.007000000001</v>
      </c>
      <c r="D15" s="16">
        <f>SUM(D18:D20)+D21+D22</f>
        <v>13074.995</v>
      </c>
      <c r="E15" s="27">
        <f>E18</f>
        <v>5409863.26</v>
      </c>
    </row>
    <row r="16" spans="1:5" ht="17.25" customHeight="1" hidden="1">
      <c r="A16" s="13" t="s">
        <v>139</v>
      </c>
      <c r="B16" s="12" t="s">
        <v>140</v>
      </c>
      <c r="C16" s="16"/>
      <c r="D16" s="16"/>
      <c r="E16" s="11"/>
    </row>
    <row r="17" spans="1:5" ht="7.5" customHeight="1" hidden="1">
      <c r="A17" s="13"/>
      <c r="B17" s="12"/>
      <c r="C17" s="16">
        <f>C18+C19</f>
        <v>11339.897</v>
      </c>
      <c r="D17" s="16">
        <f>D18+D19</f>
        <v>12358.327000000001</v>
      </c>
      <c r="E17" s="11">
        <v>5504333.04</v>
      </c>
    </row>
    <row r="18" spans="1:5" ht="84" customHeight="1">
      <c r="A18" s="13" t="s">
        <v>139</v>
      </c>
      <c r="B18" s="508" t="s">
        <v>479</v>
      </c>
      <c r="C18" s="16">
        <v>11189.099</v>
      </c>
      <c r="D18" s="16">
        <v>12206.555</v>
      </c>
      <c r="E18" s="11">
        <v>5409863.26</v>
      </c>
    </row>
    <row r="19" spans="1:5" ht="117" customHeight="1">
      <c r="A19" s="13" t="s">
        <v>138</v>
      </c>
      <c r="B19" s="508" t="s">
        <v>480</v>
      </c>
      <c r="C19" s="16">
        <v>150.798</v>
      </c>
      <c r="D19" s="16">
        <v>151.772</v>
      </c>
      <c r="E19" s="11">
        <v>94469.78</v>
      </c>
    </row>
    <row r="20" spans="1:5" ht="56.25" customHeight="1">
      <c r="A20" s="13" t="s">
        <v>137</v>
      </c>
      <c r="B20" s="508" t="s">
        <v>481</v>
      </c>
      <c r="C20" s="16">
        <v>47.962</v>
      </c>
      <c r="D20" s="16">
        <v>47.962</v>
      </c>
      <c r="E20" s="11">
        <v>5000</v>
      </c>
    </row>
    <row r="21" spans="1:5" ht="105.75" customHeight="1">
      <c r="A21" s="13" t="s">
        <v>711</v>
      </c>
      <c r="B21" s="508" t="s">
        <v>771</v>
      </c>
      <c r="C21" s="16">
        <v>516.164</v>
      </c>
      <c r="D21" s="16">
        <v>563.135</v>
      </c>
      <c r="E21" s="11"/>
    </row>
    <row r="22" spans="1:5" ht="54.75" customHeight="1">
      <c r="A22" s="13" t="s">
        <v>779</v>
      </c>
      <c r="B22" s="507" t="s">
        <v>780</v>
      </c>
      <c r="C22" s="16">
        <v>97.984</v>
      </c>
      <c r="D22" s="16">
        <v>105.571</v>
      </c>
      <c r="E22" s="11"/>
    </row>
    <row r="23" spans="1:5" ht="39.75" customHeight="1">
      <c r="A23" s="15" t="s">
        <v>136</v>
      </c>
      <c r="B23" s="25" t="s">
        <v>135</v>
      </c>
      <c r="C23" s="30">
        <f>C24</f>
        <v>1182.4249999999997</v>
      </c>
      <c r="D23" s="30">
        <f>D24</f>
        <v>1190.859</v>
      </c>
      <c r="E23" s="29">
        <f>E24</f>
        <v>0</v>
      </c>
    </row>
    <row r="24" spans="1:5" ht="38.25">
      <c r="A24" s="15" t="s">
        <v>134</v>
      </c>
      <c r="B24" s="14" t="s">
        <v>133</v>
      </c>
      <c r="C24" s="8">
        <f>C26+C28+C30+C32</f>
        <v>1182.4249999999997</v>
      </c>
      <c r="D24" s="8">
        <f>D26+D28+D30+D32</f>
        <v>1190.859</v>
      </c>
      <c r="E24" s="18">
        <f>E26+E28+E30+E32</f>
        <v>0</v>
      </c>
    </row>
    <row r="25" spans="1:5" ht="76.5">
      <c r="A25" s="13" t="s">
        <v>132</v>
      </c>
      <c r="B25" s="508" t="s">
        <v>131</v>
      </c>
      <c r="C25" s="16">
        <f>C26</f>
        <v>615.165</v>
      </c>
      <c r="D25" s="16">
        <f>D26</f>
        <v>620.316</v>
      </c>
      <c r="E25" s="18"/>
    </row>
    <row r="26" spans="1:5" ht="114.75" customHeight="1">
      <c r="A26" s="13" t="s">
        <v>507</v>
      </c>
      <c r="B26" s="507" t="s">
        <v>506</v>
      </c>
      <c r="C26" s="16">
        <v>615.165</v>
      </c>
      <c r="D26" s="16">
        <v>620.316</v>
      </c>
      <c r="E26" s="11"/>
    </row>
    <row r="27" spans="1:5" ht="89.25" customHeight="1">
      <c r="A27" s="13" t="s">
        <v>130</v>
      </c>
      <c r="B27" s="508" t="s">
        <v>129</v>
      </c>
      <c r="C27" s="16">
        <f>C28</f>
        <v>3.232</v>
      </c>
      <c r="D27" s="16">
        <f>D28</f>
        <v>3.295</v>
      </c>
      <c r="E27" s="11"/>
    </row>
    <row r="28" spans="1:5" ht="129" customHeight="1">
      <c r="A28" s="13" t="s">
        <v>508</v>
      </c>
      <c r="B28" s="508" t="s">
        <v>509</v>
      </c>
      <c r="C28" s="16">
        <v>3.232</v>
      </c>
      <c r="D28" s="16">
        <v>3.295</v>
      </c>
      <c r="E28" s="11"/>
    </row>
    <row r="29" spans="1:5" ht="80.25" customHeight="1">
      <c r="A29" s="13" t="s">
        <v>128</v>
      </c>
      <c r="B29" s="508" t="s">
        <v>127</v>
      </c>
      <c r="C29" s="16">
        <f>C30</f>
        <v>640.497</v>
      </c>
      <c r="D29" s="16">
        <f>D30</f>
        <v>646.061</v>
      </c>
      <c r="E29" s="11"/>
    </row>
    <row r="30" spans="1:5" ht="117.75" customHeight="1">
      <c r="A30" s="13" t="s">
        <v>510</v>
      </c>
      <c r="B30" s="507" t="s">
        <v>511</v>
      </c>
      <c r="C30" s="16">
        <v>640.497</v>
      </c>
      <c r="D30" s="16">
        <v>646.061</v>
      </c>
      <c r="E30" s="11"/>
    </row>
    <row r="31" spans="1:5" ht="76.5" customHeight="1">
      <c r="A31" s="13" t="s">
        <v>126</v>
      </c>
      <c r="B31" s="508" t="s">
        <v>125</v>
      </c>
      <c r="C31" s="16">
        <f>C32</f>
        <v>-76.469</v>
      </c>
      <c r="D31" s="16">
        <f>D32</f>
        <v>-78.813</v>
      </c>
      <c r="E31" s="11"/>
    </row>
    <row r="32" spans="1:5" ht="118.5" customHeight="1">
      <c r="A32" s="13" t="s">
        <v>512</v>
      </c>
      <c r="B32" s="507" t="s">
        <v>513</v>
      </c>
      <c r="C32" s="16">
        <v>-76.469</v>
      </c>
      <c r="D32" s="16">
        <v>-78.813</v>
      </c>
      <c r="E32" s="11"/>
    </row>
    <row r="33" spans="1:5" ht="12.75">
      <c r="A33" s="15" t="s">
        <v>124</v>
      </c>
      <c r="B33" s="25" t="s">
        <v>123</v>
      </c>
      <c r="C33" s="8">
        <f>C34</f>
        <v>0</v>
      </c>
      <c r="D33" s="8">
        <f>D34</f>
        <v>0</v>
      </c>
      <c r="E33" s="18">
        <f>E34</f>
        <v>7666.3</v>
      </c>
    </row>
    <row r="34" spans="1:5" s="32" customFormat="1" ht="12.75">
      <c r="A34" s="15" t="s">
        <v>122</v>
      </c>
      <c r="B34" s="14" t="s">
        <v>121</v>
      </c>
      <c r="C34" s="8">
        <f>C35+C36</f>
        <v>0</v>
      </c>
      <c r="D34" s="8">
        <f>D35+D36</f>
        <v>0</v>
      </c>
      <c r="E34" s="18">
        <f>E35+E36</f>
        <v>7666.3</v>
      </c>
    </row>
    <row r="35" spans="1:5" ht="12" customHeight="1">
      <c r="A35" s="13" t="s">
        <v>661</v>
      </c>
      <c r="B35" s="12" t="s">
        <v>121</v>
      </c>
      <c r="C35" s="16">
        <v>0</v>
      </c>
      <c r="D35" s="16"/>
      <c r="E35" s="11">
        <v>4153</v>
      </c>
    </row>
    <row r="36" spans="1:5" ht="0.75" customHeight="1" hidden="1">
      <c r="A36" s="13" t="s">
        <v>120</v>
      </c>
      <c r="B36" s="12" t="s">
        <v>119</v>
      </c>
      <c r="C36" s="16"/>
      <c r="D36" s="16"/>
      <c r="E36" s="11">
        <v>3513.3</v>
      </c>
    </row>
    <row r="37" spans="1:5" ht="13.5" customHeight="1">
      <c r="A37" s="15" t="s">
        <v>118</v>
      </c>
      <c r="B37" s="25" t="s">
        <v>117</v>
      </c>
      <c r="C37" s="8">
        <f>C38+C40</f>
        <v>6525.513999999999</v>
      </c>
      <c r="D37" s="8">
        <f>D38+D40</f>
        <v>6525.513999999999</v>
      </c>
      <c r="E37" s="18">
        <f>E38+E40</f>
        <v>2126965.59</v>
      </c>
    </row>
    <row r="38" spans="1:5" ht="12.75">
      <c r="A38" s="13" t="s">
        <v>116</v>
      </c>
      <c r="B38" s="12" t="s">
        <v>115</v>
      </c>
      <c r="C38" s="16">
        <f>C39</f>
        <v>1323.561</v>
      </c>
      <c r="D38" s="16">
        <f>D39</f>
        <v>1323.561</v>
      </c>
      <c r="E38" s="27">
        <f>E39</f>
        <v>881752.14</v>
      </c>
    </row>
    <row r="39" spans="1:5" ht="54.75" customHeight="1">
      <c r="A39" s="13" t="s">
        <v>114</v>
      </c>
      <c r="B39" s="12" t="s">
        <v>113</v>
      </c>
      <c r="C39" s="16">
        <v>1323.561</v>
      </c>
      <c r="D39" s="16">
        <v>1323.561</v>
      </c>
      <c r="E39" s="11">
        <v>881752.14</v>
      </c>
    </row>
    <row r="40" spans="1:5" ht="12.75">
      <c r="A40" s="13" t="s">
        <v>112</v>
      </c>
      <c r="B40" s="12" t="s">
        <v>111</v>
      </c>
      <c r="C40" s="16">
        <f>C41+C43</f>
        <v>5201.9529999999995</v>
      </c>
      <c r="D40" s="16">
        <f>D41+D43</f>
        <v>5201.9529999999995</v>
      </c>
      <c r="E40" s="27">
        <f>E41+E43</f>
        <v>1245213.45</v>
      </c>
    </row>
    <row r="41" spans="1:5" ht="12.75">
      <c r="A41" s="13" t="s">
        <v>110</v>
      </c>
      <c r="B41" s="12" t="s">
        <v>109</v>
      </c>
      <c r="C41" s="16">
        <f>C42</f>
        <v>3635.132</v>
      </c>
      <c r="D41" s="16">
        <f>D42</f>
        <v>3635.132</v>
      </c>
      <c r="E41" s="27">
        <f>E42</f>
        <v>766641.95</v>
      </c>
    </row>
    <row r="42" spans="1:5" ht="40.5" customHeight="1">
      <c r="A42" s="13" t="s">
        <v>108</v>
      </c>
      <c r="B42" s="12" t="s">
        <v>107</v>
      </c>
      <c r="C42" s="16">
        <v>3635.132</v>
      </c>
      <c r="D42" s="16">
        <v>3635.132</v>
      </c>
      <c r="E42" s="11">
        <v>766641.95</v>
      </c>
    </row>
    <row r="43" spans="1:5" ht="15" customHeight="1">
      <c r="A43" s="13" t="s">
        <v>106</v>
      </c>
      <c r="B43" s="12" t="s">
        <v>105</v>
      </c>
      <c r="C43" s="23">
        <f>C44</f>
        <v>1566.821</v>
      </c>
      <c r="D43" s="23">
        <f>D44</f>
        <v>1566.821</v>
      </c>
      <c r="E43" s="27">
        <f>E44</f>
        <v>478571.5</v>
      </c>
    </row>
    <row r="44" spans="1:5" ht="38.25" customHeight="1">
      <c r="A44" s="13" t="s">
        <v>104</v>
      </c>
      <c r="B44" s="507" t="s">
        <v>571</v>
      </c>
      <c r="C44" s="16">
        <v>1566.821</v>
      </c>
      <c r="D44" s="16">
        <v>1566.821</v>
      </c>
      <c r="E44" s="11">
        <v>478571.5</v>
      </c>
    </row>
    <row r="45" spans="1:5" ht="12.75" customHeight="1" hidden="1">
      <c r="A45" s="15" t="s">
        <v>103</v>
      </c>
      <c r="B45" s="14" t="s">
        <v>102</v>
      </c>
      <c r="C45" s="8">
        <f>C46</f>
        <v>0</v>
      </c>
      <c r="D45" s="8">
        <f>D46</f>
        <v>0</v>
      </c>
      <c r="E45" s="11">
        <v>29660</v>
      </c>
    </row>
    <row r="46" spans="1:5" ht="38.25" customHeight="1" hidden="1">
      <c r="A46" s="13" t="s">
        <v>101</v>
      </c>
      <c r="B46" s="12" t="s">
        <v>100</v>
      </c>
      <c r="C46" s="16">
        <f>C47</f>
        <v>0</v>
      </c>
      <c r="D46" s="16">
        <f>D47</f>
        <v>0</v>
      </c>
      <c r="E46" s="11">
        <v>29660</v>
      </c>
    </row>
    <row r="47" spans="1:5" ht="65.25" customHeight="1" hidden="1">
      <c r="A47" s="13" t="s">
        <v>99</v>
      </c>
      <c r="B47" s="12" t="s">
        <v>98</v>
      </c>
      <c r="C47" s="31"/>
      <c r="D47" s="31"/>
      <c r="E47" s="11">
        <v>29660</v>
      </c>
    </row>
    <row r="48" spans="1:5" ht="0.75" customHeight="1" hidden="1">
      <c r="A48" s="15" t="s">
        <v>97</v>
      </c>
      <c r="B48" s="14" t="s">
        <v>96</v>
      </c>
      <c r="C48" s="8">
        <f aca="true" t="shared" si="0" ref="C48:D50">C49</f>
        <v>0</v>
      </c>
      <c r="D48" s="8">
        <f t="shared" si="0"/>
        <v>0</v>
      </c>
      <c r="E48" s="11">
        <v>5552.17</v>
      </c>
    </row>
    <row r="49" spans="1:5" ht="12.75" customHeight="1" hidden="1">
      <c r="A49" s="13" t="s">
        <v>95</v>
      </c>
      <c r="B49" s="12" t="s">
        <v>94</v>
      </c>
      <c r="C49" s="16">
        <f t="shared" si="0"/>
        <v>0</v>
      </c>
      <c r="D49" s="16">
        <f t="shared" si="0"/>
        <v>0</v>
      </c>
      <c r="E49" s="11">
        <v>5552.17</v>
      </c>
    </row>
    <row r="50" spans="1:5" ht="25.5" customHeight="1" hidden="1">
      <c r="A50" s="13" t="s">
        <v>93</v>
      </c>
      <c r="B50" s="12" t="s">
        <v>92</v>
      </c>
      <c r="C50" s="16">
        <f t="shared" si="0"/>
        <v>0</v>
      </c>
      <c r="D50" s="16">
        <f t="shared" si="0"/>
        <v>0</v>
      </c>
      <c r="E50" s="11">
        <v>5552.17</v>
      </c>
    </row>
    <row r="51" spans="1:5" ht="25.5" customHeight="1" hidden="1">
      <c r="A51" s="13" t="s">
        <v>91</v>
      </c>
      <c r="B51" s="12" t="s">
        <v>90</v>
      </c>
      <c r="C51" s="16"/>
      <c r="D51" s="16"/>
      <c r="E51" s="11">
        <v>5552.17</v>
      </c>
    </row>
    <row r="52" spans="1:5" ht="41.25" customHeight="1">
      <c r="A52" s="15" t="s">
        <v>89</v>
      </c>
      <c r="B52" s="25" t="s">
        <v>88</v>
      </c>
      <c r="C52" s="30">
        <f>C53</f>
        <v>1252.758</v>
      </c>
      <c r="D52" s="30">
        <f>D53</f>
        <v>1245.444</v>
      </c>
      <c r="E52" s="29">
        <f>E53</f>
        <v>773878.08</v>
      </c>
    </row>
    <row r="53" spans="1:5" ht="91.5" customHeight="1">
      <c r="A53" s="13" t="s">
        <v>87</v>
      </c>
      <c r="B53" s="12" t="s">
        <v>86</v>
      </c>
      <c r="C53" s="16">
        <f>C54+C58+C56+C63</f>
        <v>1252.758</v>
      </c>
      <c r="D53" s="16">
        <f>D54+D58+D56+D63</f>
        <v>1245.444</v>
      </c>
      <c r="E53" s="27">
        <f>E54+E58</f>
        <v>773878.08</v>
      </c>
    </row>
    <row r="54" spans="1:5" ht="65.25" customHeight="1">
      <c r="A54" s="13" t="s">
        <v>85</v>
      </c>
      <c r="B54" s="12" t="s">
        <v>81</v>
      </c>
      <c r="C54" s="16">
        <f>C55</f>
        <v>741.691</v>
      </c>
      <c r="D54" s="16">
        <f>D55</f>
        <v>734.377</v>
      </c>
      <c r="E54" s="27">
        <f>E55</f>
        <v>650278.25</v>
      </c>
    </row>
    <row r="55" spans="1:5" ht="82.5" customHeight="1">
      <c r="A55" s="13" t="s">
        <v>84</v>
      </c>
      <c r="B55" s="12" t="s">
        <v>83</v>
      </c>
      <c r="C55" s="16">
        <v>741.691</v>
      </c>
      <c r="D55" s="16">
        <v>734.377</v>
      </c>
      <c r="E55" s="11">
        <v>650278.25</v>
      </c>
    </row>
    <row r="56" spans="1:5" ht="63.75" customHeight="1" hidden="1">
      <c r="A56" s="13" t="s">
        <v>82</v>
      </c>
      <c r="B56" s="12" t="s">
        <v>81</v>
      </c>
      <c r="C56" s="16"/>
      <c r="D56" s="16"/>
      <c r="E56" s="11"/>
    </row>
    <row r="57" spans="1:5" ht="76.5" customHeight="1" hidden="1">
      <c r="A57" s="13" t="s">
        <v>80</v>
      </c>
      <c r="B57" s="12" t="s">
        <v>79</v>
      </c>
      <c r="C57" s="16"/>
      <c r="D57" s="16"/>
      <c r="E57" s="11"/>
    </row>
    <row r="58" spans="1:5" ht="91.5" customHeight="1">
      <c r="A58" s="13" t="s">
        <v>78</v>
      </c>
      <c r="B58" s="12" t="s">
        <v>77</v>
      </c>
      <c r="C58" s="16">
        <f>C59</f>
        <v>450.059</v>
      </c>
      <c r="D58" s="16">
        <f>D59</f>
        <v>450.059</v>
      </c>
      <c r="E58" s="27">
        <f>E59</f>
        <v>123599.83</v>
      </c>
    </row>
    <row r="59" spans="1:5" ht="78.75" customHeight="1">
      <c r="A59" s="13" t="s">
        <v>76</v>
      </c>
      <c r="B59" s="12" t="s">
        <v>75</v>
      </c>
      <c r="C59" s="16">
        <v>450.059</v>
      </c>
      <c r="D59" s="16">
        <v>450.059</v>
      </c>
      <c r="E59" s="11">
        <v>123599.83</v>
      </c>
    </row>
    <row r="60" spans="1:5" ht="25.5" customHeight="1" hidden="1">
      <c r="A60" s="15" t="s">
        <v>74</v>
      </c>
      <c r="B60" s="14" t="s">
        <v>73</v>
      </c>
      <c r="C60" s="8">
        <f>C61</f>
        <v>0</v>
      </c>
      <c r="D60" s="8">
        <f>D61</f>
        <v>0</v>
      </c>
      <c r="E60" s="11">
        <v>9169</v>
      </c>
    </row>
    <row r="61" spans="1:5" ht="12.75" customHeight="1" hidden="1">
      <c r="A61" s="13" t="s">
        <v>72</v>
      </c>
      <c r="B61" s="28" t="s">
        <v>71</v>
      </c>
      <c r="C61" s="16">
        <f>C62</f>
        <v>0</v>
      </c>
      <c r="D61" s="16">
        <f>D62</f>
        <v>0</v>
      </c>
      <c r="E61" s="11">
        <v>9169</v>
      </c>
    </row>
    <row r="62" spans="1:5" ht="25.5" customHeight="1" hidden="1">
      <c r="A62" s="13" t="s">
        <v>70</v>
      </c>
      <c r="B62" s="26" t="s">
        <v>69</v>
      </c>
      <c r="C62" s="16"/>
      <c r="D62" s="16"/>
      <c r="E62" s="11">
        <v>9169</v>
      </c>
    </row>
    <row r="63" spans="1:5" ht="93.75" customHeight="1">
      <c r="A63" s="13" t="s">
        <v>781</v>
      </c>
      <c r="B63" s="12" t="s">
        <v>782</v>
      </c>
      <c r="C63" s="16">
        <f>C64</f>
        <v>61.008</v>
      </c>
      <c r="D63" s="16">
        <f>D64</f>
        <v>61.008</v>
      </c>
      <c r="E63" s="11"/>
    </row>
    <row r="64" spans="1:5" ht="79.5" customHeight="1">
      <c r="A64" s="13" t="s">
        <v>783</v>
      </c>
      <c r="B64" s="12" t="s">
        <v>784</v>
      </c>
      <c r="C64" s="16">
        <v>61.008</v>
      </c>
      <c r="D64" s="16">
        <v>61.008</v>
      </c>
      <c r="E64" s="11"/>
    </row>
    <row r="65" spans="1:5" ht="28.5" customHeight="1">
      <c r="A65" s="15" t="s">
        <v>68</v>
      </c>
      <c r="B65" s="25" t="s">
        <v>67</v>
      </c>
      <c r="C65" s="8">
        <f>C66</f>
        <v>20</v>
      </c>
      <c r="D65" s="8">
        <f>D66</f>
        <v>20</v>
      </c>
      <c r="E65" s="18" t="e">
        <f>E66</f>
        <v>#REF!</v>
      </c>
    </row>
    <row r="66" spans="1:5" ht="38.25">
      <c r="A66" s="13" t="s">
        <v>66</v>
      </c>
      <c r="B66" s="12" t="s">
        <v>65</v>
      </c>
      <c r="C66" s="16">
        <f>C67</f>
        <v>20</v>
      </c>
      <c r="D66" s="16">
        <f>D67</f>
        <v>20</v>
      </c>
      <c r="E66" s="27" t="e">
        <f>E67+E69</f>
        <v>#REF!</v>
      </c>
    </row>
    <row r="67" spans="1:5" ht="40.5" customHeight="1">
      <c r="A67" s="13" t="s">
        <v>64</v>
      </c>
      <c r="B67" s="12" t="s">
        <v>63</v>
      </c>
      <c r="C67" s="16">
        <f>C68</f>
        <v>20</v>
      </c>
      <c r="D67" s="16">
        <f>D68</f>
        <v>20</v>
      </c>
      <c r="E67" s="27" t="e">
        <f>#REF!</f>
        <v>#REF!</v>
      </c>
    </row>
    <row r="68" spans="1:5" ht="54.75" customHeight="1">
      <c r="A68" s="13" t="s">
        <v>62</v>
      </c>
      <c r="B68" s="12" t="s">
        <v>61</v>
      </c>
      <c r="C68" s="16">
        <v>20</v>
      </c>
      <c r="D68" s="16">
        <v>20</v>
      </c>
      <c r="E68" s="27"/>
    </row>
    <row r="69" spans="1:5" ht="39.75" customHeight="1" hidden="1">
      <c r="A69" s="13" t="s">
        <v>60</v>
      </c>
      <c r="B69" s="26" t="s">
        <v>59</v>
      </c>
      <c r="C69" s="16">
        <f>C70</f>
        <v>0</v>
      </c>
      <c r="D69" s="16">
        <f>D70</f>
        <v>0</v>
      </c>
      <c r="E69" s="11"/>
    </row>
    <row r="70" spans="1:5" ht="52.5" customHeight="1" hidden="1">
      <c r="A70" s="13" t="s">
        <v>58</v>
      </c>
      <c r="B70" s="26" t="s">
        <v>57</v>
      </c>
      <c r="C70" s="16"/>
      <c r="D70" s="16"/>
      <c r="E70" s="11"/>
    </row>
    <row r="71" spans="1:5" ht="12.75" customHeight="1" hidden="1">
      <c r="A71" s="15" t="s">
        <v>56</v>
      </c>
      <c r="B71" s="14" t="s">
        <v>55</v>
      </c>
      <c r="C71" s="8">
        <f>C72</f>
        <v>0</v>
      </c>
      <c r="D71" s="8">
        <f>D72</f>
        <v>0</v>
      </c>
      <c r="E71" s="11">
        <v>-13014.75</v>
      </c>
    </row>
    <row r="72" spans="1:5" ht="12.75" customHeight="1" hidden="1">
      <c r="A72" s="13" t="s">
        <v>54</v>
      </c>
      <c r="B72" s="12" t="s">
        <v>53</v>
      </c>
      <c r="C72" s="16">
        <f>C73</f>
        <v>0</v>
      </c>
      <c r="D72" s="16">
        <f>D73</f>
        <v>0</v>
      </c>
      <c r="E72" s="11">
        <v>-13014.75</v>
      </c>
    </row>
    <row r="73" spans="1:5" ht="25.5" customHeight="1" hidden="1">
      <c r="A73" s="13" t="s">
        <v>52</v>
      </c>
      <c r="B73" s="12" t="s">
        <v>51</v>
      </c>
      <c r="C73" s="16"/>
      <c r="D73" s="16"/>
      <c r="E73" s="11">
        <v>-13014.75</v>
      </c>
    </row>
    <row r="74" spans="1:5" ht="0.75" customHeight="1">
      <c r="A74" s="15" t="s">
        <v>56</v>
      </c>
      <c r="B74" s="14" t="s">
        <v>55</v>
      </c>
      <c r="C74" s="8">
        <f>C76</f>
        <v>0</v>
      </c>
      <c r="D74" s="8">
        <f>D76</f>
        <v>0</v>
      </c>
      <c r="E74" s="24">
        <f>E76+E78</f>
        <v>15232195.58</v>
      </c>
    </row>
    <row r="75" spans="1:5" ht="16.5" customHeight="1" hidden="1">
      <c r="A75" s="13" t="s">
        <v>514</v>
      </c>
      <c r="B75" s="507" t="s">
        <v>515</v>
      </c>
      <c r="C75" s="8">
        <f>C76</f>
        <v>0</v>
      </c>
      <c r="D75" s="8">
        <f>D76</f>
        <v>0</v>
      </c>
      <c r="E75" s="24"/>
    </row>
    <row r="76" spans="1:5" ht="24.75" customHeight="1" hidden="1">
      <c r="A76" s="15" t="s">
        <v>446</v>
      </c>
      <c r="B76" s="470" t="s">
        <v>447</v>
      </c>
      <c r="C76" s="16">
        <v>0</v>
      </c>
      <c r="D76" s="16">
        <v>0</v>
      </c>
      <c r="E76" s="21">
        <v>9533000</v>
      </c>
    </row>
    <row r="77" spans="1:5" ht="18" customHeight="1">
      <c r="A77" s="15" t="s">
        <v>50</v>
      </c>
      <c r="B77" s="25" t="s">
        <v>49</v>
      </c>
      <c r="C77" s="8">
        <f>C78</f>
        <v>1993.872</v>
      </c>
      <c r="D77" s="8">
        <f>D78</f>
        <v>1854.764</v>
      </c>
      <c r="E77" s="21">
        <v>9533000</v>
      </c>
    </row>
    <row r="78" spans="1:5" ht="36">
      <c r="A78" s="15" t="s">
        <v>48</v>
      </c>
      <c r="B78" s="25" t="s">
        <v>47</v>
      </c>
      <c r="C78" s="8">
        <f>C79+C108</f>
        <v>1993.872</v>
      </c>
      <c r="D78" s="8">
        <f>D79</f>
        <v>1854.764</v>
      </c>
      <c r="E78" s="23">
        <f>E79</f>
        <v>5699195.58</v>
      </c>
    </row>
    <row r="79" spans="1:5" ht="30.75" customHeight="1">
      <c r="A79" s="15" t="s">
        <v>664</v>
      </c>
      <c r="B79" s="14" t="s">
        <v>663</v>
      </c>
      <c r="C79" s="8">
        <f>C106</f>
        <v>1993.872</v>
      </c>
      <c r="D79" s="8">
        <f>D106</f>
        <v>1854.764</v>
      </c>
      <c r="E79" s="21">
        <v>5699195.58</v>
      </c>
    </row>
    <row r="80" spans="1:5" ht="25.5" customHeight="1" hidden="1">
      <c r="A80" s="13" t="s">
        <v>46</v>
      </c>
      <c r="B80" s="12" t="s">
        <v>42</v>
      </c>
      <c r="C80" s="16">
        <f>C81</f>
        <v>0</v>
      </c>
      <c r="D80" s="16">
        <f>D81</f>
        <v>0</v>
      </c>
      <c r="E80" s="11">
        <v>26113846</v>
      </c>
    </row>
    <row r="81" spans="1:5" ht="25.5" customHeight="1" hidden="1">
      <c r="A81" s="13" t="s">
        <v>45</v>
      </c>
      <c r="B81" s="12" t="s">
        <v>44</v>
      </c>
      <c r="C81" s="16"/>
      <c r="D81" s="16"/>
      <c r="E81" s="11">
        <v>1703400</v>
      </c>
    </row>
    <row r="82" spans="1:5" ht="24.75" customHeight="1" hidden="1">
      <c r="A82" s="13" t="s">
        <v>43</v>
      </c>
      <c r="B82" s="22" t="s">
        <v>42</v>
      </c>
      <c r="C82" s="16">
        <f>C83</f>
        <v>1801.34</v>
      </c>
      <c r="D82" s="16">
        <f>D83</f>
        <v>1801.34</v>
      </c>
      <c r="E82" s="11">
        <v>1703400</v>
      </c>
    </row>
    <row r="83" spans="1:5" ht="51" customHeight="1" hidden="1">
      <c r="A83" s="13" t="s">
        <v>41</v>
      </c>
      <c r="B83" s="22" t="s">
        <v>40</v>
      </c>
      <c r="C83" s="16">
        <v>1801.34</v>
      </c>
      <c r="D83" s="16">
        <v>1801.34</v>
      </c>
      <c r="E83" s="11">
        <v>13233976</v>
      </c>
    </row>
    <row r="84" spans="1:5" ht="38.25" customHeight="1" hidden="1">
      <c r="A84" s="15" t="s">
        <v>39</v>
      </c>
      <c r="B84" s="14" t="s">
        <v>38</v>
      </c>
      <c r="C84" s="8">
        <f>C85+C87+C89</f>
        <v>0</v>
      </c>
      <c r="D84" s="8">
        <f>D85+D87+D89</f>
        <v>0</v>
      </c>
      <c r="E84" s="11">
        <v>13233976</v>
      </c>
    </row>
    <row r="85" spans="1:5" s="19" customFormat="1" ht="12.75" customHeight="1" hidden="1">
      <c r="A85" s="13" t="s">
        <v>37</v>
      </c>
      <c r="B85" s="12" t="s">
        <v>36</v>
      </c>
      <c r="C85" s="16"/>
      <c r="D85" s="16"/>
      <c r="E85" s="20">
        <v>11176470</v>
      </c>
    </row>
    <row r="86" spans="1:5" ht="12.75" customHeight="1" hidden="1">
      <c r="A86" s="13" t="s">
        <v>35</v>
      </c>
      <c r="B86" s="12" t="s">
        <v>34</v>
      </c>
      <c r="C86" s="16"/>
      <c r="D86" s="16"/>
      <c r="E86" s="11">
        <v>11176470</v>
      </c>
    </row>
    <row r="87" spans="1:5" ht="12.75" customHeight="1" hidden="1">
      <c r="A87" s="13" t="s">
        <v>33</v>
      </c>
      <c r="B87" s="12" t="s">
        <v>32</v>
      </c>
      <c r="C87" s="16">
        <f>C88</f>
        <v>0</v>
      </c>
      <c r="D87" s="16">
        <f>D88</f>
        <v>0</v>
      </c>
      <c r="E87" s="11"/>
    </row>
    <row r="88" spans="1:5" ht="12.75" customHeight="1" hidden="1">
      <c r="A88" s="13" t="s">
        <v>31</v>
      </c>
      <c r="B88" s="12" t="s">
        <v>30</v>
      </c>
      <c r="C88" s="16"/>
      <c r="D88" s="16"/>
      <c r="E88" s="11"/>
    </row>
    <row r="89" spans="1:5" ht="12" customHeight="1" hidden="1">
      <c r="A89" s="15" t="s">
        <v>29</v>
      </c>
      <c r="B89" s="14" t="s">
        <v>28</v>
      </c>
      <c r="C89" s="8">
        <f>C90</f>
        <v>0</v>
      </c>
      <c r="D89" s="8">
        <f>D90</f>
        <v>0</v>
      </c>
      <c r="E89" s="11"/>
    </row>
    <row r="90" spans="1:5" ht="25.5" customHeight="1" hidden="1">
      <c r="A90" s="13" t="s">
        <v>26</v>
      </c>
      <c r="B90" s="12" t="s">
        <v>27</v>
      </c>
      <c r="C90" s="16"/>
      <c r="D90" s="16"/>
      <c r="E90" s="18">
        <f>E91+E93</f>
        <v>5369827</v>
      </c>
    </row>
    <row r="91" spans="1:5" ht="38.25" customHeight="1" hidden="1">
      <c r="A91" s="13"/>
      <c r="B91" s="12" t="s">
        <v>16</v>
      </c>
      <c r="C91" s="16"/>
      <c r="D91" s="16"/>
      <c r="E91" s="11">
        <v>555800</v>
      </c>
    </row>
    <row r="92" spans="1:5" ht="38.25" customHeight="1" hidden="1">
      <c r="A92" s="13" t="s">
        <v>26</v>
      </c>
      <c r="B92" s="12"/>
      <c r="C92" s="16"/>
      <c r="D92" s="16"/>
      <c r="E92" s="11">
        <v>555800</v>
      </c>
    </row>
    <row r="93" spans="1:5" ht="12.75" customHeight="1" hidden="1">
      <c r="A93" s="13" t="s">
        <v>26</v>
      </c>
      <c r="B93" s="12"/>
      <c r="C93" s="16"/>
      <c r="D93" s="16"/>
      <c r="E93" s="18">
        <f>E94</f>
        <v>4814027</v>
      </c>
    </row>
    <row r="94" spans="1:5" ht="11.25" customHeight="1" hidden="1">
      <c r="A94" s="15" t="s">
        <v>25</v>
      </c>
      <c r="B94" s="14" t="s">
        <v>24</v>
      </c>
      <c r="C94" s="8">
        <f>C95+C97</f>
        <v>0</v>
      </c>
      <c r="D94" s="8">
        <f>D95+D97</f>
        <v>0</v>
      </c>
      <c r="E94" s="18">
        <f>SUM(E96:E98)</f>
        <v>4814027</v>
      </c>
    </row>
    <row r="95" spans="1:5" ht="12.75" customHeight="1" hidden="1">
      <c r="A95" s="13" t="s">
        <v>23</v>
      </c>
      <c r="B95" s="12" t="s">
        <v>22</v>
      </c>
      <c r="C95" s="16">
        <f>C96</f>
        <v>0</v>
      </c>
      <c r="D95" s="16">
        <f>D96</f>
        <v>0</v>
      </c>
      <c r="E95" s="11"/>
    </row>
    <row r="96" spans="1:5" ht="25.5" customHeight="1" hidden="1">
      <c r="A96" s="13" t="s">
        <v>21</v>
      </c>
      <c r="B96" s="12" t="s">
        <v>20</v>
      </c>
      <c r="C96" s="16"/>
      <c r="D96" s="16"/>
      <c r="E96" s="11"/>
    </row>
    <row r="97" spans="1:5" ht="12.75" customHeight="1" hidden="1">
      <c r="A97" s="15" t="s">
        <v>19</v>
      </c>
      <c r="B97" s="14" t="s">
        <v>18</v>
      </c>
      <c r="C97" s="8">
        <f>C98</f>
        <v>0</v>
      </c>
      <c r="D97" s="8">
        <f>D98</f>
        <v>0</v>
      </c>
      <c r="E97" s="11"/>
    </row>
    <row r="98" spans="1:5" ht="12.75" customHeight="1" hidden="1">
      <c r="A98" s="13" t="s">
        <v>13</v>
      </c>
      <c r="B98" s="12" t="s">
        <v>17</v>
      </c>
      <c r="C98" s="8">
        <f>SUM(C100:C102)</f>
        <v>0</v>
      </c>
      <c r="D98" s="8">
        <f>SUM(D100:D102)</f>
        <v>0</v>
      </c>
      <c r="E98" s="11">
        <v>4814027</v>
      </c>
    </row>
    <row r="99" spans="1:5" ht="12.75" customHeight="1" hidden="1">
      <c r="A99" s="13"/>
      <c r="B99" s="12" t="s">
        <v>16</v>
      </c>
      <c r="C99" s="8"/>
      <c r="D99" s="8"/>
      <c r="E99" s="11"/>
    </row>
    <row r="100" spans="1:5" ht="51" customHeight="1" hidden="1">
      <c r="A100" s="13" t="s">
        <v>13</v>
      </c>
      <c r="B100" s="17" t="s">
        <v>15</v>
      </c>
      <c r="C100" s="16"/>
      <c r="D100" s="16"/>
      <c r="E100" s="11"/>
    </row>
    <row r="101" spans="1:5" ht="51" customHeight="1" hidden="1">
      <c r="A101" s="13" t="s">
        <v>13</v>
      </c>
      <c r="B101" s="17" t="s">
        <v>14</v>
      </c>
      <c r="C101" s="16"/>
      <c r="D101" s="16"/>
      <c r="E101" s="11"/>
    </row>
    <row r="102" spans="1:5" ht="51" customHeight="1" hidden="1">
      <c r="A102" s="13" t="s">
        <v>13</v>
      </c>
      <c r="B102" s="12"/>
      <c r="C102" s="16"/>
      <c r="D102" s="16"/>
      <c r="E102" s="11"/>
    </row>
    <row r="103" spans="1:5" ht="60.75" customHeight="1" hidden="1">
      <c r="A103" s="15" t="s">
        <v>12</v>
      </c>
      <c r="B103" s="14" t="s">
        <v>11</v>
      </c>
      <c r="C103" s="8">
        <f>C104+C106</f>
        <v>1993.872</v>
      </c>
      <c r="D103" s="8">
        <f>D104+D106</f>
        <v>1854.764</v>
      </c>
      <c r="E103" s="11"/>
    </row>
    <row r="104" spans="1:5" ht="12.75" customHeight="1" hidden="1">
      <c r="A104" s="13" t="s">
        <v>10</v>
      </c>
      <c r="B104" s="12" t="s">
        <v>9</v>
      </c>
      <c r="C104" s="8">
        <f>C105</f>
        <v>0</v>
      </c>
      <c r="D104" s="8">
        <f>D105</f>
        <v>0</v>
      </c>
      <c r="E104" s="11">
        <v>531925.11</v>
      </c>
    </row>
    <row r="105" spans="1:5" ht="12.75" customHeight="1" hidden="1">
      <c r="A105" s="13" t="s">
        <v>8</v>
      </c>
      <c r="B105" s="12" t="s">
        <v>7</v>
      </c>
      <c r="C105" s="16"/>
      <c r="D105" s="16"/>
      <c r="E105" s="11">
        <v>531925.11</v>
      </c>
    </row>
    <row r="106" spans="1:4" ht="51">
      <c r="A106" s="13" t="s">
        <v>665</v>
      </c>
      <c r="B106" s="22" t="s">
        <v>667</v>
      </c>
      <c r="C106" s="16">
        <f>C107</f>
        <v>1993.872</v>
      </c>
      <c r="D106" s="16">
        <f>D107</f>
        <v>1854.764</v>
      </c>
    </row>
    <row r="107" spans="1:4" ht="38.25">
      <c r="A107" s="13" t="s">
        <v>666</v>
      </c>
      <c r="B107" s="22" t="s">
        <v>668</v>
      </c>
      <c r="C107" s="16">
        <v>1993.872</v>
      </c>
      <c r="D107" s="28">
        <v>1854.764</v>
      </c>
    </row>
    <row r="108" spans="1:4" ht="38.25" hidden="1">
      <c r="A108" s="654" t="s">
        <v>603</v>
      </c>
      <c r="B108" s="636" t="s">
        <v>604</v>
      </c>
      <c r="C108" s="16">
        <f>C109</f>
        <v>0</v>
      </c>
      <c r="D108" s="669" t="s">
        <v>592</v>
      </c>
    </row>
    <row r="109" spans="1:4" ht="25.5" hidden="1">
      <c r="A109" s="650" t="s">
        <v>605</v>
      </c>
      <c r="B109" s="508" t="s">
        <v>606</v>
      </c>
      <c r="C109" s="16">
        <f>C110</f>
        <v>0</v>
      </c>
      <c r="D109" s="669" t="s">
        <v>592</v>
      </c>
    </row>
    <row r="110" spans="1:4" ht="38.25" hidden="1">
      <c r="A110" s="650" t="s">
        <v>607</v>
      </c>
      <c r="B110" s="508" t="s">
        <v>608</v>
      </c>
      <c r="C110" s="16">
        <v>0</v>
      </c>
      <c r="D110" s="669" t="s">
        <v>592</v>
      </c>
    </row>
    <row r="111" spans="1:4" ht="12.75">
      <c r="A111" s="10"/>
      <c r="B111" s="9" t="s">
        <v>6</v>
      </c>
      <c r="C111" s="8">
        <f>C77+C13</f>
        <v>22976.576</v>
      </c>
      <c r="D111" s="8">
        <f>D77+D13</f>
        <v>23911.575999999997</v>
      </c>
    </row>
  </sheetData>
  <sheetProtection/>
  <mergeCells count="8">
    <mergeCell ref="B7:D7"/>
    <mergeCell ref="A8:D8"/>
    <mergeCell ref="B1:E1"/>
    <mergeCell ref="A2:E2"/>
    <mergeCell ref="A3:E3"/>
    <mergeCell ref="A4:E4"/>
    <mergeCell ref="B5:E5"/>
    <mergeCell ref="A6:E6"/>
  </mergeCells>
  <printOptions/>
  <pageMargins left="0.7874015748031497" right="0.3937007874015748" top="0.3937007874015748" bottom="0.3937007874015748"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B050"/>
  </sheetPr>
  <dimension ref="A1:IP267"/>
  <sheetViews>
    <sheetView zoomScale="73" zoomScaleNormal="73" zoomScaleSheetLayoutView="100" workbookViewId="0" topLeftCell="A1">
      <selection activeCell="M16" sqref="M16"/>
    </sheetView>
  </sheetViews>
  <sheetFormatPr defaultColWidth="9.140625" defaultRowHeight="15"/>
  <cols>
    <col min="1" max="1" width="93.28125" style="50" customWidth="1"/>
    <col min="2" max="2" width="0.13671875" style="49" customWidth="1"/>
    <col min="3" max="3" width="8.57421875" style="45" customWidth="1"/>
    <col min="4" max="4" width="8.421875" style="48" customWidth="1"/>
    <col min="5" max="5" width="15.140625" style="47" customWidth="1"/>
    <col min="6" max="6" width="9.7109375" style="46" customWidth="1"/>
    <col min="7" max="7" width="8.140625" style="45" customWidth="1"/>
    <col min="8" max="8" width="14.421875" style="45" customWidth="1"/>
    <col min="9" max="9" width="13.7109375" style="44" customWidth="1"/>
    <col min="10" max="34" width="9.140625" style="44" customWidth="1"/>
  </cols>
  <sheetData>
    <row r="1" spans="1:8" s="1" customFormat="1" ht="15.75" customHeight="1">
      <c r="A1" s="820" t="s">
        <v>652</v>
      </c>
      <c r="B1" s="820"/>
      <c r="C1" s="820"/>
      <c r="D1" s="820"/>
      <c r="E1" s="820"/>
      <c r="F1" s="820"/>
      <c r="G1" s="820"/>
      <c r="H1" s="820"/>
    </row>
    <row r="2" spans="1:8" s="1" customFormat="1" ht="15.75" customHeight="1">
      <c r="A2" s="820" t="s">
        <v>4</v>
      </c>
      <c r="B2" s="820"/>
      <c r="C2" s="820"/>
      <c r="D2" s="820"/>
      <c r="E2" s="820"/>
      <c r="F2" s="820"/>
      <c r="G2" s="820"/>
      <c r="H2" s="820"/>
    </row>
    <row r="3" spans="1:8" s="1" customFormat="1" ht="15.75" customHeight="1">
      <c r="A3" s="820" t="s">
        <v>841</v>
      </c>
      <c r="B3" s="820"/>
      <c r="C3" s="820"/>
      <c r="D3" s="820"/>
      <c r="E3" s="820"/>
      <c r="F3" s="820"/>
      <c r="G3" s="820"/>
      <c r="H3" s="820"/>
    </row>
    <row r="4" spans="1:8" s="2" customFormat="1" ht="16.5" customHeight="1">
      <c r="A4" s="818" t="s">
        <v>856</v>
      </c>
      <c r="B4" s="818"/>
      <c r="C4" s="818"/>
      <c r="D4" s="818"/>
      <c r="E4" s="818"/>
      <c r="F4" s="818"/>
      <c r="G4" s="818"/>
      <c r="H4" s="818"/>
    </row>
    <row r="5" spans="1:8" s="2" customFormat="1" ht="16.5" customHeight="1">
      <c r="A5" s="818" t="s">
        <v>3</v>
      </c>
      <c r="B5" s="818"/>
      <c r="C5" s="818"/>
      <c r="D5" s="818"/>
      <c r="E5" s="818"/>
      <c r="F5" s="818"/>
      <c r="G5" s="818"/>
      <c r="H5" s="818"/>
    </row>
    <row r="6" spans="1:8" s="2" customFormat="1" ht="16.5" customHeight="1">
      <c r="A6" s="818" t="s">
        <v>778</v>
      </c>
      <c r="B6" s="818"/>
      <c r="C6" s="818"/>
      <c r="D6" s="818"/>
      <c r="E6" s="818"/>
      <c r="F6" s="818"/>
      <c r="G6" s="818"/>
      <c r="H6" s="818"/>
    </row>
    <row r="7" spans="1:8" s="2" customFormat="1" ht="16.5" customHeight="1">
      <c r="A7" s="818"/>
      <c r="B7" s="818"/>
      <c r="C7" s="818"/>
      <c r="D7" s="818"/>
      <c r="E7" s="818"/>
      <c r="F7" s="818"/>
      <c r="G7" s="818"/>
      <c r="H7" s="818"/>
    </row>
    <row r="8" spans="1:8" s="2" customFormat="1" ht="1.5" customHeight="1">
      <c r="A8" s="843"/>
      <c r="B8" s="843"/>
      <c r="C8" s="843"/>
      <c r="D8" s="843"/>
      <c r="E8" s="843"/>
      <c r="F8" s="843"/>
      <c r="G8" s="843"/>
      <c r="H8" s="258"/>
    </row>
    <row r="9" spans="1:8" s="2" customFormat="1" ht="17.25" customHeight="1" hidden="1">
      <c r="A9" s="843"/>
      <c r="B9" s="843"/>
      <c r="C9" s="843"/>
      <c r="D9" s="843"/>
      <c r="E9" s="843"/>
      <c r="F9" s="843"/>
      <c r="G9" s="843"/>
      <c r="H9" s="258"/>
    </row>
    <row r="10" spans="1:8" s="2" customFormat="1" ht="66" customHeight="1">
      <c r="A10" s="844" t="s">
        <v>786</v>
      </c>
      <c r="B10" s="844"/>
      <c r="C10" s="844"/>
      <c r="D10" s="844"/>
      <c r="E10" s="844"/>
      <c r="F10" s="844"/>
      <c r="G10" s="844"/>
      <c r="H10" s="844"/>
    </row>
    <row r="11" spans="1:8" s="2" customFormat="1" ht="26.25" customHeight="1">
      <c r="A11" s="257" t="s">
        <v>1</v>
      </c>
      <c r="B11" s="254"/>
      <c r="C11" s="256" t="s">
        <v>346</v>
      </c>
      <c r="D11" s="240" t="s">
        <v>345</v>
      </c>
      <c r="E11" s="255" t="s">
        <v>344</v>
      </c>
      <c r="F11" s="76"/>
      <c r="G11" s="239" t="s">
        <v>343</v>
      </c>
      <c r="H11" s="239" t="s">
        <v>626</v>
      </c>
    </row>
    <row r="12" spans="1:9" s="253" customFormat="1" ht="22.5" customHeight="1">
      <c r="A12" s="148" t="s">
        <v>342</v>
      </c>
      <c r="B12" s="254"/>
      <c r="C12" s="68"/>
      <c r="D12" s="146"/>
      <c r="E12" s="240"/>
      <c r="F12" s="239"/>
      <c r="G12" s="145"/>
      <c r="H12" s="129">
        <f>H14+H80+H98+H152+H213+H228+H208+H204</f>
        <v>24180.455</v>
      </c>
      <c r="I12" s="688"/>
    </row>
    <row r="13" spans="1:8" s="253" customFormat="1" ht="21" customHeight="1">
      <c r="A13" s="406" t="s">
        <v>5</v>
      </c>
      <c r="B13" s="254"/>
      <c r="C13" s="68"/>
      <c r="D13" s="146"/>
      <c r="E13" s="240"/>
      <c r="F13" s="239"/>
      <c r="G13" s="145"/>
      <c r="H13" s="129">
        <f>H12</f>
        <v>24180.455</v>
      </c>
    </row>
    <row r="14" spans="1:8" s="253" customFormat="1" ht="21.75" customHeight="1">
      <c r="A14" s="148" t="s">
        <v>341</v>
      </c>
      <c r="B14" s="254"/>
      <c r="C14" s="68" t="s">
        <v>152</v>
      </c>
      <c r="D14" s="146"/>
      <c r="E14" s="240"/>
      <c r="F14" s="239"/>
      <c r="G14" s="145"/>
      <c r="H14" s="689">
        <f>H15+H20+H26+H37+H31</f>
        <v>10904.15</v>
      </c>
    </row>
    <row r="15" spans="1:34" s="250" customFormat="1" ht="38.25" customHeight="1">
      <c r="A15" s="65" t="s">
        <v>340</v>
      </c>
      <c r="B15" s="252" t="s">
        <v>339</v>
      </c>
      <c r="C15" s="68" t="s">
        <v>152</v>
      </c>
      <c r="D15" s="146" t="s">
        <v>210</v>
      </c>
      <c r="E15" s="240"/>
      <c r="F15" s="239"/>
      <c r="G15" s="145"/>
      <c r="H15" s="689">
        <f>+H16</f>
        <v>849.42</v>
      </c>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row>
    <row r="16" spans="1:34" s="51" customFormat="1" ht="26.25" customHeight="1">
      <c r="A16" s="170" t="s">
        <v>338</v>
      </c>
      <c r="B16" s="71" t="s">
        <v>0</v>
      </c>
      <c r="C16" s="96" t="s">
        <v>152</v>
      </c>
      <c r="D16" s="141" t="s">
        <v>210</v>
      </c>
      <c r="E16" s="168" t="s">
        <v>337</v>
      </c>
      <c r="F16" s="135" t="s">
        <v>159</v>
      </c>
      <c r="G16" s="167"/>
      <c r="H16" s="690">
        <f>+H17</f>
        <v>849.42</v>
      </c>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row>
    <row r="17" spans="1:34" s="51" customFormat="1" ht="25.5" customHeight="1">
      <c r="A17" s="142" t="s">
        <v>336</v>
      </c>
      <c r="B17" s="71"/>
      <c r="C17" s="85" t="s">
        <v>152</v>
      </c>
      <c r="D17" s="140" t="s">
        <v>210</v>
      </c>
      <c r="E17" s="247" t="s">
        <v>335</v>
      </c>
      <c r="F17" s="78" t="s">
        <v>159</v>
      </c>
      <c r="G17" s="164"/>
      <c r="H17" s="691">
        <f>+H18</f>
        <v>849.42</v>
      </c>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row>
    <row r="18" spans="1:34" s="51" customFormat="1" ht="56.25">
      <c r="A18" s="142" t="s">
        <v>320</v>
      </c>
      <c r="B18" s="71" t="s">
        <v>0</v>
      </c>
      <c r="C18" s="85" t="s">
        <v>152</v>
      </c>
      <c r="D18" s="140" t="s">
        <v>210</v>
      </c>
      <c r="E18" s="247" t="s">
        <v>335</v>
      </c>
      <c r="F18" s="78" t="s">
        <v>330</v>
      </c>
      <c r="G18" s="164"/>
      <c r="H18" s="691">
        <f>+H19</f>
        <v>849.42</v>
      </c>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row>
    <row r="19" spans="1:34" s="51" customFormat="1" ht="56.25">
      <c r="A19" s="103" t="s">
        <v>188</v>
      </c>
      <c r="B19" s="71" t="s">
        <v>0</v>
      </c>
      <c r="C19" s="57" t="s">
        <v>152</v>
      </c>
      <c r="D19" s="64" t="s">
        <v>210</v>
      </c>
      <c r="E19" s="247" t="s">
        <v>335</v>
      </c>
      <c r="F19" s="78" t="s">
        <v>330</v>
      </c>
      <c r="G19" s="137" t="s">
        <v>155</v>
      </c>
      <c r="H19" s="655">
        <v>849.42</v>
      </c>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row>
    <row r="20" spans="1:34" s="179" customFormat="1" ht="63" customHeight="1">
      <c r="A20" s="65" t="s">
        <v>334</v>
      </c>
      <c r="B20" s="96" t="s">
        <v>0</v>
      </c>
      <c r="C20" s="68" t="s">
        <v>152</v>
      </c>
      <c r="D20" s="68" t="s">
        <v>222</v>
      </c>
      <c r="E20" s="146"/>
      <c r="F20" s="145"/>
      <c r="G20" s="68"/>
      <c r="H20" s="689">
        <f>+H21</f>
        <v>3367.915</v>
      </c>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row>
    <row r="21" spans="1:34" s="100" customFormat="1" ht="22.5" customHeight="1">
      <c r="A21" s="170" t="s">
        <v>333</v>
      </c>
      <c r="B21" s="85" t="s">
        <v>0</v>
      </c>
      <c r="C21" s="96" t="s">
        <v>152</v>
      </c>
      <c r="D21" s="141" t="s">
        <v>222</v>
      </c>
      <c r="E21" s="134" t="s">
        <v>332</v>
      </c>
      <c r="F21" s="105" t="s">
        <v>159</v>
      </c>
      <c r="G21" s="249"/>
      <c r="H21" s="690">
        <f>+H22</f>
        <v>3367.915</v>
      </c>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row>
    <row r="22" spans="1:34" s="100" customFormat="1" ht="21.75" customHeight="1">
      <c r="A22" s="142" t="s">
        <v>331</v>
      </c>
      <c r="B22" s="85" t="s">
        <v>0</v>
      </c>
      <c r="C22" s="85" t="s">
        <v>152</v>
      </c>
      <c r="D22" s="140" t="s">
        <v>222</v>
      </c>
      <c r="E22" s="247" t="s">
        <v>286</v>
      </c>
      <c r="F22" s="78" t="s">
        <v>159</v>
      </c>
      <c r="G22" s="137"/>
      <c r="H22" s="691">
        <f>+H23</f>
        <v>3367.915</v>
      </c>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row>
    <row r="23" spans="1:34" s="100" customFormat="1" ht="39.75" customHeight="1">
      <c r="A23" s="142" t="s">
        <v>320</v>
      </c>
      <c r="B23" s="57" t="s">
        <v>0</v>
      </c>
      <c r="C23" s="85" t="s">
        <v>152</v>
      </c>
      <c r="D23" s="140" t="s">
        <v>222</v>
      </c>
      <c r="E23" s="247" t="s">
        <v>286</v>
      </c>
      <c r="F23" s="78" t="s">
        <v>330</v>
      </c>
      <c r="G23" s="137"/>
      <c r="H23" s="691">
        <f>H24+H25</f>
        <v>3367.915</v>
      </c>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row>
    <row r="24" spans="1:34" s="100" customFormat="1" ht="57.75" customHeight="1">
      <c r="A24" s="103" t="s">
        <v>188</v>
      </c>
      <c r="B24" s="71" t="s">
        <v>0</v>
      </c>
      <c r="C24" s="57" t="s">
        <v>152</v>
      </c>
      <c r="D24" s="64" t="s">
        <v>222</v>
      </c>
      <c r="E24" s="247" t="s">
        <v>286</v>
      </c>
      <c r="F24" s="78" t="s">
        <v>330</v>
      </c>
      <c r="G24" s="137" t="s">
        <v>155</v>
      </c>
      <c r="H24" s="692">
        <v>3262.915</v>
      </c>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row>
    <row r="25" spans="1:34" s="100" customFormat="1" ht="66" customHeight="1">
      <c r="A25" s="86" t="s">
        <v>163</v>
      </c>
      <c r="B25" s="96" t="s">
        <v>0</v>
      </c>
      <c r="C25" s="57" t="s">
        <v>152</v>
      </c>
      <c r="D25" s="64" t="s">
        <v>222</v>
      </c>
      <c r="E25" s="247" t="s">
        <v>286</v>
      </c>
      <c r="F25" s="78" t="s">
        <v>330</v>
      </c>
      <c r="G25" s="137" t="s">
        <v>149</v>
      </c>
      <c r="H25" s="693">
        <v>105</v>
      </c>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row>
    <row r="26" spans="1:8" s="52" customFormat="1" ht="1.5" customHeight="1" hidden="1">
      <c r="A26" s="246" t="s">
        <v>312</v>
      </c>
      <c r="B26" s="71" t="s">
        <v>0</v>
      </c>
      <c r="C26" s="145" t="s">
        <v>152</v>
      </c>
      <c r="D26" s="68" t="s">
        <v>168</v>
      </c>
      <c r="E26" s="240"/>
      <c r="F26" s="239"/>
      <c r="G26" s="114"/>
      <c r="H26" s="694"/>
    </row>
    <row r="27" spans="1:8" s="52" customFormat="1" ht="14.25" customHeight="1" hidden="1">
      <c r="A27" s="245" t="s">
        <v>280</v>
      </c>
      <c r="B27" s="96" t="s">
        <v>0</v>
      </c>
      <c r="C27" s="228" t="s">
        <v>152</v>
      </c>
      <c r="D27" s="122" t="s">
        <v>168</v>
      </c>
      <c r="E27" s="244" t="s">
        <v>311</v>
      </c>
      <c r="F27" s="243" t="s">
        <v>174</v>
      </c>
      <c r="G27" s="242"/>
      <c r="H27" s="695"/>
    </row>
    <row r="28" spans="1:34" s="100" customFormat="1" ht="20.25" customHeight="1" hidden="1">
      <c r="A28" s="142" t="s">
        <v>310</v>
      </c>
      <c r="B28" s="85" t="s">
        <v>0</v>
      </c>
      <c r="C28" s="163" t="s">
        <v>152</v>
      </c>
      <c r="D28" s="162" t="s">
        <v>168</v>
      </c>
      <c r="E28" s="112" t="s">
        <v>308</v>
      </c>
      <c r="F28" s="111" t="s">
        <v>174</v>
      </c>
      <c r="G28" s="164"/>
      <c r="H28" s="696"/>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row>
    <row r="29" spans="1:34" s="100" customFormat="1" ht="20.25" customHeight="1" hidden="1">
      <c r="A29" s="142" t="s">
        <v>309</v>
      </c>
      <c r="B29" s="85" t="s">
        <v>0</v>
      </c>
      <c r="C29" s="163" t="s">
        <v>152</v>
      </c>
      <c r="D29" s="162" t="s">
        <v>168</v>
      </c>
      <c r="E29" s="112" t="s">
        <v>308</v>
      </c>
      <c r="F29" s="111" t="s">
        <v>307</v>
      </c>
      <c r="G29" s="164"/>
      <c r="H29" s="696"/>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row>
    <row r="30" spans="1:8" s="52" customFormat="1" ht="39" customHeight="1" hidden="1">
      <c r="A30" s="241" t="s">
        <v>163</v>
      </c>
      <c r="B30" s="57" t="s">
        <v>0</v>
      </c>
      <c r="C30" s="57" t="s">
        <v>152</v>
      </c>
      <c r="D30" s="57" t="s">
        <v>168</v>
      </c>
      <c r="E30" s="112" t="s">
        <v>308</v>
      </c>
      <c r="F30" s="111" t="s">
        <v>307</v>
      </c>
      <c r="G30" s="57" t="s">
        <v>149</v>
      </c>
      <c r="H30" s="694"/>
    </row>
    <row r="31" spans="1:8" s="80" customFormat="1" ht="20.25" customHeight="1">
      <c r="A31" s="411" t="s">
        <v>306</v>
      </c>
      <c r="B31" s="57"/>
      <c r="C31" s="293" t="s">
        <v>152</v>
      </c>
      <c r="D31" s="407" t="s">
        <v>177</v>
      </c>
      <c r="E31" s="408"/>
      <c r="F31" s="409"/>
      <c r="G31" s="286"/>
      <c r="H31" s="697">
        <f>H32</f>
        <v>60</v>
      </c>
    </row>
    <row r="32" spans="1:8" s="80" customFormat="1" ht="20.25" customHeight="1">
      <c r="A32" s="410" t="s">
        <v>305</v>
      </c>
      <c r="B32" s="57"/>
      <c r="C32" s="286" t="s">
        <v>152</v>
      </c>
      <c r="D32" s="471" t="s">
        <v>177</v>
      </c>
      <c r="E32" s="288" t="s">
        <v>426</v>
      </c>
      <c r="F32" s="287" t="s">
        <v>159</v>
      </c>
      <c r="G32" s="286"/>
      <c r="H32" s="698">
        <f>H33</f>
        <v>60</v>
      </c>
    </row>
    <row r="33" spans="1:8" s="80" customFormat="1" ht="20.25" customHeight="1">
      <c r="A33" s="410" t="s">
        <v>306</v>
      </c>
      <c r="B33" s="57"/>
      <c r="C33" s="286" t="s">
        <v>152</v>
      </c>
      <c r="D33" s="471" t="s">
        <v>177</v>
      </c>
      <c r="E33" s="288" t="s">
        <v>427</v>
      </c>
      <c r="F33" s="287" t="s">
        <v>159</v>
      </c>
      <c r="G33" s="286"/>
      <c r="H33" s="698">
        <f>H35</f>
        <v>60</v>
      </c>
    </row>
    <row r="34" spans="1:8" s="80" customFormat="1" ht="20.25" customHeight="1">
      <c r="A34" s="410" t="s">
        <v>302</v>
      </c>
      <c r="B34" s="57"/>
      <c r="C34" s="286" t="s">
        <v>152</v>
      </c>
      <c r="D34" s="471" t="s">
        <v>177</v>
      </c>
      <c r="E34" s="288" t="s">
        <v>427</v>
      </c>
      <c r="F34" s="287" t="s">
        <v>428</v>
      </c>
      <c r="G34" s="286"/>
      <c r="H34" s="698">
        <f>H35</f>
        <v>60</v>
      </c>
    </row>
    <row r="35" spans="1:8" s="80" customFormat="1" ht="20.25" customHeight="1">
      <c r="A35" s="410" t="s">
        <v>191</v>
      </c>
      <c r="B35" s="57"/>
      <c r="C35" s="286" t="s">
        <v>152</v>
      </c>
      <c r="D35" s="471" t="s">
        <v>177</v>
      </c>
      <c r="E35" s="288" t="s">
        <v>427</v>
      </c>
      <c r="F35" s="287" t="s">
        <v>428</v>
      </c>
      <c r="G35" s="286" t="s">
        <v>190</v>
      </c>
      <c r="H35" s="698">
        <v>60</v>
      </c>
    </row>
    <row r="36" spans="1:8" s="80" customFormat="1" ht="20.25" customHeight="1" hidden="1">
      <c r="A36" s="410"/>
      <c r="B36" s="57"/>
      <c r="C36" s="286"/>
      <c r="D36" s="685"/>
      <c r="E36" s="458"/>
      <c r="F36" s="452"/>
      <c r="G36" s="686"/>
      <c r="H36" s="698"/>
    </row>
    <row r="37" spans="1:8" s="80" customFormat="1" ht="23.25" customHeight="1">
      <c r="A37" s="65" t="s">
        <v>300</v>
      </c>
      <c r="B37" s="71" t="s">
        <v>0</v>
      </c>
      <c r="C37" s="68" t="s">
        <v>152</v>
      </c>
      <c r="D37" s="146" t="s">
        <v>277</v>
      </c>
      <c r="E37" s="77"/>
      <c r="F37" s="76"/>
      <c r="G37" s="145"/>
      <c r="H37" s="689">
        <f>H42+H48+H67+H75</f>
        <v>6626.815</v>
      </c>
    </row>
    <row r="38" spans="1:8" s="171" customFormat="1" ht="18" customHeight="1" hidden="1">
      <c r="A38" s="110"/>
      <c r="B38" s="96"/>
      <c r="C38" s="71"/>
      <c r="D38" s="107"/>
      <c r="E38" s="136"/>
      <c r="F38" s="69"/>
      <c r="G38" s="133"/>
      <c r="H38" s="699"/>
    </row>
    <row r="39" spans="1:8" s="171" customFormat="1" ht="30.75" customHeight="1" hidden="1">
      <c r="A39" s="103"/>
      <c r="B39" s="85"/>
      <c r="C39" s="57"/>
      <c r="D39" s="64"/>
      <c r="E39" s="177"/>
      <c r="F39" s="128"/>
      <c r="G39" s="233"/>
      <c r="H39" s="700"/>
    </row>
    <row r="40" spans="1:8" s="80" customFormat="1" ht="33" customHeight="1" hidden="1">
      <c r="A40" s="236"/>
      <c r="B40" s="85"/>
      <c r="C40" s="235"/>
      <c r="D40" s="234"/>
      <c r="E40" s="173"/>
      <c r="F40" s="172"/>
      <c r="G40" s="233"/>
      <c r="H40" s="700"/>
    </row>
    <row r="41" spans="1:8" s="80" customFormat="1" ht="44.25" customHeight="1" hidden="1">
      <c r="A41" s="174"/>
      <c r="B41" s="57"/>
      <c r="C41" s="231"/>
      <c r="D41" s="231"/>
      <c r="E41" s="177"/>
      <c r="F41" s="232"/>
      <c r="G41" s="231"/>
      <c r="H41" s="701"/>
    </row>
    <row r="42" spans="1:8" s="171" customFormat="1" ht="81.75" customHeight="1">
      <c r="A42" s="110" t="s">
        <v>678</v>
      </c>
      <c r="B42" s="96" t="s">
        <v>0</v>
      </c>
      <c r="C42" s="71" t="s">
        <v>152</v>
      </c>
      <c r="D42" s="107" t="s">
        <v>277</v>
      </c>
      <c r="E42" s="136" t="s">
        <v>299</v>
      </c>
      <c r="F42" s="69" t="s">
        <v>159</v>
      </c>
      <c r="G42" s="133"/>
      <c r="H42" s="689">
        <f>+H43</f>
        <v>70</v>
      </c>
    </row>
    <row r="43" spans="1:245" s="101" customFormat="1" ht="77.25" customHeight="1">
      <c r="A43" s="602" t="s">
        <v>298</v>
      </c>
      <c r="B43" s="96" t="s">
        <v>0</v>
      </c>
      <c r="C43" s="71" t="s">
        <v>152</v>
      </c>
      <c r="D43" s="107" t="s">
        <v>277</v>
      </c>
      <c r="E43" s="136" t="s">
        <v>482</v>
      </c>
      <c r="F43" s="69" t="s">
        <v>159</v>
      </c>
      <c r="G43" s="133"/>
      <c r="H43" s="689">
        <f>H44</f>
        <v>70</v>
      </c>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K43" s="171"/>
      <c r="CL43" s="171"/>
      <c r="CM43" s="171"/>
      <c r="CN43" s="171"/>
      <c r="CO43" s="171"/>
      <c r="CP43" s="171"/>
      <c r="CQ43" s="171"/>
      <c r="CR43" s="171"/>
      <c r="CS43" s="171"/>
      <c r="CT43" s="171"/>
      <c r="CU43" s="171"/>
      <c r="CV43" s="171"/>
      <c r="CW43" s="171"/>
      <c r="CX43" s="171"/>
      <c r="CY43" s="171"/>
      <c r="CZ43" s="171"/>
      <c r="DA43" s="171"/>
      <c r="DB43" s="171"/>
      <c r="DC43" s="171"/>
      <c r="DD43" s="171"/>
      <c r="DE43" s="171"/>
      <c r="DF43" s="171"/>
      <c r="DG43" s="171"/>
      <c r="DH43" s="171"/>
      <c r="DI43" s="171"/>
      <c r="DJ43" s="171"/>
      <c r="DK43" s="171"/>
      <c r="DL43" s="171"/>
      <c r="DM43" s="171"/>
      <c r="DN43" s="171"/>
      <c r="DO43" s="171"/>
      <c r="DP43" s="171"/>
      <c r="DQ43" s="171"/>
      <c r="DR43" s="171"/>
      <c r="DS43" s="171"/>
      <c r="DT43" s="171"/>
      <c r="DU43" s="171"/>
      <c r="DV43" s="171"/>
      <c r="DW43" s="171"/>
      <c r="DX43" s="171"/>
      <c r="DY43" s="171"/>
      <c r="DZ43" s="171"/>
      <c r="EA43" s="171"/>
      <c r="EB43" s="171"/>
      <c r="EC43" s="171"/>
      <c r="ED43" s="171"/>
      <c r="EE43" s="171"/>
      <c r="EF43" s="171"/>
      <c r="EG43" s="171"/>
      <c r="EH43" s="171"/>
      <c r="EI43" s="171"/>
      <c r="EJ43" s="171"/>
      <c r="EK43" s="171"/>
      <c r="EL43" s="171"/>
      <c r="EM43" s="171"/>
      <c r="EN43" s="171"/>
      <c r="EO43" s="171"/>
      <c r="EP43" s="171"/>
      <c r="EQ43" s="171"/>
      <c r="ER43" s="171"/>
      <c r="ES43" s="171"/>
      <c r="ET43" s="171"/>
      <c r="EU43" s="171"/>
      <c r="EV43" s="171"/>
      <c r="EW43" s="171"/>
      <c r="EX43" s="171"/>
      <c r="EY43" s="171"/>
      <c r="EZ43" s="171"/>
      <c r="FA43" s="171"/>
      <c r="FB43" s="171"/>
      <c r="FC43" s="171"/>
      <c r="FD43" s="171"/>
      <c r="FE43" s="171"/>
      <c r="FF43" s="171"/>
      <c r="FG43" s="171"/>
      <c r="FH43" s="171"/>
      <c r="FI43" s="171"/>
      <c r="FJ43" s="171"/>
      <c r="FK43" s="171"/>
      <c r="FL43" s="171"/>
      <c r="FM43" s="171"/>
      <c r="FN43" s="171"/>
      <c r="FO43" s="171"/>
      <c r="FP43" s="171"/>
      <c r="FQ43" s="171"/>
      <c r="FR43" s="171"/>
      <c r="FS43" s="171"/>
      <c r="FT43" s="171"/>
      <c r="FU43" s="171"/>
      <c r="FV43" s="171"/>
      <c r="FW43" s="171"/>
      <c r="FX43" s="171"/>
      <c r="FY43" s="171"/>
      <c r="FZ43" s="171"/>
      <c r="GA43" s="171"/>
      <c r="GB43" s="171"/>
      <c r="GC43" s="171"/>
      <c r="GD43" s="171"/>
      <c r="GE43" s="171"/>
      <c r="GF43" s="171"/>
      <c r="GG43" s="171"/>
      <c r="GH43" s="171"/>
      <c r="GI43" s="171"/>
      <c r="GJ43" s="171"/>
      <c r="GK43" s="171"/>
      <c r="GL43" s="171"/>
      <c r="GM43" s="171"/>
      <c r="GN43" s="171"/>
      <c r="GO43" s="171"/>
      <c r="GP43" s="171"/>
      <c r="GQ43" s="171"/>
      <c r="GR43" s="171"/>
      <c r="GS43" s="171"/>
      <c r="GT43" s="171"/>
      <c r="GU43" s="171"/>
      <c r="GV43" s="171"/>
      <c r="GW43" s="171"/>
      <c r="GX43" s="171"/>
      <c r="GY43" s="171"/>
      <c r="GZ43" s="171"/>
      <c r="HA43" s="171"/>
      <c r="HB43" s="171"/>
      <c r="HC43" s="171"/>
      <c r="HD43" s="171"/>
      <c r="HE43" s="171"/>
      <c r="HF43" s="171"/>
      <c r="HG43" s="171"/>
      <c r="HH43" s="171"/>
      <c r="HI43" s="171"/>
      <c r="HJ43" s="171"/>
      <c r="HK43" s="171"/>
      <c r="HL43" s="171"/>
      <c r="HM43" s="171"/>
      <c r="HN43" s="171"/>
      <c r="HO43" s="171"/>
      <c r="HP43" s="171"/>
      <c r="HQ43" s="171"/>
      <c r="HR43" s="171"/>
      <c r="HS43" s="171"/>
      <c r="HT43" s="171"/>
      <c r="HU43" s="171"/>
      <c r="HV43" s="171"/>
      <c r="HW43" s="171"/>
      <c r="HX43" s="171"/>
      <c r="HY43" s="171"/>
      <c r="HZ43" s="171"/>
      <c r="IA43" s="171"/>
      <c r="IB43" s="171"/>
      <c r="IC43" s="171"/>
      <c r="ID43" s="171"/>
      <c r="IE43" s="171"/>
      <c r="IF43" s="171"/>
      <c r="IG43" s="171"/>
      <c r="IH43" s="171"/>
      <c r="II43" s="171"/>
      <c r="IJ43" s="171"/>
      <c r="IK43" s="171"/>
    </row>
    <row r="44" spans="1:245" s="101" customFormat="1" ht="21" customHeight="1">
      <c r="A44" s="142" t="s">
        <v>297</v>
      </c>
      <c r="B44" s="57" t="s">
        <v>0</v>
      </c>
      <c r="C44" s="85" t="s">
        <v>152</v>
      </c>
      <c r="D44" s="140" t="s">
        <v>277</v>
      </c>
      <c r="E44" s="112" t="s">
        <v>482</v>
      </c>
      <c r="F44" s="111" t="s">
        <v>296</v>
      </c>
      <c r="G44" s="166"/>
      <c r="H44" s="702">
        <f>+H45+H46</f>
        <v>70</v>
      </c>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c r="ED44" s="171"/>
      <c r="EE44" s="171"/>
      <c r="EF44" s="171"/>
      <c r="EG44" s="171"/>
      <c r="EH44" s="171"/>
      <c r="EI44" s="171"/>
      <c r="EJ44" s="171"/>
      <c r="EK44" s="171"/>
      <c r="EL44" s="171"/>
      <c r="EM44" s="171"/>
      <c r="EN44" s="171"/>
      <c r="EO44" s="171"/>
      <c r="EP44" s="171"/>
      <c r="EQ44" s="171"/>
      <c r="ER44" s="171"/>
      <c r="ES44" s="171"/>
      <c r="ET44" s="171"/>
      <c r="EU44" s="171"/>
      <c r="EV44" s="171"/>
      <c r="EW44" s="171"/>
      <c r="EX44" s="171"/>
      <c r="EY44" s="171"/>
      <c r="EZ44" s="171"/>
      <c r="FA44" s="171"/>
      <c r="FB44" s="171"/>
      <c r="FC44" s="171"/>
      <c r="FD44" s="171"/>
      <c r="FE44" s="171"/>
      <c r="FF44" s="171"/>
      <c r="FG44" s="171"/>
      <c r="FH44" s="171"/>
      <c r="FI44" s="171"/>
      <c r="FJ44" s="171"/>
      <c r="FK44" s="171"/>
      <c r="FL44" s="171"/>
      <c r="FM44" s="171"/>
      <c r="FN44" s="171"/>
      <c r="FO44" s="171"/>
      <c r="FP44" s="171"/>
      <c r="FQ44" s="171"/>
      <c r="FR44" s="171"/>
      <c r="FS44" s="171"/>
      <c r="FT44" s="171"/>
      <c r="FU44" s="171"/>
      <c r="FV44" s="171"/>
      <c r="FW44" s="171"/>
      <c r="FX44" s="171"/>
      <c r="FY44" s="171"/>
      <c r="FZ44" s="171"/>
      <c r="GA44" s="171"/>
      <c r="GB44" s="171"/>
      <c r="GC44" s="171"/>
      <c r="GD44" s="171"/>
      <c r="GE44" s="171"/>
      <c r="GF44" s="171"/>
      <c r="GG44" s="171"/>
      <c r="GH44" s="171"/>
      <c r="GI44" s="171"/>
      <c r="GJ44" s="171"/>
      <c r="GK44" s="171"/>
      <c r="GL44" s="171"/>
      <c r="GM44" s="171"/>
      <c r="GN44" s="171"/>
      <c r="GO44" s="171"/>
      <c r="GP44" s="171"/>
      <c r="GQ44" s="171"/>
      <c r="GR44" s="171"/>
      <c r="GS44" s="171"/>
      <c r="GT44" s="171"/>
      <c r="GU44" s="171"/>
      <c r="GV44" s="171"/>
      <c r="GW44" s="171"/>
      <c r="GX44" s="171"/>
      <c r="GY44" s="171"/>
      <c r="GZ44" s="171"/>
      <c r="HA44" s="171"/>
      <c r="HB44" s="171"/>
      <c r="HC44" s="171"/>
      <c r="HD44" s="171"/>
      <c r="HE44" s="171"/>
      <c r="HF44" s="171"/>
      <c r="HG44" s="171"/>
      <c r="HH44" s="171"/>
      <c r="HI44" s="171"/>
      <c r="HJ44" s="171"/>
      <c r="HK44" s="171"/>
      <c r="HL44" s="171"/>
      <c r="HM44" s="171"/>
      <c r="HN44" s="171"/>
      <c r="HO44" s="171"/>
      <c r="HP44" s="171"/>
      <c r="HQ44" s="171"/>
      <c r="HR44" s="171"/>
      <c r="HS44" s="171"/>
      <c r="HT44" s="171"/>
      <c r="HU44" s="171"/>
      <c r="HV44" s="171"/>
      <c r="HW44" s="171"/>
      <c r="HX44" s="171"/>
      <c r="HY44" s="171"/>
      <c r="HZ44" s="171"/>
      <c r="IA44" s="171"/>
      <c r="IB44" s="171"/>
      <c r="IC44" s="171"/>
      <c r="ID44" s="171"/>
      <c r="IE44" s="171"/>
      <c r="IF44" s="171"/>
      <c r="IG44" s="171"/>
      <c r="IH44" s="171"/>
      <c r="II44" s="171"/>
      <c r="IJ44" s="171"/>
      <c r="IK44" s="171"/>
    </row>
    <row r="45" spans="1:245" s="101" customFormat="1" ht="57.75" customHeight="1">
      <c r="A45" s="285" t="s">
        <v>188</v>
      </c>
      <c r="B45" s="57"/>
      <c r="C45" s="283" t="s">
        <v>152</v>
      </c>
      <c r="D45" s="282" t="s">
        <v>277</v>
      </c>
      <c r="E45" s="829" t="s">
        <v>483</v>
      </c>
      <c r="F45" s="830"/>
      <c r="G45" s="281" t="s">
        <v>155</v>
      </c>
      <c r="H45" s="702">
        <v>30</v>
      </c>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71"/>
      <c r="EG45" s="171"/>
      <c r="EH45" s="171"/>
      <c r="EI45" s="171"/>
      <c r="EJ45" s="171"/>
      <c r="EK45" s="171"/>
      <c r="EL45" s="171"/>
      <c r="EM45" s="171"/>
      <c r="EN45" s="171"/>
      <c r="EO45" s="171"/>
      <c r="EP45" s="171"/>
      <c r="EQ45" s="171"/>
      <c r="ER45" s="171"/>
      <c r="ES45" s="171"/>
      <c r="ET45" s="171"/>
      <c r="EU45" s="171"/>
      <c r="EV45" s="171"/>
      <c r="EW45" s="171"/>
      <c r="EX45" s="171"/>
      <c r="EY45" s="171"/>
      <c r="EZ45" s="171"/>
      <c r="FA45" s="171"/>
      <c r="FB45" s="171"/>
      <c r="FC45" s="171"/>
      <c r="FD45" s="171"/>
      <c r="FE45" s="171"/>
      <c r="FF45" s="171"/>
      <c r="FG45" s="171"/>
      <c r="FH45" s="171"/>
      <c r="FI45" s="171"/>
      <c r="FJ45" s="171"/>
      <c r="FK45" s="171"/>
      <c r="FL45" s="171"/>
      <c r="FM45" s="171"/>
      <c r="FN45" s="171"/>
      <c r="FO45" s="171"/>
      <c r="FP45" s="171"/>
      <c r="FQ45" s="171"/>
      <c r="FR45" s="171"/>
      <c r="FS45" s="171"/>
      <c r="FT45" s="171"/>
      <c r="FU45" s="171"/>
      <c r="FV45" s="171"/>
      <c r="FW45" s="171"/>
      <c r="FX45" s="171"/>
      <c r="FY45" s="171"/>
      <c r="FZ45" s="171"/>
      <c r="GA45" s="171"/>
      <c r="GB45" s="171"/>
      <c r="GC45" s="171"/>
      <c r="GD45" s="171"/>
      <c r="GE45" s="171"/>
      <c r="GF45" s="171"/>
      <c r="GG45" s="171"/>
      <c r="GH45" s="171"/>
      <c r="GI45" s="171"/>
      <c r="GJ45" s="171"/>
      <c r="GK45" s="171"/>
      <c r="GL45" s="171"/>
      <c r="GM45" s="171"/>
      <c r="GN45" s="171"/>
      <c r="GO45" s="171"/>
      <c r="GP45" s="171"/>
      <c r="GQ45" s="171"/>
      <c r="GR45" s="171"/>
      <c r="GS45" s="171"/>
      <c r="GT45" s="171"/>
      <c r="GU45" s="171"/>
      <c r="GV45" s="171"/>
      <c r="GW45" s="171"/>
      <c r="GX45" s="171"/>
      <c r="GY45" s="171"/>
      <c r="GZ45" s="171"/>
      <c r="HA45" s="171"/>
      <c r="HB45" s="171"/>
      <c r="HC45" s="171"/>
      <c r="HD45" s="171"/>
      <c r="HE45" s="171"/>
      <c r="HF45" s="171"/>
      <c r="HG45" s="171"/>
      <c r="HH45" s="171"/>
      <c r="HI45" s="171"/>
      <c r="HJ45" s="171"/>
      <c r="HK45" s="171"/>
      <c r="HL45" s="171"/>
      <c r="HM45" s="171"/>
      <c r="HN45" s="171"/>
      <c r="HO45" s="171"/>
      <c r="HP45" s="171"/>
      <c r="HQ45" s="171"/>
      <c r="HR45" s="171"/>
      <c r="HS45" s="171"/>
      <c r="HT45" s="171"/>
      <c r="HU45" s="171"/>
      <c r="HV45" s="171"/>
      <c r="HW45" s="171"/>
      <c r="HX45" s="171"/>
      <c r="HY45" s="171"/>
      <c r="HZ45" s="171"/>
      <c r="IA45" s="171"/>
      <c r="IB45" s="171"/>
      <c r="IC45" s="171"/>
      <c r="ID45" s="171"/>
      <c r="IE45" s="171"/>
      <c r="IF45" s="171"/>
      <c r="IG45" s="171"/>
      <c r="IH45" s="171"/>
      <c r="II45" s="171"/>
      <c r="IJ45" s="171"/>
      <c r="IK45" s="171"/>
    </row>
    <row r="46" spans="1:245" s="101" customFormat="1" ht="37.5" customHeight="1">
      <c r="A46" s="534" t="s">
        <v>368</v>
      </c>
      <c r="B46" s="96" t="s">
        <v>0</v>
      </c>
      <c r="C46" s="57" t="s">
        <v>152</v>
      </c>
      <c r="D46" s="57" t="s">
        <v>277</v>
      </c>
      <c r="E46" s="112" t="s">
        <v>482</v>
      </c>
      <c r="F46" s="111" t="s">
        <v>296</v>
      </c>
      <c r="G46" s="57" t="s">
        <v>149</v>
      </c>
      <c r="H46" s="703">
        <v>40</v>
      </c>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1"/>
      <c r="CV46" s="171"/>
      <c r="CW46" s="171"/>
      <c r="CX46" s="171"/>
      <c r="CY46" s="171"/>
      <c r="CZ46" s="171"/>
      <c r="DA46" s="171"/>
      <c r="DB46" s="171"/>
      <c r="DC46" s="171"/>
      <c r="DD46" s="171"/>
      <c r="DE46" s="171"/>
      <c r="DF46" s="171"/>
      <c r="DG46" s="171"/>
      <c r="DH46" s="171"/>
      <c r="DI46" s="171"/>
      <c r="DJ46" s="171"/>
      <c r="DK46" s="171"/>
      <c r="DL46" s="171"/>
      <c r="DM46" s="171"/>
      <c r="DN46" s="171"/>
      <c r="DO46" s="171"/>
      <c r="DP46" s="171"/>
      <c r="DQ46" s="171"/>
      <c r="DR46" s="171"/>
      <c r="DS46" s="171"/>
      <c r="DT46" s="171"/>
      <c r="DU46" s="171"/>
      <c r="DV46" s="171"/>
      <c r="DW46" s="171"/>
      <c r="DX46" s="171"/>
      <c r="DY46" s="171"/>
      <c r="DZ46" s="171"/>
      <c r="EA46" s="171"/>
      <c r="EB46" s="171"/>
      <c r="EC46" s="171"/>
      <c r="ED46" s="171"/>
      <c r="EE46" s="171"/>
      <c r="EF46" s="171"/>
      <c r="EG46" s="171"/>
      <c r="EH46" s="171"/>
      <c r="EI46" s="171"/>
      <c r="EJ46" s="171"/>
      <c r="EK46" s="171"/>
      <c r="EL46" s="171"/>
      <c r="EM46" s="171"/>
      <c r="EN46" s="171"/>
      <c r="EO46" s="171"/>
      <c r="EP46" s="171"/>
      <c r="EQ46" s="171"/>
      <c r="ER46" s="171"/>
      <c r="ES46" s="171"/>
      <c r="ET46" s="171"/>
      <c r="EU46" s="171"/>
      <c r="EV46" s="171"/>
      <c r="EW46" s="171"/>
      <c r="EX46" s="171"/>
      <c r="EY46" s="171"/>
      <c r="EZ46" s="171"/>
      <c r="FA46" s="171"/>
      <c r="FB46" s="171"/>
      <c r="FC46" s="171"/>
      <c r="FD46" s="171"/>
      <c r="FE46" s="171"/>
      <c r="FF46" s="171"/>
      <c r="FG46" s="171"/>
      <c r="FH46" s="171"/>
      <c r="FI46" s="171"/>
      <c r="FJ46" s="171"/>
      <c r="FK46" s="171"/>
      <c r="FL46" s="171"/>
      <c r="FM46" s="171"/>
      <c r="FN46" s="171"/>
      <c r="FO46" s="171"/>
      <c r="FP46" s="171"/>
      <c r="FQ46" s="171"/>
      <c r="FR46" s="171"/>
      <c r="FS46" s="171"/>
      <c r="FT46" s="171"/>
      <c r="FU46" s="171"/>
      <c r="FV46" s="171"/>
      <c r="FW46" s="171"/>
      <c r="FX46" s="171"/>
      <c r="FY46" s="171"/>
      <c r="FZ46" s="171"/>
      <c r="GA46" s="171"/>
      <c r="GB46" s="171"/>
      <c r="GC46" s="171"/>
      <c r="GD46" s="171"/>
      <c r="GE46" s="171"/>
      <c r="GF46" s="171"/>
      <c r="GG46" s="171"/>
      <c r="GH46" s="171"/>
      <c r="GI46" s="171"/>
      <c r="GJ46" s="171"/>
      <c r="GK46" s="171"/>
      <c r="GL46" s="171"/>
      <c r="GM46" s="171"/>
      <c r="GN46" s="171"/>
      <c r="GO46" s="171"/>
      <c r="GP46" s="171"/>
      <c r="GQ46" s="171"/>
      <c r="GR46" s="171"/>
      <c r="GS46" s="171"/>
      <c r="GT46" s="171"/>
      <c r="GU46" s="171"/>
      <c r="GV46" s="171"/>
      <c r="GW46" s="171"/>
      <c r="GX46" s="171"/>
      <c r="GY46" s="171"/>
      <c r="GZ46" s="171"/>
      <c r="HA46" s="171"/>
      <c r="HB46" s="171"/>
      <c r="HC46" s="171"/>
      <c r="HD46" s="171"/>
      <c r="HE46" s="171"/>
      <c r="HF46" s="171"/>
      <c r="HG46" s="171"/>
      <c r="HH46" s="171"/>
      <c r="HI46" s="171"/>
      <c r="HJ46" s="171"/>
      <c r="HK46" s="171"/>
      <c r="HL46" s="171"/>
      <c r="HM46" s="171"/>
      <c r="HN46" s="171"/>
      <c r="HO46" s="171"/>
      <c r="HP46" s="171"/>
      <c r="HQ46" s="171"/>
      <c r="HR46" s="171"/>
      <c r="HS46" s="171"/>
      <c r="HT46" s="171"/>
      <c r="HU46" s="171"/>
      <c r="HV46" s="171"/>
      <c r="HW46" s="171"/>
      <c r="HX46" s="171"/>
      <c r="HY46" s="171"/>
      <c r="HZ46" s="171"/>
      <c r="IA46" s="171"/>
      <c r="IB46" s="171"/>
      <c r="IC46" s="171"/>
      <c r="ID46" s="171"/>
      <c r="IE46" s="171"/>
      <c r="IF46" s="171"/>
      <c r="IG46" s="171"/>
      <c r="IH46" s="171"/>
      <c r="II46" s="171"/>
      <c r="IJ46" s="171"/>
      <c r="IK46" s="171"/>
    </row>
    <row r="47" spans="1:245" s="101" customFormat="1" ht="37.5" customHeight="1" hidden="1">
      <c r="A47" s="816"/>
      <c r="B47" s="96"/>
      <c r="C47" s="81"/>
      <c r="D47" s="81"/>
      <c r="E47" s="247"/>
      <c r="F47" s="78"/>
      <c r="G47" s="81"/>
      <c r="H47" s="703"/>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c r="CN47" s="171"/>
      <c r="CO47" s="171"/>
      <c r="CP47" s="171"/>
      <c r="CQ47" s="171"/>
      <c r="CR47" s="171"/>
      <c r="CS47" s="171"/>
      <c r="CT47" s="171"/>
      <c r="CU47" s="171"/>
      <c r="CV47" s="171"/>
      <c r="CW47" s="171"/>
      <c r="CX47" s="171"/>
      <c r="CY47" s="171"/>
      <c r="CZ47" s="171"/>
      <c r="DA47" s="171"/>
      <c r="DB47" s="171"/>
      <c r="DC47" s="171"/>
      <c r="DD47" s="171"/>
      <c r="DE47" s="171"/>
      <c r="DF47" s="171"/>
      <c r="DG47" s="171"/>
      <c r="DH47" s="171"/>
      <c r="DI47" s="171"/>
      <c r="DJ47" s="171"/>
      <c r="DK47" s="171"/>
      <c r="DL47" s="171"/>
      <c r="DM47" s="171"/>
      <c r="DN47" s="171"/>
      <c r="DO47" s="171"/>
      <c r="DP47" s="171"/>
      <c r="DQ47" s="171"/>
      <c r="DR47" s="171"/>
      <c r="DS47" s="171"/>
      <c r="DT47" s="171"/>
      <c r="DU47" s="171"/>
      <c r="DV47" s="171"/>
      <c r="DW47" s="171"/>
      <c r="DX47" s="171"/>
      <c r="DY47" s="171"/>
      <c r="DZ47" s="171"/>
      <c r="EA47" s="171"/>
      <c r="EB47" s="171"/>
      <c r="EC47" s="171"/>
      <c r="ED47" s="171"/>
      <c r="EE47" s="171"/>
      <c r="EF47" s="171"/>
      <c r="EG47" s="171"/>
      <c r="EH47" s="171"/>
      <c r="EI47" s="171"/>
      <c r="EJ47" s="171"/>
      <c r="EK47" s="171"/>
      <c r="EL47" s="171"/>
      <c r="EM47" s="171"/>
      <c r="EN47" s="171"/>
      <c r="EO47" s="171"/>
      <c r="EP47" s="171"/>
      <c r="EQ47" s="171"/>
      <c r="ER47" s="171"/>
      <c r="ES47" s="171"/>
      <c r="ET47" s="171"/>
      <c r="EU47" s="171"/>
      <c r="EV47" s="171"/>
      <c r="EW47" s="171"/>
      <c r="EX47" s="171"/>
      <c r="EY47" s="171"/>
      <c r="EZ47" s="171"/>
      <c r="FA47" s="171"/>
      <c r="FB47" s="171"/>
      <c r="FC47" s="171"/>
      <c r="FD47" s="171"/>
      <c r="FE47" s="171"/>
      <c r="FF47" s="171"/>
      <c r="FG47" s="171"/>
      <c r="FH47" s="171"/>
      <c r="FI47" s="171"/>
      <c r="FJ47" s="171"/>
      <c r="FK47" s="171"/>
      <c r="FL47" s="171"/>
      <c r="FM47" s="171"/>
      <c r="FN47" s="171"/>
      <c r="FO47" s="171"/>
      <c r="FP47" s="171"/>
      <c r="FQ47" s="171"/>
      <c r="FR47" s="171"/>
      <c r="FS47" s="171"/>
      <c r="FT47" s="171"/>
      <c r="FU47" s="171"/>
      <c r="FV47" s="171"/>
      <c r="FW47" s="171"/>
      <c r="FX47" s="171"/>
      <c r="FY47" s="171"/>
      <c r="FZ47" s="171"/>
      <c r="GA47" s="171"/>
      <c r="GB47" s="171"/>
      <c r="GC47" s="171"/>
      <c r="GD47" s="171"/>
      <c r="GE47" s="171"/>
      <c r="GF47" s="171"/>
      <c r="GG47" s="171"/>
      <c r="GH47" s="171"/>
      <c r="GI47" s="171"/>
      <c r="GJ47" s="171"/>
      <c r="GK47" s="171"/>
      <c r="GL47" s="171"/>
      <c r="GM47" s="171"/>
      <c r="GN47" s="171"/>
      <c r="GO47" s="171"/>
      <c r="GP47" s="171"/>
      <c r="GQ47" s="171"/>
      <c r="GR47" s="171"/>
      <c r="GS47" s="171"/>
      <c r="GT47" s="171"/>
      <c r="GU47" s="171"/>
      <c r="GV47" s="171"/>
      <c r="GW47" s="171"/>
      <c r="GX47" s="171"/>
      <c r="GY47" s="171"/>
      <c r="GZ47" s="171"/>
      <c r="HA47" s="171"/>
      <c r="HB47" s="171"/>
      <c r="HC47" s="171"/>
      <c r="HD47" s="171"/>
      <c r="HE47" s="171"/>
      <c r="HF47" s="171"/>
      <c r="HG47" s="171"/>
      <c r="HH47" s="171"/>
      <c r="HI47" s="171"/>
      <c r="HJ47" s="171"/>
      <c r="HK47" s="171"/>
      <c r="HL47" s="171"/>
      <c r="HM47" s="171"/>
      <c r="HN47" s="171"/>
      <c r="HO47" s="171"/>
      <c r="HP47" s="171"/>
      <c r="HQ47" s="171"/>
      <c r="HR47" s="171"/>
      <c r="HS47" s="171"/>
      <c r="HT47" s="171"/>
      <c r="HU47" s="171"/>
      <c r="HV47" s="171"/>
      <c r="HW47" s="171"/>
      <c r="HX47" s="171"/>
      <c r="HY47" s="171"/>
      <c r="HZ47" s="171"/>
      <c r="IA47" s="171"/>
      <c r="IB47" s="171"/>
      <c r="IC47" s="171"/>
      <c r="ID47" s="171"/>
      <c r="IE47" s="171"/>
      <c r="IF47" s="171"/>
      <c r="IG47" s="171"/>
      <c r="IH47" s="171"/>
      <c r="II47" s="171"/>
      <c r="IJ47" s="171"/>
      <c r="IK47" s="171"/>
    </row>
    <row r="48" spans="1:8" s="80" customFormat="1" ht="45.75" customHeight="1">
      <c r="A48" s="229" t="s">
        <v>295</v>
      </c>
      <c r="B48" s="85" t="s">
        <v>0</v>
      </c>
      <c r="C48" s="228" t="s">
        <v>152</v>
      </c>
      <c r="D48" s="227">
        <v>13</v>
      </c>
      <c r="E48" s="226" t="s">
        <v>294</v>
      </c>
      <c r="F48" s="225" t="s">
        <v>159</v>
      </c>
      <c r="G48" s="224"/>
      <c r="H48" s="704">
        <f>+H49+H66+H65</f>
        <v>2742.57</v>
      </c>
    </row>
    <row r="49" spans="1:8" s="80" customFormat="1" ht="26.25" customHeight="1">
      <c r="A49" s="103" t="s">
        <v>293</v>
      </c>
      <c r="B49" s="85" t="s">
        <v>0</v>
      </c>
      <c r="C49" s="223" t="s">
        <v>152</v>
      </c>
      <c r="D49" s="84">
        <v>13</v>
      </c>
      <c r="E49" s="222" t="s">
        <v>291</v>
      </c>
      <c r="F49" s="156" t="s">
        <v>159</v>
      </c>
      <c r="G49" s="221"/>
      <c r="H49" s="705" t="str">
        <f>H50</f>
        <v>300,000</v>
      </c>
    </row>
    <row r="50" spans="1:8" s="80" customFormat="1" ht="26.25" customHeight="1">
      <c r="A50" s="86" t="s">
        <v>292</v>
      </c>
      <c r="B50" s="85"/>
      <c r="C50" s="83" t="s">
        <v>152</v>
      </c>
      <c r="D50" s="84">
        <v>13</v>
      </c>
      <c r="E50" s="222" t="s">
        <v>291</v>
      </c>
      <c r="F50" s="156" t="s">
        <v>290</v>
      </c>
      <c r="G50" s="221"/>
      <c r="H50" s="705" t="str">
        <f>H51</f>
        <v>300,000</v>
      </c>
    </row>
    <row r="51" spans="1:8" s="80" customFormat="1" ht="38.25" customHeight="1">
      <c r="A51" s="534" t="s">
        <v>368</v>
      </c>
      <c r="B51" s="57" t="s">
        <v>0</v>
      </c>
      <c r="C51" s="220" t="s">
        <v>152</v>
      </c>
      <c r="D51" s="219">
        <v>13</v>
      </c>
      <c r="E51" s="218" t="s">
        <v>291</v>
      </c>
      <c r="F51" s="66" t="s">
        <v>290</v>
      </c>
      <c r="G51" s="217" t="s">
        <v>149</v>
      </c>
      <c r="H51" s="694" t="s">
        <v>616</v>
      </c>
    </row>
    <row r="52" spans="1:8" s="80" customFormat="1" ht="18.75" customHeight="1" hidden="1">
      <c r="A52" s="211" t="s">
        <v>280</v>
      </c>
      <c r="B52" s="96" t="s">
        <v>0</v>
      </c>
      <c r="C52" s="216" t="s">
        <v>152</v>
      </c>
      <c r="D52" s="215">
        <v>13</v>
      </c>
      <c r="E52" s="849" t="s">
        <v>281</v>
      </c>
      <c r="F52" s="850"/>
      <c r="G52" s="214" t="s">
        <v>190</v>
      </c>
      <c r="H52" s="706"/>
    </row>
    <row r="53" spans="1:8" s="80" customFormat="1" ht="18.75" customHeight="1" hidden="1">
      <c r="A53" s="88" t="s">
        <v>278</v>
      </c>
      <c r="B53" s="85" t="s">
        <v>0</v>
      </c>
      <c r="C53" s="202" t="s">
        <v>152</v>
      </c>
      <c r="D53" s="202" t="s">
        <v>277</v>
      </c>
      <c r="E53" s="70" t="s">
        <v>279</v>
      </c>
      <c r="F53" s="69" t="s">
        <v>159</v>
      </c>
      <c r="G53" s="201"/>
      <c r="H53" s="694"/>
    </row>
    <row r="54" spans="1:250" s="212" customFormat="1" ht="19.5" customHeight="1" hidden="1">
      <c r="A54" s="86" t="s">
        <v>289</v>
      </c>
      <c r="B54" s="85" t="s">
        <v>0</v>
      </c>
      <c r="C54" s="114" t="s">
        <v>152</v>
      </c>
      <c r="D54" s="114" t="s">
        <v>277</v>
      </c>
      <c r="E54" s="59" t="s">
        <v>274</v>
      </c>
      <c r="F54" s="156" t="s">
        <v>159</v>
      </c>
      <c r="G54" s="200"/>
      <c r="H54" s="694"/>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c r="CP54" s="213"/>
      <c r="CQ54" s="213"/>
      <c r="CR54" s="213"/>
      <c r="CS54" s="213"/>
      <c r="CT54" s="213"/>
      <c r="CU54" s="213"/>
      <c r="CV54" s="213"/>
      <c r="CW54" s="213"/>
      <c r="CX54" s="213"/>
      <c r="CY54" s="213"/>
      <c r="CZ54" s="213"/>
      <c r="DA54" s="213"/>
      <c r="DB54" s="213"/>
      <c r="DC54" s="213"/>
      <c r="DD54" s="213"/>
      <c r="DE54" s="213"/>
      <c r="DF54" s="213"/>
      <c r="DG54" s="213"/>
      <c r="DH54" s="213"/>
      <c r="DI54" s="213"/>
      <c r="DJ54" s="213"/>
      <c r="DK54" s="213"/>
      <c r="DL54" s="213"/>
      <c r="DM54" s="213"/>
      <c r="DN54" s="213"/>
      <c r="DO54" s="213"/>
      <c r="DP54" s="213"/>
      <c r="DQ54" s="213"/>
      <c r="DR54" s="213"/>
      <c r="DS54" s="213"/>
      <c r="DT54" s="213"/>
      <c r="DU54" s="213"/>
      <c r="DV54" s="213"/>
      <c r="DW54" s="213"/>
      <c r="DX54" s="213"/>
      <c r="DY54" s="213"/>
      <c r="DZ54" s="213"/>
      <c r="EA54" s="213"/>
      <c r="EB54" s="213"/>
      <c r="EC54" s="213"/>
      <c r="ED54" s="213"/>
      <c r="EE54" s="213"/>
      <c r="EF54" s="213"/>
      <c r="EG54" s="213"/>
      <c r="EH54" s="213"/>
      <c r="EI54" s="213"/>
      <c r="EJ54" s="213"/>
      <c r="EK54" s="213"/>
      <c r="EL54" s="213"/>
      <c r="EM54" s="213"/>
      <c r="EN54" s="213"/>
      <c r="EO54" s="213"/>
      <c r="EP54" s="213"/>
      <c r="EQ54" s="213"/>
      <c r="ER54" s="213"/>
      <c r="ES54" s="213"/>
      <c r="ET54" s="213"/>
      <c r="EU54" s="213"/>
      <c r="EV54" s="213"/>
      <c r="EW54" s="213"/>
      <c r="EX54" s="213"/>
      <c r="EY54" s="213"/>
      <c r="EZ54" s="213"/>
      <c r="FA54" s="213"/>
      <c r="FB54" s="213"/>
      <c r="FC54" s="213"/>
      <c r="FD54" s="213"/>
      <c r="FE54" s="213"/>
      <c r="FF54" s="213"/>
      <c r="FG54" s="213"/>
      <c r="FH54" s="213"/>
      <c r="FI54" s="213"/>
      <c r="FJ54" s="213"/>
      <c r="FK54" s="213"/>
      <c r="FL54" s="213"/>
      <c r="FM54" s="213"/>
      <c r="FN54" s="213"/>
      <c r="FO54" s="213"/>
      <c r="FP54" s="213"/>
      <c r="FQ54" s="213"/>
      <c r="FR54" s="213"/>
      <c r="FS54" s="213"/>
      <c r="FT54" s="213"/>
      <c r="FU54" s="213"/>
      <c r="FV54" s="213"/>
      <c r="FW54" s="213"/>
      <c r="FX54" s="213"/>
      <c r="FY54" s="213"/>
      <c r="FZ54" s="213"/>
      <c r="GA54" s="213"/>
      <c r="GB54" s="213"/>
      <c r="GC54" s="213"/>
      <c r="GD54" s="213"/>
      <c r="GE54" s="213"/>
      <c r="GF54" s="213"/>
      <c r="GG54" s="213"/>
      <c r="GH54" s="213"/>
      <c r="GI54" s="213"/>
      <c r="GJ54" s="213"/>
      <c r="GK54" s="213"/>
      <c r="GL54" s="213"/>
      <c r="GM54" s="213"/>
      <c r="GN54" s="213"/>
      <c r="GO54" s="213"/>
      <c r="GP54" s="213"/>
      <c r="GQ54" s="213"/>
      <c r="GR54" s="213"/>
      <c r="GS54" s="213"/>
      <c r="GT54" s="213"/>
      <c r="GU54" s="213"/>
      <c r="GV54" s="213"/>
      <c r="GW54" s="213"/>
      <c r="GX54" s="213"/>
      <c r="GY54" s="213"/>
      <c r="GZ54" s="213"/>
      <c r="HA54" s="213"/>
      <c r="HB54" s="213"/>
      <c r="HC54" s="213"/>
      <c r="HD54" s="213"/>
      <c r="HE54" s="213"/>
      <c r="HF54" s="213"/>
      <c r="HG54" s="213"/>
      <c r="HH54" s="213"/>
      <c r="HI54" s="213"/>
      <c r="HJ54" s="213"/>
      <c r="HK54" s="213"/>
      <c r="HL54" s="213"/>
      <c r="HM54" s="213"/>
      <c r="HN54" s="213"/>
      <c r="HO54" s="213"/>
      <c r="HP54" s="213"/>
      <c r="HQ54" s="213"/>
      <c r="HR54" s="213"/>
      <c r="HS54" s="213"/>
      <c r="HT54" s="213"/>
      <c r="HU54" s="213"/>
      <c r="HV54" s="213"/>
      <c r="HW54" s="213"/>
      <c r="HX54" s="213"/>
      <c r="HY54" s="213"/>
      <c r="HZ54" s="213"/>
      <c r="IA54" s="213"/>
      <c r="IB54" s="213"/>
      <c r="IC54" s="213"/>
      <c r="ID54" s="213"/>
      <c r="IE54" s="213"/>
      <c r="IF54" s="213"/>
      <c r="IG54" s="213"/>
      <c r="IH54" s="213"/>
      <c r="II54" s="213"/>
      <c r="IJ54" s="213"/>
      <c r="IK54" s="213"/>
      <c r="IL54" s="213"/>
      <c r="IM54" s="213"/>
      <c r="IN54" s="213"/>
      <c r="IO54" s="213"/>
      <c r="IP54" s="213"/>
    </row>
    <row r="55" spans="1:250" s="212" customFormat="1" ht="19.5" customHeight="1" hidden="1">
      <c r="A55" s="103" t="s">
        <v>188</v>
      </c>
      <c r="B55" s="57" t="s">
        <v>0</v>
      </c>
      <c r="C55" s="60" t="s">
        <v>152</v>
      </c>
      <c r="D55" s="60">
        <v>13</v>
      </c>
      <c r="E55" s="209" t="s">
        <v>274</v>
      </c>
      <c r="F55" s="208" t="s">
        <v>273</v>
      </c>
      <c r="G55" s="60"/>
      <c r="H55" s="694"/>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c r="CP55" s="213"/>
      <c r="CQ55" s="213"/>
      <c r="CR55" s="213"/>
      <c r="CS55" s="213"/>
      <c r="CT55" s="213"/>
      <c r="CU55" s="213"/>
      <c r="CV55" s="213"/>
      <c r="CW55" s="213"/>
      <c r="CX55" s="213"/>
      <c r="CY55" s="213"/>
      <c r="CZ55" s="213"/>
      <c r="DA55" s="213"/>
      <c r="DB55" s="213"/>
      <c r="DC55" s="213"/>
      <c r="DD55" s="213"/>
      <c r="DE55" s="213"/>
      <c r="DF55" s="213"/>
      <c r="DG55" s="213"/>
      <c r="DH55" s="213"/>
      <c r="DI55" s="213"/>
      <c r="DJ55" s="213"/>
      <c r="DK55" s="213"/>
      <c r="DL55" s="213"/>
      <c r="DM55" s="213"/>
      <c r="DN55" s="213"/>
      <c r="DO55" s="213"/>
      <c r="DP55" s="213"/>
      <c r="DQ55" s="213"/>
      <c r="DR55" s="213"/>
      <c r="DS55" s="213"/>
      <c r="DT55" s="213"/>
      <c r="DU55" s="213"/>
      <c r="DV55" s="213"/>
      <c r="DW55" s="213"/>
      <c r="DX55" s="213"/>
      <c r="DY55" s="213"/>
      <c r="DZ55" s="213"/>
      <c r="EA55" s="213"/>
      <c r="EB55" s="213"/>
      <c r="EC55" s="213"/>
      <c r="ED55" s="213"/>
      <c r="EE55" s="213"/>
      <c r="EF55" s="213"/>
      <c r="EG55" s="213"/>
      <c r="EH55" s="213"/>
      <c r="EI55" s="213"/>
      <c r="EJ55" s="213"/>
      <c r="EK55" s="213"/>
      <c r="EL55" s="213"/>
      <c r="EM55" s="213"/>
      <c r="EN55" s="213"/>
      <c r="EO55" s="213"/>
      <c r="EP55" s="213"/>
      <c r="EQ55" s="213"/>
      <c r="ER55" s="213"/>
      <c r="ES55" s="213"/>
      <c r="ET55" s="213"/>
      <c r="EU55" s="213"/>
      <c r="EV55" s="213"/>
      <c r="EW55" s="213"/>
      <c r="EX55" s="213"/>
      <c r="EY55" s="213"/>
      <c r="EZ55" s="213"/>
      <c r="FA55" s="213"/>
      <c r="FB55" s="213"/>
      <c r="FC55" s="213"/>
      <c r="FD55" s="213"/>
      <c r="FE55" s="213"/>
      <c r="FF55" s="213"/>
      <c r="FG55" s="213"/>
      <c r="FH55" s="213"/>
      <c r="FI55" s="213"/>
      <c r="FJ55" s="213"/>
      <c r="FK55" s="213"/>
      <c r="FL55" s="213"/>
      <c r="FM55" s="213"/>
      <c r="FN55" s="213"/>
      <c r="FO55" s="213"/>
      <c r="FP55" s="213"/>
      <c r="FQ55" s="213"/>
      <c r="FR55" s="213"/>
      <c r="FS55" s="213"/>
      <c r="FT55" s="213"/>
      <c r="FU55" s="213"/>
      <c r="FV55" s="213"/>
      <c r="FW55" s="213"/>
      <c r="FX55" s="213"/>
      <c r="FY55" s="213"/>
      <c r="FZ55" s="213"/>
      <c r="GA55" s="213"/>
      <c r="GB55" s="213"/>
      <c r="GC55" s="213"/>
      <c r="GD55" s="213"/>
      <c r="GE55" s="213"/>
      <c r="GF55" s="213"/>
      <c r="GG55" s="213"/>
      <c r="GH55" s="213"/>
      <c r="GI55" s="213"/>
      <c r="GJ55" s="213"/>
      <c r="GK55" s="213"/>
      <c r="GL55" s="213"/>
      <c r="GM55" s="213"/>
      <c r="GN55" s="213"/>
      <c r="GO55" s="213"/>
      <c r="GP55" s="213"/>
      <c r="GQ55" s="213"/>
      <c r="GR55" s="213"/>
      <c r="GS55" s="213"/>
      <c r="GT55" s="213"/>
      <c r="GU55" s="213"/>
      <c r="GV55" s="213"/>
      <c r="GW55" s="213"/>
      <c r="GX55" s="213"/>
      <c r="GY55" s="213"/>
      <c r="GZ55" s="213"/>
      <c r="HA55" s="213"/>
      <c r="HB55" s="213"/>
      <c r="HC55" s="213"/>
      <c r="HD55" s="213"/>
      <c r="HE55" s="213"/>
      <c r="HF55" s="213"/>
      <c r="HG55" s="213"/>
      <c r="HH55" s="213"/>
      <c r="HI55" s="213"/>
      <c r="HJ55" s="213"/>
      <c r="HK55" s="213"/>
      <c r="HL55" s="213"/>
      <c r="HM55" s="213"/>
      <c r="HN55" s="213"/>
      <c r="HO55" s="213"/>
      <c r="HP55" s="213"/>
      <c r="HQ55" s="213"/>
      <c r="HR55" s="213"/>
      <c r="HS55" s="213"/>
      <c r="HT55" s="213"/>
      <c r="HU55" s="213"/>
      <c r="HV55" s="213"/>
      <c r="HW55" s="213"/>
      <c r="HX55" s="213"/>
      <c r="HY55" s="213"/>
      <c r="HZ55" s="213"/>
      <c r="IA55" s="213"/>
      <c r="IB55" s="213"/>
      <c r="IC55" s="213"/>
      <c r="ID55" s="213"/>
      <c r="IE55" s="213"/>
      <c r="IF55" s="213"/>
      <c r="IG55" s="213"/>
      <c r="IH55" s="213"/>
      <c r="II55" s="213"/>
      <c r="IJ55" s="213"/>
      <c r="IK55" s="213"/>
      <c r="IL55" s="213"/>
      <c r="IM55" s="213"/>
      <c r="IN55" s="213"/>
      <c r="IO55" s="213"/>
      <c r="IP55" s="213"/>
    </row>
    <row r="56" spans="1:250" s="212" customFormat="1" ht="56.25" customHeight="1" hidden="1">
      <c r="A56" s="72" t="s">
        <v>163</v>
      </c>
      <c r="B56" s="57" t="s">
        <v>0</v>
      </c>
      <c r="C56" s="60" t="s">
        <v>152</v>
      </c>
      <c r="D56" s="60">
        <v>13</v>
      </c>
      <c r="E56" s="209" t="s">
        <v>274</v>
      </c>
      <c r="F56" s="208" t="s">
        <v>273</v>
      </c>
      <c r="G56" s="60" t="s">
        <v>149</v>
      </c>
      <c r="H56" s="694"/>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c r="CP56" s="213"/>
      <c r="CQ56" s="213"/>
      <c r="CR56" s="213"/>
      <c r="CS56" s="213"/>
      <c r="CT56" s="213"/>
      <c r="CU56" s="213"/>
      <c r="CV56" s="213"/>
      <c r="CW56" s="213"/>
      <c r="CX56" s="213"/>
      <c r="CY56" s="213"/>
      <c r="CZ56" s="213"/>
      <c r="DA56" s="213"/>
      <c r="DB56" s="213"/>
      <c r="DC56" s="213"/>
      <c r="DD56" s="213"/>
      <c r="DE56" s="213"/>
      <c r="DF56" s="213"/>
      <c r="DG56" s="213"/>
      <c r="DH56" s="213"/>
      <c r="DI56" s="213"/>
      <c r="DJ56" s="213"/>
      <c r="DK56" s="213"/>
      <c r="DL56" s="213"/>
      <c r="DM56" s="213"/>
      <c r="DN56" s="213"/>
      <c r="DO56" s="213"/>
      <c r="DP56" s="213"/>
      <c r="DQ56" s="213"/>
      <c r="DR56" s="213"/>
      <c r="DS56" s="213"/>
      <c r="DT56" s="213"/>
      <c r="DU56" s="213"/>
      <c r="DV56" s="213"/>
      <c r="DW56" s="213"/>
      <c r="DX56" s="213"/>
      <c r="DY56" s="213"/>
      <c r="DZ56" s="213"/>
      <c r="EA56" s="213"/>
      <c r="EB56" s="213"/>
      <c r="EC56" s="213"/>
      <c r="ED56" s="213"/>
      <c r="EE56" s="213"/>
      <c r="EF56" s="213"/>
      <c r="EG56" s="213"/>
      <c r="EH56" s="213"/>
      <c r="EI56" s="213"/>
      <c r="EJ56" s="213"/>
      <c r="EK56" s="213"/>
      <c r="EL56" s="213"/>
      <c r="EM56" s="213"/>
      <c r="EN56" s="213"/>
      <c r="EO56" s="213"/>
      <c r="EP56" s="213"/>
      <c r="EQ56" s="213"/>
      <c r="ER56" s="213"/>
      <c r="ES56" s="213"/>
      <c r="ET56" s="213"/>
      <c r="EU56" s="213"/>
      <c r="EV56" s="213"/>
      <c r="EW56" s="213"/>
      <c r="EX56" s="213"/>
      <c r="EY56" s="213"/>
      <c r="EZ56" s="213"/>
      <c r="FA56" s="213"/>
      <c r="FB56" s="213"/>
      <c r="FC56" s="213"/>
      <c r="FD56" s="213"/>
      <c r="FE56" s="213"/>
      <c r="FF56" s="213"/>
      <c r="FG56" s="213"/>
      <c r="FH56" s="213"/>
      <c r="FI56" s="213"/>
      <c r="FJ56" s="213"/>
      <c r="FK56" s="213"/>
      <c r="FL56" s="213"/>
      <c r="FM56" s="213"/>
      <c r="FN56" s="213"/>
      <c r="FO56" s="213"/>
      <c r="FP56" s="213"/>
      <c r="FQ56" s="213"/>
      <c r="FR56" s="213"/>
      <c r="FS56" s="213"/>
      <c r="FT56" s="213"/>
      <c r="FU56" s="213"/>
      <c r="FV56" s="213"/>
      <c r="FW56" s="213"/>
      <c r="FX56" s="213"/>
      <c r="FY56" s="213"/>
      <c r="FZ56" s="213"/>
      <c r="GA56" s="213"/>
      <c r="GB56" s="213"/>
      <c r="GC56" s="213"/>
      <c r="GD56" s="213"/>
      <c r="GE56" s="213"/>
      <c r="GF56" s="213"/>
      <c r="GG56" s="213"/>
      <c r="GH56" s="213"/>
      <c r="GI56" s="213"/>
      <c r="GJ56" s="213"/>
      <c r="GK56" s="213"/>
      <c r="GL56" s="213"/>
      <c r="GM56" s="213"/>
      <c r="GN56" s="213"/>
      <c r="GO56" s="213"/>
      <c r="GP56" s="213"/>
      <c r="GQ56" s="213"/>
      <c r="GR56" s="213"/>
      <c r="GS56" s="213"/>
      <c r="GT56" s="213"/>
      <c r="GU56" s="213"/>
      <c r="GV56" s="213"/>
      <c r="GW56" s="213"/>
      <c r="GX56" s="213"/>
      <c r="GY56" s="213"/>
      <c r="GZ56" s="213"/>
      <c r="HA56" s="213"/>
      <c r="HB56" s="213"/>
      <c r="HC56" s="213"/>
      <c r="HD56" s="213"/>
      <c r="HE56" s="213"/>
      <c r="HF56" s="213"/>
      <c r="HG56" s="213"/>
      <c r="HH56" s="213"/>
      <c r="HI56" s="213"/>
      <c r="HJ56" s="213"/>
      <c r="HK56" s="213"/>
      <c r="HL56" s="213"/>
      <c r="HM56" s="213"/>
      <c r="HN56" s="213"/>
      <c r="HO56" s="213"/>
      <c r="HP56" s="213"/>
      <c r="HQ56" s="213"/>
      <c r="HR56" s="213"/>
      <c r="HS56" s="213"/>
      <c r="HT56" s="213"/>
      <c r="HU56" s="213"/>
      <c r="HV56" s="213"/>
      <c r="HW56" s="213"/>
      <c r="HX56" s="213"/>
      <c r="HY56" s="213"/>
      <c r="HZ56" s="213"/>
      <c r="IA56" s="213"/>
      <c r="IB56" s="213"/>
      <c r="IC56" s="213"/>
      <c r="ID56" s="213"/>
      <c r="IE56" s="213"/>
      <c r="IF56" s="213"/>
      <c r="IG56" s="213"/>
      <c r="IH56" s="213"/>
      <c r="II56" s="213"/>
      <c r="IJ56" s="213"/>
      <c r="IK56" s="213"/>
      <c r="IL56" s="213"/>
      <c r="IM56" s="213"/>
      <c r="IN56" s="213"/>
      <c r="IO56" s="213"/>
      <c r="IP56" s="213"/>
    </row>
    <row r="57" spans="1:250" s="212" customFormat="1" ht="19.5" customHeight="1" hidden="1">
      <c r="A57" s="86" t="s">
        <v>191</v>
      </c>
      <c r="B57" s="57" t="s">
        <v>0</v>
      </c>
      <c r="C57" s="60" t="s">
        <v>152</v>
      </c>
      <c r="D57" s="210" t="s">
        <v>277</v>
      </c>
      <c r="E57" s="209" t="s">
        <v>286</v>
      </c>
      <c r="F57" s="208" t="s">
        <v>159</v>
      </c>
      <c r="G57" s="207"/>
      <c r="H57" s="694"/>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c r="CP57" s="213"/>
      <c r="CQ57" s="213"/>
      <c r="CR57" s="213"/>
      <c r="CS57" s="213"/>
      <c r="CT57" s="213"/>
      <c r="CU57" s="213"/>
      <c r="CV57" s="213"/>
      <c r="CW57" s="213"/>
      <c r="CX57" s="213"/>
      <c r="CY57" s="213"/>
      <c r="CZ57" s="213"/>
      <c r="DA57" s="213"/>
      <c r="DB57" s="213"/>
      <c r="DC57" s="213"/>
      <c r="DD57" s="213"/>
      <c r="DE57" s="213"/>
      <c r="DF57" s="213"/>
      <c r="DG57" s="213"/>
      <c r="DH57" s="213"/>
      <c r="DI57" s="213"/>
      <c r="DJ57" s="213"/>
      <c r="DK57" s="213"/>
      <c r="DL57" s="213"/>
      <c r="DM57" s="213"/>
      <c r="DN57" s="213"/>
      <c r="DO57" s="213"/>
      <c r="DP57" s="213"/>
      <c r="DQ57" s="213"/>
      <c r="DR57" s="213"/>
      <c r="DS57" s="213"/>
      <c r="DT57" s="213"/>
      <c r="DU57" s="213"/>
      <c r="DV57" s="213"/>
      <c r="DW57" s="213"/>
      <c r="DX57" s="213"/>
      <c r="DY57" s="213"/>
      <c r="DZ57" s="213"/>
      <c r="EA57" s="213"/>
      <c r="EB57" s="213"/>
      <c r="EC57" s="213"/>
      <c r="ED57" s="213"/>
      <c r="EE57" s="213"/>
      <c r="EF57" s="213"/>
      <c r="EG57" s="213"/>
      <c r="EH57" s="213"/>
      <c r="EI57" s="213"/>
      <c r="EJ57" s="213"/>
      <c r="EK57" s="213"/>
      <c r="EL57" s="213"/>
      <c r="EM57" s="213"/>
      <c r="EN57" s="213"/>
      <c r="EO57" s="213"/>
      <c r="EP57" s="213"/>
      <c r="EQ57" s="213"/>
      <c r="ER57" s="213"/>
      <c r="ES57" s="213"/>
      <c r="ET57" s="213"/>
      <c r="EU57" s="213"/>
      <c r="EV57" s="213"/>
      <c r="EW57" s="213"/>
      <c r="EX57" s="213"/>
      <c r="EY57" s="213"/>
      <c r="EZ57" s="213"/>
      <c r="FA57" s="213"/>
      <c r="FB57" s="213"/>
      <c r="FC57" s="213"/>
      <c r="FD57" s="213"/>
      <c r="FE57" s="213"/>
      <c r="FF57" s="213"/>
      <c r="FG57" s="213"/>
      <c r="FH57" s="213"/>
      <c r="FI57" s="213"/>
      <c r="FJ57" s="213"/>
      <c r="FK57" s="213"/>
      <c r="FL57" s="213"/>
      <c r="FM57" s="213"/>
      <c r="FN57" s="213"/>
      <c r="FO57" s="213"/>
      <c r="FP57" s="213"/>
      <c r="FQ57" s="213"/>
      <c r="FR57" s="213"/>
      <c r="FS57" s="213"/>
      <c r="FT57" s="213"/>
      <c r="FU57" s="213"/>
      <c r="FV57" s="213"/>
      <c r="FW57" s="213"/>
      <c r="FX57" s="213"/>
      <c r="FY57" s="213"/>
      <c r="FZ57" s="213"/>
      <c r="GA57" s="213"/>
      <c r="GB57" s="213"/>
      <c r="GC57" s="213"/>
      <c r="GD57" s="213"/>
      <c r="GE57" s="213"/>
      <c r="GF57" s="213"/>
      <c r="GG57" s="213"/>
      <c r="GH57" s="213"/>
      <c r="GI57" s="213"/>
      <c r="GJ57" s="213"/>
      <c r="GK57" s="213"/>
      <c r="GL57" s="213"/>
      <c r="GM57" s="213"/>
      <c r="GN57" s="213"/>
      <c r="GO57" s="213"/>
      <c r="GP57" s="213"/>
      <c r="GQ57" s="213"/>
      <c r="GR57" s="213"/>
      <c r="GS57" s="213"/>
      <c r="GT57" s="213"/>
      <c r="GU57" s="213"/>
      <c r="GV57" s="213"/>
      <c r="GW57" s="213"/>
      <c r="GX57" s="213"/>
      <c r="GY57" s="213"/>
      <c r="GZ57" s="213"/>
      <c r="HA57" s="213"/>
      <c r="HB57" s="213"/>
      <c r="HC57" s="213"/>
      <c r="HD57" s="213"/>
      <c r="HE57" s="213"/>
      <c r="HF57" s="213"/>
      <c r="HG57" s="213"/>
      <c r="HH57" s="213"/>
      <c r="HI57" s="213"/>
      <c r="HJ57" s="213"/>
      <c r="HK57" s="213"/>
      <c r="HL57" s="213"/>
      <c r="HM57" s="213"/>
      <c r="HN57" s="213"/>
      <c r="HO57" s="213"/>
      <c r="HP57" s="213"/>
      <c r="HQ57" s="213"/>
      <c r="HR57" s="213"/>
      <c r="HS57" s="213"/>
      <c r="HT57" s="213"/>
      <c r="HU57" s="213"/>
      <c r="HV57" s="213"/>
      <c r="HW57" s="213"/>
      <c r="HX57" s="213"/>
      <c r="HY57" s="213"/>
      <c r="HZ57" s="213"/>
      <c r="IA57" s="213"/>
      <c r="IB57" s="213"/>
      <c r="IC57" s="213"/>
      <c r="ID57" s="213"/>
      <c r="IE57" s="213"/>
      <c r="IF57" s="213"/>
      <c r="IG57" s="213"/>
      <c r="IH57" s="213"/>
      <c r="II57" s="213"/>
      <c r="IJ57" s="213"/>
      <c r="IK57" s="213"/>
      <c r="IL57" s="213"/>
      <c r="IM57" s="213"/>
      <c r="IN57" s="213"/>
      <c r="IO57" s="213"/>
      <c r="IP57" s="213"/>
    </row>
    <row r="58" spans="1:8" s="80" customFormat="1" ht="24.75" customHeight="1" hidden="1">
      <c r="A58" s="152" t="s">
        <v>288</v>
      </c>
      <c r="B58" s="99" t="s">
        <v>0</v>
      </c>
      <c r="C58" s="60" t="s">
        <v>152</v>
      </c>
      <c r="D58" s="210" t="s">
        <v>277</v>
      </c>
      <c r="E58" s="209" t="s">
        <v>286</v>
      </c>
      <c r="F58" s="208" t="s">
        <v>285</v>
      </c>
      <c r="G58" s="207"/>
      <c r="H58" s="707"/>
    </row>
    <row r="59" spans="1:8" s="80" customFormat="1" ht="24.75" customHeight="1" hidden="1">
      <c r="A59" s="152" t="s">
        <v>287</v>
      </c>
      <c r="B59" s="71" t="s">
        <v>0</v>
      </c>
      <c r="C59" s="60" t="s">
        <v>152</v>
      </c>
      <c r="D59" s="210" t="s">
        <v>277</v>
      </c>
      <c r="E59" s="209" t="s">
        <v>286</v>
      </c>
      <c r="F59" s="208" t="s">
        <v>285</v>
      </c>
      <c r="G59" s="207" t="s">
        <v>155</v>
      </c>
      <c r="H59" s="708"/>
    </row>
    <row r="60" spans="1:8" s="171" customFormat="1" ht="22.5" customHeight="1" hidden="1">
      <c r="A60" s="211" t="s">
        <v>280</v>
      </c>
      <c r="B60" s="96" t="s">
        <v>0</v>
      </c>
      <c r="C60" s="60" t="s">
        <v>152</v>
      </c>
      <c r="D60" s="210" t="s">
        <v>277</v>
      </c>
      <c r="E60" s="209" t="s">
        <v>286</v>
      </c>
      <c r="F60" s="208" t="s">
        <v>285</v>
      </c>
      <c r="G60" s="207" t="s">
        <v>149</v>
      </c>
      <c r="H60" s="706"/>
    </row>
    <row r="61" spans="1:8" s="80" customFormat="1" ht="22.5" customHeight="1" hidden="1">
      <c r="A61" s="88" t="s">
        <v>278</v>
      </c>
      <c r="B61" s="85" t="s">
        <v>0</v>
      </c>
      <c r="C61" s="114" t="s">
        <v>210</v>
      </c>
      <c r="D61" s="114" t="s">
        <v>181</v>
      </c>
      <c r="E61" s="59" t="s">
        <v>283</v>
      </c>
      <c r="F61" s="156" t="s">
        <v>174</v>
      </c>
      <c r="G61" s="114"/>
      <c r="H61" s="694"/>
    </row>
    <row r="62" spans="1:8" s="80" customFormat="1" ht="24" customHeight="1" hidden="1">
      <c r="A62" s="88" t="s">
        <v>284</v>
      </c>
      <c r="B62" s="85" t="s">
        <v>0</v>
      </c>
      <c r="C62" s="206" t="s">
        <v>210</v>
      </c>
      <c r="D62" s="206" t="s">
        <v>181</v>
      </c>
      <c r="E62" s="59" t="s">
        <v>283</v>
      </c>
      <c r="F62" s="156" t="s">
        <v>282</v>
      </c>
      <c r="G62" s="206"/>
      <c r="H62" s="709"/>
    </row>
    <row r="63" spans="1:8" s="80" customFormat="1" ht="24" customHeight="1" hidden="1">
      <c r="A63" s="103" t="s">
        <v>188</v>
      </c>
      <c r="B63" s="57" t="s">
        <v>0</v>
      </c>
      <c r="C63" s="57" t="s">
        <v>210</v>
      </c>
      <c r="D63" s="57" t="s">
        <v>181</v>
      </c>
      <c r="E63" s="59" t="s">
        <v>283</v>
      </c>
      <c r="F63" s="156" t="s">
        <v>282</v>
      </c>
      <c r="G63" s="57" t="s">
        <v>155</v>
      </c>
      <c r="H63" s="694"/>
    </row>
    <row r="64" spans="1:8" s="80" customFormat="1" ht="22.5" customHeight="1" hidden="1">
      <c r="A64" s="86" t="s">
        <v>163</v>
      </c>
      <c r="B64" s="57" t="s">
        <v>0</v>
      </c>
      <c r="C64" s="57" t="s">
        <v>210</v>
      </c>
      <c r="D64" s="57" t="s">
        <v>181</v>
      </c>
      <c r="E64" s="59" t="s">
        <v>283</v>
      </c>
      <c r="F64" s="156" t="s">
        <v>282</v>
      </c>
      <c r="G64" s="57" t="s">
        <v>149</v>
      </c>
      <c r="H64" s="694"/>
    </row>
    <row r="65" spans="1:8" s="80" customFormat="1" ht="23.25" customHeight="1">
      <c r="A65" s="86" t="s">
        <v>172</v>
      </c>
      <c r="B65" s="57" t="s">
        <v>0</v>
      </c>
      <c r="C65" s="220" t="s">
        <v>152</v>
      </c>
      <c r="D65" s="219">
        <v>13</v>
      </c>
      <c r="E65" s="218" t="s">
        <v>291</v>
      </c>
      <c r="F65" s="66" t="s">
        <v>290</v>
      </c>
      <c r="G65" s="217" t="s">
        <v>169</v>
      </c>
      <c r="H65" s="710">
        <v>0</v>
      </c>
    </row>
    <row r="66" spans="1:8" s="197" customFormat="1" ht="24" customHeight="1">
      <c r="A66" s="86" t="s">
        <v>191</v>
      </c>
      <c r="B66" s="99" t="s">
        <v>0</v>
      </c>
      <c r="C66" s="205" t="s">
        <v>152</v>
      </c>
      <c r="D66" s="204">
        <v>13</v>
      </c>
      <c r="E66" s="845" t="s">
        <v>614</v>
      </c>
      <c r="F66" s="846"/>
      <c r="G66" s="203" t="s">
        <v>190</v>
      </c>
      <c r="H66" s="710">
        <v>2442.57</v>
      </c>
    </row>
    <row r="67" spans="1:8" s="197" customFormat="1" ht="23.25" customHeight="1">
      <c r="A67" s="108" t="s">
        <v>280</v>
      </c>
      <c r="B67" s="71" t="s">
        <v>0</v>
      </c>
      <c r="C67" s="202" t="s">
        <v>152</v>
      </c>
      <c r="D67" s="202" t="s">
        <v>277</v>
      </c>
      <c r="E67" s="70" t="s">
        <v>279</v>
      </c>
      <c r="F67" s="69" t="s">
        <v>159</v>
      </c>
      <c r="G67" s="201"/>
      <c r="H67" s="704">
        <f>+H68</f>
        <v>3670</v>
      </c>
    </row>
    <row r="68" spans="1:8" s="199" customFormat="1" ht="21" customHeight="1">
      <c r="A68" s="103" t="s">
        <v>278</v>
      </c>
      <c r="B68" s="96" t="s">
        <v>0</v>
      </c>
      <c r="C68" s="114" t="s">
        <v>152</v>
      </c>
      <c r="D68" s="114" t="s">
        <v>277</v>
      </c>
      <c r="E68" s="59" t="s">
        <v>274</v>
      </c>
      <c r="F68" s="156" t="s">
        <v>159</v>
      </c>
      <c r="G68" s="200"/>
      <c r="H68" s="711">
        <f>+H69+H73</f>
        <v>3670</v>
      </c>
    </row>
    <row r="69" spans="1:8" s="197" customFormat="1" ht="44.25" customHeight="1">
      <c r="A69" s="110" t="s">
        <v>289</v>
      </c>
      <c r="B69" s="85" t="s">
        <v>0</v>
      </c>
      <c r="C69" s="71" t="s">
        <v>152</v>
      </c>
      <c r="D69" s="71">
        <v>13</v>
      </c>
      <c r="E69" s="136" t="s">
        <v>274</v>
      </c>
      <c r="F69" s="248" t="s">
        <v>276</v>
      </c>
      <c r="G69" s="198"/>
      <c r="H69" s="712">
        <f>H70+H71+H72</f>
        <v>3600</v>
      </c>
    </row>
    <row r="70" spans="1:8" s="80" customFormat="1" ht="56.25">
      <c r="A70" s="103" t="s">
        <v>188</v>
      </c>
      <c r="B70" s="85" t="s">
        <v>0</v>
      </c>
      <c r="C70" s="57" t="s">
        <v>152</v>
      </c>
      <c r="D70" s="57">
        <v>13</v>
      </c>
      <c r="E70" s="177" t="s">
        <v>274</v>
      </c>
      <c r="F70" s="128" t="s">
        <v>276</v>
      </c>
      <c r="G70" s="57" t="s">
        <v>155</v>
      </c>
      <c r="H70" s="713">
        <v>2509.638</v>
      </c>
    </row>
    <row r="71" spans="1:8" s="80" customFormat="1" ht="56.25">
      <c r="A71" s="534" t="s">
        <v>368</v>
      </c>
      <c r="B71" s="57" t="s">
        <v>0</v>
      </c>
      <c r="C71" s="57" t="s">
        <v>152</v>
      </c>
      <c r="D71" s="57">
        <v>13</v>
      </c>
      <c r="E71" s="177" t="s">
        <v>274</v>
      </c>
      <c r="F71" s="128" t="s">
        <v>276</v>
      </c>
      <c r="G71" s="57" t="s">
        <v>149</v>
      </c>
      <c r="H71" s="713">
        <v>1084.362</v>
      </c>
    </row>
    <row r="72" spans="1:8" s="80" customFormat="1" ht="24.75" customHeight="1">
      <c r="A72" s="72" t="s">
        <v>191</v>
      </c>
      <c r="B72" s="85" t="s">
        <v>0</v>
      </c>
      <c r="C72" s="57" t="s">
        <v>152</v>
      </c>
      <c r="D72" s="57">
        <v>13</v>
      </c>
      <c r="E72" s="177" t="s">
        <v>274</v>
      </c>
      <c r="F72" s="128" t="s">
        <v>276</v>
      </c>
      <c r="G72" s="57" t="s">
        <v>190</v>
      </c>
      <c r="H72" s="710">
        <v>6</v>
      </c>
    </row>
    <row r="73" spans="1:8" s="80" customFormat="1" ht="20.25" customHeight="1">
      <c r="A73" s="130" t="s">
        <v>275</v>
      </c>
      <c r="B73" s="85" t="s">
        <v>0</v>
      </c>
      <c r="C73" s="71" t="s">
        <v>152</v>
      </c>
      <c r="D73" s="71">
        <v>13</v>
      </c>
      <c r="E73" s="196" t="s">
        <v>274</v>
      </c>
      <c r="F73" s="195" t="s">
        <v>273</v>
      </c>
      <c r="G73" s="71"/>
      <c r="H73" s="712">
        <f>H74</f>
        <v>70</v>
      </c>
    </row>
    <row r="74" spans="1:8" s="80" customFormat="1" ht="39" customHeight="1">
      <c r="A74" s="534" t="s">
        <v>368</v>
      </c>
      <c r="B74" s="85" t="s">
        <v>0</v>
      </c>
      <c r="C74" s="57" t="s">
        <v>152</v>
      </c>
      <c r="D74" s="57">
        <v>13</v>
      </c>
      <c r="E74" s="177" t="s">
        <v>274</v>
      </c>
      <c r="F74" s="128" t="s">
        <v>273</v>
      </c>
      <c r="G74" s="57" t="s">
        <v>149</v>
      </c>
      <c r="H74" s="710">
        <v>70</v>
      </c>
    </row>
    <row r="75" spans="1:8" s="80" customFormat="1" ht="38.25" customHeight="1">
      <c r="A75" s="526" t="s">
        <v>331</v>
      </c>
      <c r="B75" s="85"/>
      <c r="C75" s="293" t="s">
        <v>152</v>
      </c>
      <c r="D75" s="407" t="s">
        <v>277</v>
      </c>
      <c r="E75" s="521" t="s">
        <v>286</v>
      </c>
      <c r="F75" s="522" t="s">
        <v>159</v>
      </c>
      <c r="G75" s="71"/>
      <c r="H75" s="712">
        <f>H77+H79</f>
        <v>144.245</v>
      </c>
    </row>
    <row r="76" spans="1:8" s="80" customFormat="1" ht="57.75" customHeight="1">
      <c r="A76" s="455" t="s">
        <v>630</v>
      </c>
      <c r="B76" s="85"/>
      <c r="C76" s="528" t="s">
        <v>152</v>
      </c>
      <c r="D76" s="529" t="s">
        <v>277</v>
      </c>
      <c r="E76" s="527" t="s">
        <v>286</v>
      </c>
      <c r="F76" s="448" t="s">
        <v>617</v>
      </c>
      <c r="G76" s="528"/>
      <c r="H76" s="710" t="str">
        <f>H77</f>
        <v>12,000</v>
      </c>
    </row>
    <row r="77" spans="1:8" s="80" customFormat="1" ht="24.75" customHeight="1">
      <c r="A77" s="476" t="s">
        <v>317</v>
      </c>
      <c r="B77" s="85"/>
      <c r="C77" s="528" t="s">
        <v>152</v>
      </c>
      <c r="D77" s="529" t="s">
        <v>277</v>
      </c>
      <c r="E77" s="527" t="s">
        <v>286</v>
      </c>
      <c r="F77" s="448" t="s">
        <v>617</v>
      </c>
      <c r="G77" s="528" t="s">
        <v>313</v>
      </c>
      <c r="H77" s="694" t="s">
        <v>716</v>
      </c>
    </row>
    <row r="78" spans="1:8" s="80" customFormat="1" ht="39" customHeight="1">
      <c r="A78" s="455" t="s">
        <v>517</v>
      </c>
      <c r="B78" s="85"/>
      <c r="C78" s="528" t="s">
        <v>152</v>
      </c>
      <c r="D78" s="529" t="s">
        <v>277</v>
      </c>
      <c r="E78" s="527" t="s">
        <v>286</v>
      </c>
      <c r="F78" s="448" t="s">
        <v>516</v>
      </c>
      <c r="G78" s="528"/>
      <c r="H78" s="710" t="str">
        <f>H79</f>
        <v>132,245</v>
      </c>
    </row>
    <row r="79" spans="1:8" s="80" customFormat="1" ht="20.25" customHeight="1">
      <c r="A79" s="476" t="s">
        <v>317</v>
      </c>
      <c r="B79" s="85"/>
      <c r="C79" s="528" t="s">
        <v>152</v>
      </c>
      <c r="D79" s="529" t="s">
        <v>277</v>
      </c>
      <c r="E79" s="527" t="s">
        <v>286</v>
      </c>
      <c r="F79" s="448" t="s">
        <v>516</v>
      </c>
      <c r="G79" s="528" t="s">
        <v>313</v>
      </c>
      <c r="H79" s="694" t="s">
        <v>840</v>
      </c>
    </row>
    <row r="80" spans="1:8" s="171" customFormat="1" ht="42" customHeight="1">
      <c r="A80" s="148" t="s">
        <v>272</v>
      </c>
      <c r="B80" s="71" t="s">
        <v>0</v>
      </c>
      <c r="C80" s="192" t="s">
        <v>181</v>
      </c>
      <c r="D80" s="192"/>
      <c r="E80" s="194"/>
      <c r="F80" s="193"/>
      <c r="G80" s="192"/>
      <c r="H80" s="714">
        <f>H83+H88+H91</f>
        <v>596</v>
      </c>
    </row>
    <row r="81" spans="1:8" s="171" customFormat="1" ht="27" customHeight="1">
      <c r="A81" s="148" t="s">
        <v>698</v>
      </c>
      <c r="B81" s="71"/>
      <c r="C81" s="192" t="s">
        <v>181</v>
      </c>
      <c r="D81" s="192" t="s">
        <v>242</v>
      </c>
      <c r="E81" s="194"/>
      <c r="F81" s="193"/>
      <c r="G81" s="192"/>
      <c r="H81" s="714">
        <f>H82</f>
        <v>500</v>
      </c>
    </row>
    <row r="82" spans="1:8" s="171" customFormat="1" ht="93.75" customHeight="1">
      <c r="A82" s="110" t="s">
        <v>677</v>
      </c>
      <c r="B82" s="85" t="s">
        <v>0</v>
      </c>
      <c r="C82" s="71" t="s">
        <v>181</v>
      </c>
      <c r="D82" s="71" t="s">
        <v>242</v>
      </c>
      <c r="E82" s="70" t="s">
        <v>271</v>
      </c>
      <c r="F82" s="69" t="s">
        <v>159</v>
      </c>
      <c r="G82" s="192"/>
      <c r="H82" s="714">
        <f>H83</f>
        <v>500</v>
      </c>
    </row>
    <row r="83" spans="1:8" s="171" customFormat="1" ht="63" customHeight="1">
      <c r="A83" s="185" t="s">
        <v>269</v>
      </c>
      <c r="B83" s="151" t="s">
        <v>0</v>
      </c>
      <c r="C83" s="479" t="s">
        <v>181</v>
      </c>
      <c r="D83" s="71" t="s">
        <v>242</v>
      </c>
      <c r="E83" s="146" t="s">
        <v>484</v>
      </c>
      <c r="F83" s="145" t="s">
        <v>159</v>
      </c>
      <c r="G83" s="71"/>
      <c r="H83" s="714">
        <f>H84</f>
        <v>500</v>
      </c>
    </row>
    <row r="84" spans="1:8" s="171" customFormat="1" ht="57" customHeight="1">
      <c r="A84" s="153" t="s">
        <v>268</v>
      </c>
      <c r="B84" s="151" t="s">
        <v>0</v>
      </c>
      <c r="C84" s="191" t="s">
        <v>181</v>
      </c>
      <c r="D84" s="57" t="s">
        <v>242</v>
      </c>
      <c r="E84" s="851" t="s">
        <v>485</v>
      </c>
      <c r="F84" s="852"/>
      <c r="G84" s="57"/>
      <c r="H84" s="715">
        <f>H85</f>
        <v>500</v>
      </c>
    </row>
    <row r="85" spans="1:8" s="171" customFormat="1" ht="36.75" customHeight="1">
      <c r="A85" s="534" t="s">
        <v>368</v>
      </c>
      <c r="B85" s="151" t="s">
        <v>0</v>
      </c>
      <c r="C85" s="191" t="s">
        <v>181</v>
      </c>
      <c r="D85" s="57" t="s">
        <v>242</v>
      </c>
      <c r="E85" s="835" t="s">
        <v>485</v>
      </c>
      <c r="F85" s="836"/>
      <c r="G85" s="57" t="s">
        <v>149</v>
      </c>
      <c r="H85" s="715">
        <v>500</v>
      </c>
    </row>
    <row r="86" spans="1:8" s="171" customFormat="1" ht="36.75" customHeight="1">
      <c r="A86" s="512" t="s">
        <v>710</v>
      </c>
      <c r="B86" s="96" t="s">
        <v>0</v>
      </c>
      <c r="C86" s="192" t="s">
        <v>181</v>
      </c>
      <c r="D86" s="192" t="s">
        <v>182</v>
      </c>
      <c r="E86" s="189"/>
      <c r="F86" s="188"/>
      <c r="G86" s="68"/>
      <c r="H86" s="689" t="str">
        <f>H87</f>
        <v>50,000</v>
      </c>
    </row>
    <row r="87" spans="1:8" s="80" customFormat="1" ht="101.25" customHeight="1">
      <c r="A87" s="110" t="s">
        <v>458</v>
      </c>
      <c r="B87" s="85" t="s">
        <v>0</v>
      </c>
      <c r="C87" s="57" t="s">
        <v>181</v>
      </c>
      <c r="D87" s="57" t="s">
        <v>182</v>
      </c>
      <c r="E87" s="59" t="s">
        <v>271</v>
      </c>
      <c r="F87" s="156" t="s">
        <v>159</v>
      </c>
      <c r="G87" s="57"/>
      <c r="H87" s="689" t="str">
        <f>H88</f>
        <v>50,000</v>
      </c>
    </row>
    <row r="88" spans="1:8" s="80" customFormat="1" ht="39" customHeight="1">
      <c r="A88" s="576" t="s">
        <v>367</v>
      </c>
      <c r="B88" s="57"/>
      <c r="C88" s="71" t="s">
        <v>181</v>
      </c>
      <c r="D88" s="71" t="s">
        <v>182</v>
      </c>
      <c r="E88" s="70" t="s">
        <v>486</v>
      </c>
      <c r="F88" s="69" t="s">
        <v>159</v>
      </c>
      <c r="G88" s="71"/>
      <c r="H88" s="689" t="str">
        <f>H89</f>
        <v>50,000</v>
      </c>
    </row>
    <row r="89" spans="1:8" s="80" customFormat="1" ht="36" customHeight="1">
      <c r="A89" s="577" t="s">
        <v>453</v>
      </c>
      <c r="B89" s="166" t="s">
        <v>0</v>
      </c>
      <c r="C89" s="191" t="s">
        <v>181</v>
      </c>
      <c r="D89" s="191" t="s">
        <v>182</v>
      </c>
      <c r="E89" s="59" t="s">
        <v>486</v>
      </c>
      <c r="F89" s="156" t="s">
        <v>270</v>
      </c>
      <c r="G89" s="57"/>
      <c r="H89" s="716" t="str">
        <f>H90</f>
        <v>50,000</v>
      </c>
    </row>
    <row r="90" spans="1:8" s="80" customFormat="1" ht="36.75" customHeight="1">
      <c r="A90" s="534" t="s">
        <v>368</v>
      </c>
      <c r="B90" s="175" t="s">
        <v>0</v>
      </c>
      <c r="C90" s="191" t="s">
        <v>181</v>
      </c>
      <c r="D90" s="191" t="s">
        <v>182</v>
      </c>
      <c r="E90" s="59" t="s">
        <v>486</v>
      </c>
      <c r="F90" s="156" t="s">
        <v>270</v>
      </c>
      <c r="G90" s="57" t="s">
        <v>149</v>
      </c>
      <c r="H90" s="694" t="s">
        <v>721</v>
      </c>
    </row>
    <row r="91" spans="1:8" s="80" customFormat="1" ht="39" customHeight="1">
      <c r="A91" s="65" t="s">
        <v>267</v>
      </c>
      <c r="B91" s="151" t="s">
        <v>0</v>
      </c>
      <c r="C91" s="68" t="s">
        <v>181</v>
      </c>
      <c r="D91" s="68">
        <v>14</v>
      </c>
      <c r="E91" s="189"/>
      <c r="F91" s="188"/>
      <c r="G91" s="97"/>
      <c r="H91" s="689">
        <f>+H92</f>
        <v>46</v>
      </c>
    </row>
    <row r="92" spans="1:8" s="80" customFormat="1" ht="75.75" customHeight="1">
      <c r="A92" s="62" t="s">
        <v>459</v>
      </c>
      <c r="B92" s="151" t="s">
        <v>0</v>
      </c>
      <c r="C92" s="68" t="s">
        <v>181</v>
      </c>
      <c r="D92" s="68">
        <v>14</v>
      </c>
      <c r="E92" s="70" t="s">
        <v>266</v>
      </c>
      <c r="F92" s="69" t="s">
        <v>159</v>
      </c>
      <c r="G92" s="97"/>
      <c r="H92" s="689">
        <f>H93+H96</f>
        <v>46</v>
      </c>
    </row>
    <row r="93" spans="1:8" s="80" customFormat="1" ht="42" customHeight="1">
      <c r="A93" s="600" t="s">
        <v>265</v>
      </c>
      <c r="B93" s="175" t="s">
        <v>0</v>
      </c>
      <c r="C93" s="68" t="s">
        <v>181</v>
      </c>
      <c r="D93" s="68" t="s">
        <v>264</v>
      </c>
      <c r="E93" s="70" t="s">
        <v>499</v>
      </c>
      <c r="F93" s="69" t="s">
        <v>159</v>
      </c>
      <c r="G93" s="97"/>
      <c r="H93" s="717" t="str">
        <f>H94</f>
        <v>36,000</v>
      </c>
    </row>
    <row r="94" spans="1:8" s="80" customFormat="1" ht="42.75" customHeight="1">
      <c r="A94" s="103" t="s">
        <v>263</v>
      </c>
      <c r="B94" s="151" t="s">
        <v>0</v>
      </c>
      <c r="C94" s="57" t="s">
        <v>181</v>
      </c>
      <c r="D94" s="57">
        <v>14</v>
      </c>
      <c r="E94" s="59" t="s">
        <v>499</v>
      </c>
      <c r="F94" s="156" t="s">
        <v>262</v>
      </c>
      <c r="G94" s="57"/>
      <c r="H94" s="705" t="str">
        <f>H95</f>
        <v>36,000</v>
      </c>
    </row>
    <row r="95" spans="1:8" s="80" customFormat="1" ht="19.5" customHeight="1">
      <c r="A95" s="86" t="s">
        <v>163</v>
      </c>
      <c r="B95" s="71" t="s">
        <v>0</v>
      </c>
      <c r="C95" s="57" t="s">
        <v>181</v>
      </c>
      <c r="D95" s="57">
        <v>14</v>
      </c>
      <c r="E95" s="67" t="s">
        <v>499</v>
      </c>
      <c r="F95" s="66" t="s">
        <v>262</v>
      </c>
      <c r="G95" s="57" t="s">
        <v>169</v>
      </c>
      <c r="H95" s="694" t="s">
        <v>824</v>
      </c>
    </row>
    <row r="96" spans="1:8" s="80" customFormat="1" ht="60" customHeight="1">
      <c r="A96" s="687" t="s">
        <v>787</v>
      </c>
      <c r="B96" s="175"/>
      <c r="C96" s="68" t="s">
        <v>181</v>
      </c>
      <c r="D96" s="68" t="s">
        <v>264</v>
      </c>
      <c r="E96" s="847" t="s">
        <v>788</v>
      </c>
      <c r="F96" s="848"/>
      <c r="G96" s="63"/>
      <c r="H96" s="713" t="str">
        <f>H97</f>
        <v>10,000</v>
      </c>
    </row>
    <row r="97" spans="1:8" s="80" customFormat="1" ht="19.5" customHeight="1">
      <c r="A97" s="86" t="s">
        <v>172</v>
      </c>
      <c r="B97" s="175"/>
      <c r="C97" s="68" t="s">
        <v>181</v>
      </c>
      <c r="D97" s="68" t="s">
        <v>264</v>
      </c>
      <c r="E97" s="847" t="s">
        <v>788</v>
      </c>
      <c r="F97" s="848"/>
      <c r="G97" s="63"/>
      <c r="H97" s="694" t="s">
        <v>625</v>
      </c>
    </row>
    <row r="98" spans="1:8" s="80" customFormat="1" ht="26.25" customHeight="1">
      <c r="A98" s="65" t="s">
        <v>261</v>
      </c>
      <c r="B98" s="71" t="s">
        <v>0</v>
      </c>
      <c r="C98" s="68" t="s">
        <v>222</v>
      </c>
      <c r="D98" s="74"/>
      <c r="E98" s="74"/>
      <c r="F98" s="73"/>
      <c r="G98" s="145"/>
      <c r="H98" s="689">
        <f>H99+H123</f>
        <v>3035</v>
      </c>
    </row>
    <row r="99" spans="1:8" s="80" customFormat="1" ht="31.5" customHeight="1">
      <c r="A99" s="185" t="s">
        <v>260</v>
      </c>
      <c r="B99" s="57" t="s">
        <v>0</v>
      </c>
      <c r="C99" s="68" t="s">
        <v>222</v>
      </c>
      <c r="D99" s="146" t="s">
        <v>242</v>
      </c>
      <c r="E99" s="146"/>
      <c r="F99" s="145"/>
      <c r="G99" s="145"/>
      <c r="H99" s="689">
        <f>H100</f>
        <v>2700</v>
      </c>
    </row>
    <row r="100" spans="1:8" s="80" customFormat="1" ht="75" customHeight="1">
      <c r="A100" s="62" t="s">
        <v>528</v>
      </c>
      <c r="B100" s="274" t="s">
        <v>0</v>
      </c>
      <c r="C100" s="68" t="s">
        <v>222</v>
      </c>
      <c r="D100" s="146" t="s">
        <v>242</v>
      </c>
      <c r="E100" s="146" t="s">
        <v>412</v>
      </c>
      <c r="F100" s="145" t="s">
        <v>159</v>
      </c>
      <c r="G100" s="145"/>
      <c r="H100" s="689">
        <f>H101+H105+H110</f>
        <v>2700</v>
      </c>
    </row>
    <row r="101" spans="1:8" s="80" customFormat="1" ht="38.25" customHeight="1" hidden="1">
      <c r="A101" s="185" t="s">
        <v>259</v>
      </c>
      <c r="B101" s="274" t="s">
        <v>0</v>
      </c>
      <c r="C101" s="68" t="s">
        <v>222</v>
      </c>
      <c r="D101" s="146" t="s">
        <v>242</v>
      </c>
      <c r="E101" s="146" t="s">
        <v>597</v>
      </c>
      <c r="F101" s="145" t="s">
        <v>159</v>
      </c>
      <c r="G101" s="145"/>
      <c r="H101" s="712">
        <v>0</v>
      </c>
    </row>
    <row r="102" spans="1:8" s="80" customFormat="1" ht="43.5" customHeight="1" hidden="1">
      <c r="A102" s="159" t="s">
        <v>258</v>
      </c>
      <c r="B102" s="273" t="s">
        <v>0</v>
      </c>
      <c r="C102" s="114" t="s">
        <v>222</v>
      </c>
      <c r="D102" s="190" t="s">
        <v>242</v>
      </c>
      <c r="E102" s="190" t="s">
        <v>597</v>
      </c>
      <c r="F102" s="155" t="s">
        <v>254</v>
      </c>
      <c r="G102" s="155"/>
      <c r="H102" s="710">
        <f>H104</f>
        <v>0</v>
      </c>
    </row>
    <row r="103" spans="1:8" s="80" customFormat="1" ht="25.5" customHeight="1" hidden="1">
      <c r="A103" s="86" t="s">
        <v>257</v>
      </c>
      <c r="B103" s="273" t="s">
        <v>0</v>
      </c>
      <c r="C103" s="114" t="s">
        <v>222</v>
      </c>
      <c r="D103" s="190" t="s">
        <v>242</v>
      </c>
      <c r="E103" s="190" t="s">
        <v>597</v>
      </c>
      <c r="F103" s="155" t="s">
        <v>254</v>
      </c>
      <c r="G103" s="155" t="s">
        <v>214</v>
      </c>
      <c r="H103" s="710">
        <v>0</v>
      </c>
    </row>
    <row r="104" spans="1:8" s="80" customFormat="1" ht="39.75" customHeight="1" hidden="1">
      <c r="A104" s="186" t="s">
        <v>256</v>
      </c>
      <c r="B104" s="273" t="s">
        <v>0</v>
      </c>
      <c r="C104" s="114" t="s">
        <v>222</v>
      </c>
      <c r="D104" s="190" t="s">
        <v>242</v>
      </c>
      <c r="E104" s="190" t="s">
        <v>597</v>
      </c>
      <c r="F104" s="155" t="s">
        <v>254</v>
      </c>
      <c r="G104" s="155" t="s">
        <v>214</v>
      </c>
      <c r="H104" s="710">
        <v>0</v>
      </c>
    </row>
    <row r="105" spans="1:8" s="80" customFormat="1" ht="47.25" customHeight="1">
      <c r="A105" s="185" t="s">
        <v>252</v>
      </c>
      <c r="B105" s="274" t="s">
        <v>0</v>
      </c>
      <c r="C105" s="68" t="s">
        <v>222</v>
      </c>
      <c r="D105" s="146" t="s">
        <v>242</v>
      </c>
      <c r="E105" s="833" t="s">
        <v>639</v>
      </c>
      <c r="F105" s="834"/>
      <c r="G105" s="145"/>
      <c r="H105" s="718">
        <f>H106+H109</f>
        <v>1500</v>
      </c>
    </row>
    <row r="106" spans="1:8" s="80" customFormat="1" ht="39" customHeight="1">
      <c r="A106" s="153" t="s">
        <v>251</v>
      </c>
      <c r="B106" s="274" t="s">
        <v>0</v>
      </c>
      <c r="C106" s="114" t="s">
        <v>222</v>
      </c>
      <c r="D106" s="190" t="s">
        <v>242</v>
      </c>
      <c r="E106" s="835" t="s">
        <v>628</v>
      </c>
      <c r="F106" s="836"/>
      <c r="G106" s="155"/>
      <c r="H106" s="710">
        <f>H107</f>
        <v>1500</v>
      </c>
    </row>
    <row r="107" spans="1:8" s="80" customFormat="1" ht="21" customHeight="1">
      <c r="A107" s="534" t="s">
        <v>368</v>
      </c>
      <c r="B107" s="274" t="s">
        <v>0</v>
      </c>
      <c r="C107" s="114" t="s">
        <v>222</v>
      </c>
      <c r="D107" s="190" t="s">
        <v>242</v>
      </c>
      <c r="E107" s="835" t="s">
        <v>628</v>
      </c>
      <c r="F107" s="836"/>
      <c r="G107" s="155" t="s">
        <v>149</v>
      </c>
      <c r="H107" s="719">
        <v>1500</v>
      </c>
    </row>
    <row r="108" spans="1:8" s="80" customFormat="1" ht="36.75" customHeight="1">
      <c r="A108" s="153" t="s">
        <v>251</v>
      </c>
      <c r="B108" s="274"/>
      <c r="C108" s="114" t="s">
        <v>222</v>
      </c>
      <c r="D108" s="190" t="s">
        <v>242</v>
      </c>
      <c r="E108" s="835" t="s">
        <v>618</v>
      </c>
      <c r="F108" s="836"/>
      <c r="G108" s="155"/>
      <c r="H108" s="719">
        <f>H109</f>
        <v>0</v>
      </c>
    </row>
    <row r="109" spans="1:8" s="80" customFormat="1" ht="21" customHeight="1">
      <c r="A109" s="86" t="s">
        <v>163</v>
      </c>
      <c r="B109" s="274"/>
      <c r="C109" s="114" t="s">
        <v>222</v>
      </c>
      <c r="D109" s="190" t="s">
        <v>242</v>
      </c>
      <c r="E109" s="835" t="s">
        <v>618</v>
      </c>
      <c r="F109" s="836"/>
      <c r="G109" s="155" t="s">
        <v>149</v>
      </c>
      <c r="H109" s="719">
        <v>0</v>
      </c>
    </row>
    <row r="110" spans="1:8" s="80" customFormat="1" ht="55.5" customHeight="1">
      <c r="A110" s="512" t="s">
        <v>245</v>
      </c>
      <c r="B110" s="274" t="s">
        <v>0</v>
      </c>
      <c r="C110" s="68" t="s">
        <v>222</v>
      </c>
      <c r="D110" s="146" t="s">
        <v>242</v>
      </c>
      <c r="E110" s="146" t="s">
        <v>414</v>
      </c>
      <c r="F110" s="69" t="s">
        <v>159</v>
      </c>
      <c r="G110" s="145"/>
      <c r="H110" s="689">
        <f>H111</f>
        <v>1200</v>
      </c>
    </row>
    <row r="111" spans="1:8" s="80" customFormat="1" ht="37.5" customHeight="1">
      <c r="A111" s="178" t="s">
        <v>243</v>
      </c>
      <c r="B111" s="274" t="s">
        <v>0</v>
      </c>
      <c r="C111" s="114" t="s">
        <v>222</v>
      </c>
      <c r="D111" s="190" t="s">
        <v>242</v>
      </c>
      <c r="E111" s="835" t="s">
        <v>415</v>
      </c>
      <c r="F111" s="836"/>
      <c r="G111" s="145"/>
      <c r="H111" s="716">
        <f>H112</f>
        <v>1200</v>
      </c>
    </row>
    <row r="112" spans="1:8" s="80" customFormat="1" ht="33" customHeight="1">
      <c r="A112" s="534" t="s">
        <v>368</v>
      </c>
      <c r="B112" s="274" t="s">
        <v>0</v>
      </c>
      <c r="C112" s="114" t="s">
        <v>222</v>
      </c>
      <c r="D112" s="190" t="s">
        <v>242</v>
      </c>
      <c r="E112" s="835" t="s">
        <v>415</v>
      </c>
      <c r="F112" s="836"/>
      <c r="G112" s="155" t="s">
        <v>149</v>
      </c>
      <c r="H112" s="716">
        <v>1200</v>
      </c>
    </row>
    <row r="113" spans="1:34" s="100" customFormat="1" ht="56.25" customHeight="1" hidden="1">
      <c r="A113" s="185" t="s">
        <v>259</v>
      </c>
      <c r="B113" s="96" t="s">
        <v>0</v>
      </c>
      <c r="C113" s="68" t="s">
        <v>222</v>
      </c>
      <c r="D113" s="146" t="s">
        <v>242</v>
      </c>
      <c r="E113" s="146" t="s">
        <v>255</v>
      </c>
      <c r="F113" s="145" t="s">
        <v>159</v>
      </c>
      <c r="G113" s="145"/>
      <c r="H113" s="716">
        <v>4897.431</v>
      </c>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row>
    <row r="114" spans="1:244" s="101" customFormat="1" ht="37.5" customHeight="1" hidden="1">
      <c r="A114" s="159" t="s">
        <v>258</v>
      </c>
      <c r="B114" s="85" t="s">
        <v>0</v>
      </c>
      <c r="C114" s="68" t="s">
        <v>222</v>
      </c>
      <c r="D114" s="146" t="s">
        <v>242</v>
      </c>
      <c r="E114" s="146" t="s">
        <v>255</v>
      </c>
      <c r="F114" s="145" t="s">
        <v>254</v>
      </c>
      <c r="G114" s="145"/>
      <c r="H114" s="705" t="str">
        <f>H116</f>
        <v>4897,431</v>
      </c>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71"/>
      <c r="AY114" s="171"/>
      <c r="AZ114" s="171"/>
      <c r="BA114" s="171"/>
      <c r="BB114" s="171"/>
      <c r="BC114" s="171"/>
      <c r="BD114" s="171"/>
      <c r="BE114" s="171"/>
      <c r="BF114" s="171"/>
      <c r="BG114" s="171"/>
      <c r="BH114" s="171"/>
      <c r="BI114" s="171"/>
      <c r="BJ114" s="171"/>
      <c r="BK114" s="171"/>
      <c r="BL114" s="171"/>
      <c r="BM114" s="171"/>
      <c r="BN114" s="171"/>
      <c r="BO114" s="171"/>
      <c r="BP114" s="171"/>
      <c r="BQ114" s="171"/>
      <c r="BR114" s="171"/>
      <c r="BS114" s="171"/>
      <c r="BT114" s="171"/>
      <c r="BU114" s="171"/>
      <c r="BV114" s="171"/>
      <c r="BW114" s="171"/>
      <c r="BX114" s="171"/>
      <c r="BY114" s="171"/>
      <c r="BZ114" s="171"/>
      <c r="CA114" s="171"/>
      <c r="CB114" s="171"/>
      <c r="CC114" s="171"/>
      <c r="CD114" s="171"/>
      <c r="CE114" s="171"/>
      <c r="CF114" s="171"/>
      <c r="CG114" s="171"/>
      <c r="CH114" s="171"/>
      <c r="CI114" s="171"/>
      <c r="CJ114" s="171"/>
      <c r="CK114" s="171"/>
      <c r="CL114" s="171"/>
      <c r="CM114" s="171"/>
      <c r="CN114" s="171"/>
      <c r="CO114" s="171"/>
      <c r="CP114" s="171"/>
      <c r="CQ114" s="171"/>
      <c r="CR114" s="171"/>
      <c r="CS114" s="171"/>
      <c r="CT114" s="171"/>
      <c r="CU114" s="171"/>
      <c r="CV114" s="171"/>
      <c r="CW114" s="171"/>
      <c r="CX114" s="171"/>
      <c r="CY114" s="171"/>
      <c r="CZ114" s="171"/>
      <c r="DA114" s="171"/>
      <c r="DB114" s="171"/>
      <c r="DC114" s="171"/>
      <c r="DD114" s="171"/>
      <c r="DE114" s="171"/>
      <c r="DF114" s="171"/>
      <c r="DG114" s="171"/>
      <c r="DH114" s="171"/>
      <c r="DI114" s="171"/>
      <c r="DJ114" s="171"/>
      <c r="DK114" s="171"/>
      <c r="DL114" s="171"/>
      <c r="DM114" s="171"/>
      <c r="DN114" s="171"/>
      <c r="DO114" s="171"/>
      <c r="DP114" s="171"/>
      <c r="DQ114" s="171"/>
      <c r="DR114" s="171"/>
      <c r="DS114" s="171"/>
      <c r="DT114" s="171"/>
      <c r="DU114" s="171"/>
      <c r="DV114" s="171"/>
      <c r="DW114" s="171"/>
      <c r="DX114" s="171"/>
      <c r="DY114" s="171"/>
      <c r="DZ114" s="171"/>
      <c r="EA114" s="171"/>
      <c r="EB114" s="171"/>
      <c r="EC114" s="171"/>
      <c r="ED114" s="171"/>
      <c r="EE114" s="171"/>
      <c r="EF114" s="171"/>
      <c r="EG114" s="171"/>
      <c r="EH114" s="171"/>
      <c r="EI114" s="171"/>
      <c r="EJ114" s="171"/>
      <c r="EK114" s="171"/>
      <c r="EL114" s="171"/>
      <c r="EM114" s="171"/>
      <c r="EN114" s="171"/>
      <c r="EO114" s="171"/>
      <c r="EP114" s="171"/>
      <c r="EQ114" s="171"/>
      <c r="ER114" s="171"/>
      <c r="ES114" s="171"/>
      <c r="ET114" s="171"/>
      <c r="EU114" s="171"/>
      <c r="EV114" s="171"/>
      <c r="EW114" s="171"/>
      <c r="EX114" s="171"/>
      <c r="EY114" s="171"/>
      <c r="EZ114" s="171"/>
      <c r="FA114" s="171"/>
      <c r="FB114" s="171"/>
      <c r="FC114" s="171"/>
      <c r="FD114" s="171"/>
      <c r="FE114" s="171"/>
      <c r="FF114" s="171"/>
      <c r="FG114" s="171"/>
      <c r="FH114" s="171"/>
      <c r="FI114" s="171"/>
      <c r="FJ114" s="171"/>
      <c r="FK114" s="171"/>
      <c r="FL114" s="171"/>
      <c r="FM114" s="171"/>
      <c r="FN114" s="171"/>
      <c r="FO114" s="171"/>
      <c r="FP114" s="171"/>
      <c r="FQ114" s="171"/>
      <c r="FR114" s="171"/>
      <c r="FS114" s="171"/>
      <c r="FT114" s="171"/>
      <c r="FU114" s="171"/>
      <c r="FV114" s="171"/>
      <c r="FW114" s="171"/>
      <c r="FX114" s="171"/>
      <c r="FY114" s="171"/>
      <c r="FZ114" s="171"/>
      <c r="GA114" s="171"/>
      <c r="GB114" s="171"/>
      <c r="GC114" s="171"/>
      <c r="GD114" s="171"/>
      <c r="GE114" s="171"/>
      <c r="GF114" s="171"/>
      <c r="GG114" s="171"/>
      <c r="GH114" s="171"/>
      <c r="GI114" s="171"/>
      <c r="GJ114" s="171"/>
      <c r="GK114" s="171"/>
      <c r="GL114" s="171"/>
      <c r="GM114" s="171"/>
      <c r="GN114" s="171"/>
      <c r="GO114" s="171"/>
      <c r="GP114" s="171"/>
      <c r="GQ114" s="171"/>
      <c r="GR114" s="171"/>
      <c r="GS114" s="171"/>
      <c r="GT114" s="171"/>
      <c r="GU114" s="171"/>
      <c r="GV114" s="171"/>
      <c r="GW114" s="171"/>
      <c r="GX114" s="171"/>
      <c r="GY114" s="171"/>
      <c r="GZ114" s="171"/>
      <c r="HA114" s="171"/>
      <c r="HB114" s="171"/>
      <c r="HC114" s="171"/>
      <c r="HD114" s="171"/>
      <c r="HE114" s="171"/>
      <c r="HF114" s="171"/>
      <c r="HG114" s="171"/>
      <c r="HH114" s="171"/>
      <c r="HI114" s="171"/>
      <c r="HJ114" s="171"/>
      <c r="HK114" s="171"/>
      <c r="HL114" s="171"/>
      <c r="HM114" s="171"/>
      <c r="HN114" s="171"/>
      <c r="HO114" s="171"/>
      <c r="HP114" s="171"/>
      <c r="HQ114" s="171"/>
      <c r="HR114" s="171"/>
      <c r="HS114" s="171"/>
      <c r="HT114" s="171"/>
      <c r="HU114" s="171"/>
      <c r="HV114" s="171"/>
      <c r="HW114" s="171"/>
      <c r="HX114" s="171"/>
      <c r="HY114" s="171"/>
      <c r="HZ114" s="171"/>
      <c r="IA114" s="171"/>
      <c r="IB114" s="171"/>
      <c r="IC114" s="171"/>
      <c r="ID114" s="171"/>
      <c r="IE114" s="171"/>
      <c r="IF114" s="171"/>
      <c r="IG114" s="171"/>
      <c r="IH114" s="171"/>
      <c r="II114" s="171"/>
      <c r="IJ114" s="171"/>
    </row>
    <row r="115" spans="1:244" s="101" customFormat="1" ht="19.5" customHeight="1" hidden="1">
      <c r="A115" s="86" t="s">
        <v>257</v>
      </c>
      <c r="B115" s="85" t="s">
        <v>0</v>
      </c>
      <c r="C115" s="68" t="s">
        <v>222</v>
      </c>
      <c r="D115" s="146" t="s">
        <v>242</v>
      </c>
      <c r="E115" s="146" t="s">
        <v>255</v>
      </c>
      <c r="F115" s="145" t="s">
        <v>254</v>
      </c>
      <c r="G115" s="145" t="s">
        <v>214</v>
      </c>
      <c r="H115" s="720">
        <v>4897.431</v>
      </c>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1"/>
      <c r="BO115" s="171"/>
      <c r="BP115" s="171"/>
      <c r="BQ115" s="171"/>
      <c r="BR115" s="171"/>
      <c r="BS115" s="171"/>
      <c r="BT115" s="171"/>
      <c r="BU115" s="171"/>
      <c r="BV115" s="171"/>
      <c r="BW115" s="171"/>
      <c r="BX115" s="171"/>
      <c r="BY115" s="171"/>
      <c r="BZ115" s="171"/>
      <c r="CA115" s="171"/>
      <c r="CB115" s="171"/>
      <c r="CC115" s="171"/>
      <c r="CD115" s="171"/>
      <c r="CE115" s="171"/>
      <c r="CF115" s="171"/>
      <c r="CG115" s="171"/>
      <c r="CH115" s="171"/>
      <c r="CI115" s="171"/>
      <c r="CJ115" s="171"/>
      <c r="CK115" s="171"/>
      <c r="CL115" s="171"/>
      <c r="CM115" s="171"/>
      <c r="CN115" s="171"/>
      <c r="CO115" s="171"/>
      <c r="CP115" s="171"/>
      <c r="CQ115" s="171"/>
      <c r="CR115" s="171"/>
      <c r="CS115" s="171"/>
      <c r="CT115" s="171"/>
      <c r="CU115" s="171"/>
      <c r="CV115" s="171"/>
      <c r="CW115" s="171"/>
      <c r="CX115" s="171"/>
      <c r="CY115" s="171"/>
      <c r="CZ115" s="171"/>
      <c r="DA115" s="171"/>
      <c r="DB115" s="171"/>
      <c r="DC115" s="171"/>
      <c r="DD115" s="171"/>
      <c r="DE115" s="171"/>
      <c r="DF115" s="171"/>
      <c r="DG115" s="171"/>
      <c r="DH115" s="171"/>
      <c r="DI115" s="171"/>
      <c r="DJ115" s="171"/>
      <c r="DK115" s="171"/>
      <c r="DL115" s="171"/>
      <c r="DM115" s="171"/>
      <c r="DN115" s="171"/>
      <c r="DO115" s="171"/>
      <c r="DP115" s="171"/>
      <c r="DQ115" s="171"/>
      <c r="DR115" s="171"/>
      <c r="DS115" s="171"/>
      <c r="DT115" s="171"/>
      <c r="DU115" s="171"/>
      <c r="DV115" s="171"/>
      <c r="DW115" s="171"/>
      <c r="DX115" s="171"/>
      <c r="DY115" s="171"/>
      <c r="DZ115" s="171"/>
      <c r="EA115" s="171"/>
      <c r="EB115" s="171"/>
      <c r="EC115" s="171"/>
      <c r="ED115" s="171"/>
      <c r="EE115" s="171"/>
      <c r="EF115" s="171"/>
      <c r="EG115" s="171"/>
      <c r="EH115" s="171"/>
      <c r="EI115" s="171"/>
      <c r="EJ115" s="171"/>
      <c r="EK115" s="171"/>
      <c r="EL115" s="171"/>
      <c r="EM115" s="171"/>
      <c r="EN115" s="171"/>
      <c r="EO115" s="171"/>
      <c r="EP115" s="171"/>
      <c r="EQ115" s="171"/>
      <c r="ER115" s="171"/>
      <c r="ES115" s="171"/>
      <c r="ET115" s="171"/>
      <c r="EU115" s="171"/>
      <c r="EV115" s="171"/>
      <c r="EW115" s="171"/>
      <c r="EX115" s="171"/>
      <c r="EY115" s="171"/>
      <c r="EZ115" s="171"/>
      <c r="FA115" s="171"/>
      <c r="FB115" s="171"/>
      <c r="FC115" s="171"/>
      <c r="FD115" s="171"/>
      <c r="FE115" s="171"/>
      <c r="FF115" s="171"/>
      <c r="FG115" s="171"/>
      <c r="FH115" s="171"/>
      <c r="FI115" s="171"/>
      <c r="FJ115" s="171"/>
      <c r="FK115" s="171"/>
      <c r="FL115" s="171"/>
      <c r="FM115" s="171"/>
      <c r="FN115" s="171"/>
      <c r="FO115" s="171"/>
      <c r="FP115" s="171"/>
      <c r="FQ115" s="171"/>
      <c r="FR115" s="171"/>
      <c r="FS115" s="171"/>
      <c r="FT115" s="171"/>
      <c r="FU115" s="171"/>
      <c r="FV115" s="171"/>
      <c r="FW115" s="171"/>
      <c r="FX115" s="171"/>
      <c r="FY115" s="171"/>
      <c r="FZ115" s="171"/>
      <c r="GA115" s="171"/>
      <c r="GB115" s="171"/>
      <c r="GC115" s="171"/>
      <c r="GD115" s="171"/>
      <c r="GE115" s="171"/>
      <c r="GF115" s="171"/>
      <c r="GG115" s="171"/>
      <c r="GH115" s="171"/>
      <c r="GI115" s="171"/>
      <c r="GJ115" s="171"/>
      <c r="GK115" s="171"/>
      <c r="GL115" s="171"/>
      <c r="GM115" s="171"/>
      <c r="GN115" s="171"/>
      <c r="GO115" s="171"/>
      <c r="GP115" s="171"/>
      <c r="GQ115" s="171"/>
      <c r="GR115" s="171"/>
      <c r="GS115" s="171"/>
      <c r="GT115" s="171"/>
      <c r="GU115" s="171"/>
      <c r="GV115" s="171"/>
      <c r="GW115" s="171"/>
      <c r="GX115" s="171"/>
      <c r="GY115" s="171"/>
      <c r="GZ115" s="171"/>
      <c r="HA115" s="171"/>
      <c r="HB115" s="171"/>
      <c r="HC115" s="171"/>
      <c r="HD115" s="171"/>
      <c r="HE115" s="171"/>
      <c r="HF115" s="171"/>
      <c r="HG115" s="171"/>
      <c r="HH115" s="171"/>
      <c r="HI115" s="171"/>
      <c r="HJ115" s="171"/>
      <c r="HK115" s="171"/>
      <c r="HL115" s="171"/>
      <c r="HM115" s="171"/>
      <c r="HN115" s="171"/>
      <c r="HO115" s="171"/>
      <c r="HP115" s="171"/>
      <c r="HQ115" s="171"/>
      <c r="HR115" s="171"/>
      <c r="HS115" s="171"/>
      <c r="HT115" s="171"/>
      <c r="HU115" s="171"/>
      <c r="HV115" s="171"/>
      <c r="HW115" s="171"/>
      <c r="HX115" s="171"/>
      <c r="HY115" s="171"/>
      <c r="HZ115" s="171"/>
      <c r="IA115" s="171"/>
      <c r="IB115" s="171"/>
      <c r="IC115" s="171"/>
      <c r="ID115" s="171"/>
      <c r="IE115" s="171"/>
      <c r="IF115" s="171"/>
      <c r="IG115" s="171"/>
      <c r="IH115" s="171"/>
      <c r="II115" s="171"/>
      <c r="IJ115" s="171"/>
    </row>
    <row r="116" spans="1:244" s="101" customFormat="1" ht="19.5" customHeight="1" hidden="1">
      <c r="A116" s="186" t="s">
        <v>256</v>
      </c>
      <c r="B116" s="57" t="s">
        <v>0</v>
      </c>
      <c r="C116" s="68" t="s">
        <v>222</v>
      </c>
      <c r="D116" s="146" t="s">
        <v>242</v>
      </c>
      <c r="E116" s="146" t="s">
        <v>255</v>
      </c>
      <c r="F116" s="145" t="s">
        <v>254</v>
      </c>
      <c r="G116" s="145" t="s">
        <v>214</v>
      </c>
      <c r="H116" s="721" t="s">
        <v>253</v>
      </c>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171"/>
      <c r="CD116" s="171"/>
      <c r="CE116" s="171"/>
      <c r="CF116" s="171"/>
      <c r="CG116" s="171"/>
      <c r="CH116" s="171"/>
      <c r="CI116" s="171"/>
      <c r="CJ116" s="171"/>
      <c r="CK116" s="171"/>
      <c r="CL116" s="171"/>
      <c r="CM116" s="171"/>
      <c r="CN116" s="171"/>
      <c r="CO116" s="171"/>
      <c r="CP116" s="171"/>
      <c r="CQ116" s="171"/>
      <c r="CR116" s="171"/>
      <c r="CS116" s="171"/>
      <c r="CT116" s="171"/>
      <c r="CU116" s="171"/>
      <c r="CV116" s="171"/>
      <c r="CW116" s="171"/>
      <c r="CX116" s="171"/>
      <c r="CY116" s="171"/>
      <c r="CZ116" s="171"/>
      <c r="DA116" s="171"/>
      <c r="DB116" s="171"/>
      <c r="DC116" s="171"/>
      <c r="DD116" s="171"/>
      <c r="DE116" s="171"/>
      <c r="DF116" s="171"/>
      <c r="DG116" s="171"/>
      <c r="DH116" s="171"/>
      <c r="DI116" s="171"/>
      <c r="DJ116" s="171"/>
      <c r="DK116" s="171"/>
      <c r="DL116" s="171"/>
      <c r="DM116" s="171"/>
      <c r="DN116" s="171"/>
      <c r="DO116" s="171"/>
      <c r="DP116" s="171"/>
      <c r="DQ116" s="171"/>
      <c r="DR116" s="171"/>
      <c r="DS116" s="171"/>
      <c r="DT116" s="171"/>
      <c r="DU116" s="171"/>
      <c r="DV116" s="171"/>
      <c r="DW116" s="171"/>
      <c r="DX116" s="171"/>
      <c r="DY116" s="171"/>
      <c r="DZ116" s="171"/>
      <c r="EA116" s="171"/>
      <c r="EB116" s="171"/>
      <c r="EC116" s="171"/>
      <c r="ED116" s="171"/>
      <c r="EE116" s="171"/>
      <c r="EF116" s="171"/>
      <c r="EG116" s="171"/>
      <c r="EH116" s="171"/>
      <c r="EI116" s="171"/>
      <c r="EJ116" s="171"/>
      <c r="EK116" s="171"/>
      <c r="EL116" s="171"/>
      <c r="EM116" s="171"/>
      <c r="EN116" s="171"/>
      <c r="EO116" s="171"/>
      <c r="EP116" s="171"/>
      <c r="EQ116" s="171"/>
      <c r="ER116" s="171"/>
      <c r="ES116" s="171"/>
      <c r="ET116" s="171"/>
      <c r="EU116" s="171"/>
      <c r="EV116" s="171"/>
      <c r="EW116" s="171"/>
      <c r="EX116" s="171"/>
      <c r="EY116" s="171"/>
      <c r="EZ116" s="171"/>
      <c r="FA116" s="171"/>
      <c r="FB116" s="171"/>
      <c r="FC116" s="171"/>
      <c r="FD116" s="171"/>
      <c r="FE116" s="171"/>
      <c r="FF116" s="171"/>
      <c r="FG116" s="171"/>
      <c r="FH116" s="171"/>
      <c r="FI116" s="171"/>
      <c r="FJ116" s="171"/>
      <c r="FK116" s="171"/>
      <c r="FL116" s="171"/>
      <c r="FM116" s="171"/>
      <c r="FN116" s="171"/>
      <c r="FO116" s="171"/>
      <c r="FP116" s="171"/>
      <c r="FQ116" s="171"/>
      <c r="FR116" s="171"/>
      <c r="FS116" s="171"/>
      <c r="FT116" s="171"/>
      <c r="FU116" s="171"/>
      <c r="FV116" s="171"/>
      <c r="FW116" s="171"/>
      <c r="FX116" s="171"/>
      <c r="FY116" s="171"/>
      <c r="FZ116" s="171"/>
      <c r="GA116" s="171"/>
      <c r="GB116" s="171"/>
      <c r="GC116" s="171"/>
      <c r="GD116" s="171"/>
      <c r="GE116" s="171"/>
      <c r="GF116" s="171"/>
      <c r="GG116" s="171"/>
      <c r="GH116" s="171"/>
      <c r="GI116" s="171"/>
      <c r="GJ116" s="171"/>
      <c r="GK116" s="171"/>
      <c r="GL116" s="171"/>
      <c r="GM116" s="171"/>
      <c r="GN116" s="171"/>
      <c r="GO116" s="171"/>
      <c r="GP116" s="171"/>
      <c r="GQ116" s="171"/>
      <c r="GR116" s="171"/>
      <c r="GS116" s="171"/>
      <c r="GT116" s="171"/>
      <c r="GU116" s="171"/>
      <c r="GV116" s="171"/>
      <c r="GW116" s="171"/>
      <c r="GX116" s="171"/>
      <c r="GY116" s="171"/>
      <c r="GZ116" s="171"/>
      <c r="HA116" s="171"/>
      <c r="HB116" s="171"/>
      <c r="HC116" s="171"/>
      <c r="HD116" s="171"/>
      <c r="HE116" s="171"/>
      <c r="HF116" s="171"/>
      <c r="HG116" s="171"/>
      <c r="HH116" s="171"/>
      <c r="HI116" s="171"/>
      <c r="HJ116" s="171"/>
      <c r="HK116" s="171"/>
      <c r="HL116" s="171"/>
      <c r="HM116" s="171"/>
      <c r="HN116" s="171"/>
      <c r="HO116" s="171"/>
      <c r="HP116" s="171"/>
      <c r="HQ116" s="171"/>
      <c r="HR116" s="171"/>
      <c r="HS116" s="171"/>
      <c r="HT116" s="171"/>
      <c r="HU116" s="171"/>
      <c r="HV116" s="171"/>
      <c r="HW116" s="171"/>
      <c r="HX116" s="171"/>
      <c r="HY116" s="171"/>
      <c r="HZ116" s="171"/>
      <c r="IA116" s="171"/>
      <c r="IB116" s="171"/>
      <c r="IC116" s="171"/>
      <c r="ID116" s="171"/>
      <c r="IE116" s="171"/>
      <c r="IF116" s="171"/>
      <c r="IG116" s="171"/>
      <c r="IH116" s="171"/>
      <c r="II116" s="171"/>
      <c r="IJ116" s="171"/>
    </row>
    <row r="117" spans="1:244" s="101" customFormat="1" ht="37.5" customHeight="1" hidden="1">
      <c r="A117" s="185" t="s">
        <v>252</v>
      </c>
      <c r="B117" s="85" t="s">
        <v>0</v>
      </c>
      <c r="C117" s="68" t="s">
        <v>222</v>
      </c>
      <c r="D117" s="146" t="s">
        <v>242</v>
      </c>
      <c r="E117" s="146" t="s">
        <v>250</v>
      </c>
      <c r="F117" s="145" t="s">
        <v>159</v>
      </c>
      <c r="G117" s="145"/>
      <c r="H117" s="719" t="s">
        <v>248</v>
      </c>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171"/>
      <c r="BI117" s="171"/>
      <c r="BJ117" s="171"/>
      <c r="BK117" s="171"/>
      <c r="BL117" s="171"/>
      <c r="BM117" s="171"/>
      <c r="BN117" s="171"/>
      <c r="BO117" s="171"/>
      <c r="BP117" s="171"/>
      <c r="BQ117" s="171"/>
      <c r="BR117" s="171"/>
      <c r="BS117" s="171"/>
      <c r="BT117" s="171"/>
      <c r="BU117" s="171"/>
      <c r="BV117" s="171"/>
      <c r="BW117" s="171"/>
      <c r="BX117" s="171"/>
      <c r="BY117" s="171"/>
      <c r="BZ117" s="171"/>
      <c r="CA117" s="171"/>
      <c r="CB117" s="171"/>
      <c r="CC117" s="171"/>
      <c r="CD117" s="171"/>
      <c r="CE117" s="171"/>
      <c r="CF117" s="171"/>
      <c r="CG117" s="171"/>
      <c r="CH117" s="171"/>
      <c r="CI117" s="171"/>
      <c r="CJ117" s="171"/>
      <c r="CK117" s="171"/>
      <c r="CL117" s="171"/>
      <c r="CM117" s="171"/>
      <c r="CN117" s="171"/>
      <c r="CO117" s="171"/>
      <c r="CP117" s="171"/>
      <c r="CQ117" s="171"/>
      <c r="CR117" s="171"/>
      <c r="CS117" s="171"/>
      <c r="CT117" s="171"/>
      <c r="CU117" s="171"/>
      <c r="CV117" s="171"/>
      <c r="CW117" s="171"/>
      <c r="CX117" s="171"/>
      <c r="CY117" s="171"/>
      <c r="CZ117" s="171"/>
      <c r="DA117" s="171"/>
      <c r="DB117" s="171"/>
      <c r="DC117" s="171"/>
      <c r="DD117" s="171"/>
      <c r="DE117" s="171"/>
      <c r="DF117" s="171"/>
      <c r="DG117" s="171"/>
      <c r="DH117" s="171"/>
      <c r="DI117" s="171"/>
      <c r="DJ117" s="171"/>
      <c r="DK117" s="171"/>
      <c r="DL117" s="171"/>
      <c r="DM117" s="171"/>
      <c r="DN117" s="171"/>
      <c r="DO117" s="171"/>
      <c r="DP117" s="171"/>
      <c r="DQ117" s="171"/>
      <c r="DR117" s="171"/>
      <c r="DS117" s="171"/>
      <c r="DT117" s="171"/>
      <c r="DU117" s="171"/>
      <c r="DV117" s="171"/>
      <c r="DW117" s="171"/>
      <c r="DX117" s="171"/>
      <c r="DY117" s="171"/>
      <c r="DZ117" s="171"/>
      <c r="EA117" s="171"/>
      <c r="EB117" s="171"/>
      <c r="EC117" s="171"/>
      <c r="ED117" s="171"/>
      <c r="EE117" s="171"/>
      <c r="EF117" s="171"/>
      <c r="EG117" s="171"/>
      <c r="EH117" s="171"/>
      <c r="EI117" s="171"/>
      <c r="EJ117" s="171"/>
      <c r="EK117" s="171"/>
      <c r="EL117" s="171"/>
      <c r="EM117" s="171"/>
      <c r="EN117" s="171"/>
      <c r="EO117" s="171"/>
      <c r="EP117" s="171"/>
      <c r="EQ117" s="171"/>
      <c r="ER117" s="171"/>
      <c r="ES117" s="171"/>
      <c r="ET117" s="171"/>
      <c r="EU117" s="171"/>
      <c r="EV117" s="171"/>
      <c r="EW117" s="171"/>
      <c r="EX117" s="171"/>
      <c r="EY117" s="171"/>
      <c r="EZ117" s="171"/>
      <c r="FA117" s="171"/>
      <c r="FB117" s="171"/>
      <c r="FC117" s="171"/>
      <c r="FD117" s="171"/>
      <c r="FE117" s="171"/>
      <c r="FF117" s="171"/>
      <c r="FG117" s="171"/>
      <c r="FH117" s="171"/>
      <c r="FI117" s="171"/>
      <c r="FJ117" s="171"/>
      <c r="FK117" s="171"/>
      <c r="FL117" s="171"/>
      <c r="FM117" s="171"/>
      <c r="FN117" s="171"/>
      <c r="FO117" s="171"/>
      <c r="FP117" s="171"/>
      <c r="FQ117" s="171"/>
      <c r="FR117" s="171"/>
      <c r="FS117" s="171"/>
      <c r="FT117" s="171"/>
      <c r="FU117" s="171"/>
      <c r="FV117" s="171"/>
      <c r="FW117" s="171"/>
      <c r="FX117" s="171"/>
      <c r="FY117" s="171"/>
      <c r="FZ117" s="171"/>
      <c r="GA117" s="171"/>
      <c r="GB117" s="171"/>
      <c r="GC117" s="171"/>
      <c r="GD117" s="171"/>
      <c r="GE117" s="171"/>
      <c r="GF117" s="171"/>
      <c r="GG117" s="171"/>
      <c r="GH117" s="171"/>
      <c r="GI117" s="171"/>
      <c r="GJ117" s="171"/>
      <c r="GK117" s="171"/>
      <c r="GL117" s="171"/>
      <c r="GM117" s="171"/>
      <c r="GN117" s="171"/>
      <c r="GO117" s="171"/>
      <c r="GP117" s="171"/>
      <c r="GQ117" s="171"/>
      <c r="GR117" s="171"/>
      <c r="GS117" s="171"/>
      <c r="GT117" s="171"/>
      <c r="GU117" s="171"/>
      <c r="GV117" s="171"/>
      <c r="GW117" s="171"/>
      <c r="GX117" s="171"/>
      <c r="GY117" s="171"/>
      <c r="GZ117" s="171"/>
      <c r="HA117" s="171"/>
      <c r="HB117" s="171"/>
      <c r="HC117" s="171"/>
      <c r="HD117" s="171"/>
      <c r="HE117" s="171"/>
      <c r="HF117" s="171"/>
      <c r="HG117" s="171"/>
      <c r="HH117" s="171"/>
      <c r="HI117" s="171"/>
      <c r="HJ117" s="171"/>
      <c r="HK117" s="171"/>
      <c r="HL117" s="171"/>
      <c r="HM117" s="171"/>
      <c r="HN117" s="171"/>
      <c r="HO117" s="171"/>
      <c r="HP117" s="171"/>
      <c r="HQ117" s="171"/>
      <c r="HR117" s="171"/>
      <c r="HS117" s="171"/>
      <c r="HT117" s="171"/>
      <c r="HU117" s="171"/>
      <c r="HV117" s="171"/>
      <c r="HW117" s="171"/>
      <c r="HX117" s="171"/>
      <c r="HY117" s="171"/>
      <c r="HZ117" s="171"/>
      <c r="IA117" s="171"/>
      <c r="IB117" s="171"/>
      <c r="IC117" s="171"/>
      <c r="ID117" s="171"/>
      <c r="IE117" s="171"/>
      <c r="IF117" s="171"/>
      <c r="IG117" s="171"/>
      <c r="IH117" s="171"/>
      <c r="II117" s="171"/>
      <c r="IJ117" s="171"/>
    </row>
    <row r="118" spans="1:244" s="182" customFormat="1" ht="37.5" customHeight="1" hidden="1">
      <c r="A118" s="153" t="s">
        <v>251</v>
      </c>
      <c r="B118" s="85" t="s">
        <v>0</v>
      </c>
      <c r="C118" s="68" t="s">
        <v>222</v>
      </c>
      <c r="D118" s="146" t="s">
        <v>242</v>
      </c>
      <c r="E118" s="146" t="s">
        <v>250</v>
      </c>
      <c r="F118" s="145" t="s">
        <v>249</v>
      </c>
      <c r="G118" s="145"/>
      <c r="H118" s="710" t="str">
        <f>H119</f>
        <v>1160</v>
      </c>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83"/>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c r="CF118" s="183"/>
      <c r="CG118" s="183"/>
      <c r="CH118" s="183"/>
      <c r="CI118" s="183"/>
      <c r="CJ118" s="183"/>
      <c r="CK118" s="183"/>
      <c r="CL118" s="183"/>
      <c r="CM118" s="183"/>
      <c r="CN118" s="183"/>
      <c r="CO118" s="183"/>
      <c r="CP118" s="183"/>
      <c r="CQ118" s="183"/>
      <c r="CR118" s="183"/>
      <c r="CS118" s="183"/>
      <c r="CT118" s="183"/>
      <c r="CU118" s="183"/>
      <c r="CV118" s="183"/>
      <c r="CW118" s="183"/>
      <c r="CX118" s="183"/>
      <c r="CY118" s="183"/>
      <c r="CZ118" s="183"/>
      <c r="DA118" s="183"/>
      <c r="DB118" s="183"/>
      <c r="DC118" s="183"/>
      <c r="DD118" s="183"/>
      <c r="DE118" s="183"/>
      <c r="DF118" s="183"/>
      <c r="DG118" s="183"/>
      <c r="DH118" s="183"/>
      <c r="DI118" s="183"/>
      <c r="DJ118" s="183"/>
      <c r="DK118" s="183"/>
      <c r="DL118" s="183"/>
      <c r="DM118" s="183"/>
      <c r="DN118" s="183"/>
      <c r="DO118" s="183"/>
      <c r="DP118" s="183"/>
      <c r="DQ118" s="183"/>
      <c r="DR118" s="183"/>
      <c r="DS118" s="183"/>
      <c r="DT118" s="183"/>
      <c r="DU118" s="183"/>
      <c r="DV118" s="183"/>
      <c r="DW118" s="183"/>
      <c r="DX118" s="183"/>
      <c r="DY118" s="183"/>
      <c r="DZ118" s="183"/>
      <c r="EA118" s="183"/>
      <c r="EB118" s="183"/>
      <c r="EC118" s="183"/>
      <c r="ED118" s="183"/>
      <c r="EE118" s="183"/>
      <c r="EF118" s="183"/>
      <c r="EG118" s="183"/>
      <c r="EH118" s="183"/>
      <c r="EI118" s="183"/>
      <c r="EJ118" s="183"/>
      <c r="EK118" s="183"/>
      <c r="EL118" s="183"/>
      <c r="EM118" s="183"/>
      <c r="EN118" s="183"/>
      <c r="EO118" s="183"/>
      <c r="EP118" s="183"/>
      <c r="EQ118" s="183"/>
      <c r="ER118" s="183"/>
      <c r="ES118" s="183"/>
      <c r="ET118" s="183"/>
      <c r="EU118" s="183"/>
      <c r="EV118" s="183"/>
      <c r="EW118" s="183"/>
      <c r="EX118" s="183"/>
      <c r="EY118" s="183"/>
      <c r="EZ118" s="183"/>
      <c r="FA118" s="183"/>
      <c r="FB118" s="183"/>
      <c r="FC118" s="183"/>
      <c r="FD118" s="183"/>
      <c r="FE118" s="183"/>
      <c r="FF118" s="183"/>
      <c r="FG118" s="183"/>
      <c r="FH118" s="183"/>
      <c r="FI118" s="183"/>
      <c r="FJ118" s="183"/>
      <c r="FK118" s="183"/>
      <c r="FL118" s="183"/>
      <c r="FM118" s="183"/>
      <c r="FN118" s="183"/>
      <c r="FO118" s="183"/>
      <c r="FP118" s="183"/>
      <c r="FQ118" s="183"/>
      <c r="FR118" s="183"/>
      <c r="FS118" s="183"/>
      <c r="FT118" s="183"/>
      <c r="FU118" s="183"/>
      <c r="FV118" s="183"/>
      <c r="FW118" s="183"/>
      <c r="FX118" s="183"/>
      <c r="FY118" s="183"/>
      <c r="FZ118" s="183"/>
      <c r="GA118" s="183"/>
      <c r="GB118" s="183"/>
      <c r="GC118" s="183"/>
      <c r="GD118" s="183"/>
      <c r="GE118" s="183"/>
      <c r="GF118" s="183"/>
      <c r="GG118" s="183"/>
      <c r="GH118" s="183"/>
      <c r="GI118" s="183"/>
      <c r="GJ118" s="183"/>
      <c r="GK118" s="183"/>
      <c r="GL118" s="183"/>
      <c r="GM118" s="183"/>
      <c r="GN118" s="183"/>
      <c r="GO118" s="183"/>
      <c r="GP118" s="183"/>
      <c r="GQ118" s="183"/>
      <c r="GR118" s="183"/>
      <c r="GS118" s="183"/>
      <c r="GT118" s="183"/>
      <c r="GU118" s="183"/>
      <c r="GV118" s="183"/>
      <c r="GW118" s="183"/>
      <c r="GX118" s="183"/>
      <c r="GY118" s="183"/>
      <c r="GZ118" s="183"/>
      <c r="HA118" s="183"/>
      <c r="HB118" s="183"/>
      <c r="HC118" s="183"/>
      <c r="HD118" s="183"/>
      <c r="HE118" s="183"/>
      <c r="HF118" s="183"/>
      <c r="HG118" s="183"/>
      <c r="HH118" s="183"/>
      <c r="HI118" s="183"/>
      <c r="HJ118" s="183"/>
      <c r="HK118" s="183"/>
      <c r="HL118" s="183"/>
      <c r="HM118" s="183"/>
      <c r="HN118" s="183"/>
      <c r="HO118" s="183"/>
      <c r="HP118" s="183"/>
      <c r="HQ118" s="183"/>
      <c r="HR118" s="183"/>
      <c r="HS118" s="183"/>
      <c r="HT118" s="183"/>
      <c r="HU118" s="183"/>
      <c r="HV118" s="183"/>
      <c r="HW118" s="183"/>
      <c r="HX118" s="183"/>
      <c r="HY118" s="183"/>
      <c r="HZ118" s="183"/>
      <c r="IA118" s="183"/>
      <c r="IB118" s="183"/>
      <c r="IC118" s="183"/>
      <c r="ID118" s="183"/>
      <c r="IE118" s="183"/>
      <c r="IF118" s="183"/>
      <c r="IG118" s="183"/>
      <c r="IH118" s="183"/>
      <c r="II118" s="183"/>
      <c r="IJ118" s="183"/>
    </row>
    <row r="119" spans="1:245" s="180" customFormat="1" ht="37.5" customHeight="1" hidden="1">
      <c r="A119" s="86" t="s">
        <v>163</v>
      </c>
      <c r="B119" s="57" t="s">
        <v>0</v>
      </c>
      <c r="C119" s="68" t="s">
        <v>222</v>
      </c>
      <c r="D119" s="146" t="s">
        <v>242</v>
      </c>
      <c r="E119" s="146" t="s">
        <v>250</v>
      </c>
      <c r="F119" s="145" t="s">
        <v>249</v>
      </c>
      <c r="G119" s="145" t="s">
        <v>149</v>
      </c>
      <c r="H119" s="719" t="s">
        <v>248</v>
      </c>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71"/>
      <c r="AY119" s="171"/>
      <c r="AZ119" s="171"/>
      <c r="BA119" s="171"/>
      <c r="BB119" s="171"/>
      <c r="BC119" s="171"/>
      <c r="BD119" s="171"/>
      <c r="BE119" s="171"/>
      <c r="BF119" s="171"/>
      <c r="BG119" s="171"/>
      <c r="BH119" s="171"/>
      <c r="BI119" s="171"/>
      <c r="BJ119" s="171"/>
      <c r="BK119" s="171"/>
      <c r="BL119" s="171"/>
      <c r="BM119" s="171"/>
      <c r="BN119" s="171"/>
      <c r="BO119" s="171"/>
      <c r="BP119" s="171"/>
      <c r="BQ119" s="171"/>
      <c r="BR119" s="171"/>
      <c r="BS119" s="171"/>
      <c r="BT119" s="171"/>
      <c r="BU119" s="171"/>
      <c r="BV119" s="171"/>
      <c r="BW119" s="171"/>
      <c r="BX119" s="171"/>
      <c r="BY119" s="171"/>
      <c r="BZ119" s="171"/>
      <c r="CA119" s="171"/>
      <c r="CB119" s="171"/>
      <c r="CC119" s="171"/>
      <c r="CD119" s="171"/>
      <c r="CE119" s="171"/>
      <c r="CF119" s="171"/>
      <c r="CG119" s="171"/>
      <c r="CH119" s="171"/>
      <c r="CI119" s="171"/>
      <c r="CJ119" s="171"/>
      <c r="CK119" s="171"/>
      <c r="CL119" s="171"/>
      <c r="CM119" s="171"/>
      <c r="CN119" s="171"/>
      <c r="CO119" s="171"/>
      <c r="CP119" s="171"/>
      <c r="CQ119" s="171"/>
      <c r="CR119" s="171"/>
      <c r="CS119" s="171"/>
      <c r="CT119" s="171"/>
      <c r="CU119" s="171"/>
      <c r="CV119" s="171"/>
      <c r="CW119" s="171"/>
      <c r="CX119" s="171"/>
      <c r="CY119" s="171"/>
      <c r="CZ119" s="171"/>
      <c r="DA119" s="171"/>
      <c r="DB119" s="171"/>
      <c r="DC119" s="171"/>
      <c r="DD119" s="171"/>
      <c r="DE119" s="171"/>
      <c r="DF119" s="171"/>
      <c r="DG119" s="171"/>
      <c r="DH119" s="171"/>
      <c r="DI119" s="171"/>
      <c r="DJ119" s="171"/>
      <c r="DK119" s="171"/>
      <c r="DL119" s="171"/>
      <c r="DM119" s="171"/>
      <c r="DN119" s="171"/>
      <c r="DO119" s="171"/>
      <c r="DP119" s="171"/>
      <c r="DQ119" s="171"/>
      <c r="DR119" s="171"/>
      <c r="DS119" s="171"/>
      <c r="DT119" s="171"/>
      <c r="DU119" s="171"/>
      <c r="DV119" s="171"/>
      <c r="DW119" s="171"/>
      <c r="DX119" s="171"/>
      <c r="DY119" s="171"/>
      <c r="DZ119" s="171"/>
      <c r="EA119" s="171"/>
      <c r="EB119" s="171"/>
      <c r="EC119" s="171"/>
      <c r="ED119" s="171"/>
      <c r="EE119" s="171"/>
      <c r="EF119" s="171"/>
      <c r="EG119" s="171"/>
      <c r="EH119" s="171"/>
      <c r="EI119" s="171"/>
      <c r="EJ119" s="171"/>
      <c r="EK119" s="171"/>
      <c r="EL119" s="171"/>
      <c r="EM119" s="171"/>
      <c r="EN119" s="171"/>
      <c r="EO119" s="171"/>
      <c r="EP119" s="171"/>
      <c r="EQ119" s="171"/>
      <c r="ER119" s="171"/>
      <c r="ES119" s="171"/>
      <c r="ET119" s="171"/>
      <c r="EU119" s="171"/>
      <c r="EV119" s="171"/>
      <c r="EW119" s="171"/>
      <c r="EX119" s="171"/>
      <c r="EY119" s="171"/>
      <c r="EZ119" s="171"/>
      <c r="FA119" s="171"/>
      <c r="FB119" s="171"/>
      <c r="FC119" s="171"/>
      <c r="FD119" s="171"/>
      <c r="FE119" s="171"/>
      <c r="FF119" s="171"/>
      <c r="FG119" s="171"/>
      <c r="FH119" s="171"/>
      <c r="FI119" s="171"/>
      <c r="FJ119" s="171"/>
      <c r="FK119" s="171"/>
      <c r="FL119" s="171"/>
      <c r="FM119" s="171"/>
      <c r="FN119" s="171"/>
      <c r="FO119" s="171"/>
      <c r="FP119" s="171"/>
      <c r="FQ119" s="171"/>
      <c r="FR119" s="171"/>
      <c r="FS119" s="171"/>
      <c r="FT119" s="171"/>
      <c r="FU119" s="171"/>
      <c r="FV119" s="171"/>
      <c r="FW119" s="171"/>
      <c r="FX119" s="171"/>
      <c r="FY119" s="171"/>
      <c r="FZ119" s="171"/>
      <c r="GA119" s="171"/>
      <c r="GB119" s="171"/>
      <c r="GC119" s="171"/>
      <c r="GD119" s="171"/>
      <c r="GE119" s="171"/>
      <c r="GF119" s="171"/>
      <c r="GG119" s="171"/>
      <c r="GH119" s="171"/>
      <c r="GI119" s="171"/>
      <c r="GJ119" s="171"/>
      <c r="GK119" s="171"/>
      <c r="GL119" s="171"/>
      <c r="GM119" s="171"/>
      <c r="GN119" s="171"/>
      <c r="GO119" s="171"/>
      <c r="GP119" s="171"/>
      <c r="GQ119" s="171"/>
      <c r="GR119" s="171"/>
      <c r="GS119" s="171"/>
      <c r="GT119" s="171"/>
      <c r="GU119" s="171"/>
      <c r="GV119" s="171"/>
      <c r="GW119" s="171"/>
      <c r="GX119" s="171"/>
      <c r="GY119" s="171"/>
      <c r="GZ119" s="171"/>
      <c r="HA119" s="171"/>
      <c r="HB119" s="171"/>
      <c r="HC119" s="171"/>
      <c r="HD119" s="171"/>
      <c r="HE119" s="171"/>
      <c r="HF119" s="171"/>
      <c r="HG119" s="171"/>
      <c r="HH119" s="171"/>
      <c r="HI119" s="171"/>
      <c r="HJ119" s="171"/>
      <c r="HK119" s="171"/>
      <c r="HL119" s="171"/>
      <c r="HM119" s="171"/>
      <c r="HN119" s="171"/>
      <c r="HO119" s="171"/>
      <c r="HP119" s="171"/>
      <c r="HQ119" s="171"/>
      <c r="HR119" s="171"/>
      <c r="HS119" s="171"/>
      <c r="HT119" s="171"/>
      <c r="HU119" s="171"/>
      <c r="HV119" s="171"/>
      <c r="HW119" s="171"/>
      <c r="HX119" s="171"/>
      <c r="HY119" s="171"/>
      <c r="HZ119" s="171"/>
      <c r="IA119" s="171"/>
      <c r="IB119" s="171"/>
      <c r="IC119" s="171"/>
      <c r="ID119" s="171"/>
      <c r="IE119" s="171"/>
      <c r="IF119" s="171"/>
      <c r="IG119" s="171"/>
      <c r="IH119" s="171"/>
      <c r="II119" s="171"/>
      <c r="IJ119" s="171"/>
      <c r="IK119" s="171"/>
    </row>
    <row r="120" spans="1:34" s="179" customFormat="1" ht="18.75" customHeight="1" hidden="1">
      <c r="A120" s="159" t="s">
        <v>247</v>
      </c>
      <c r="B120" s="85" t="s">
        <v>0</v>
      </c>
      <c r="C120" s="68" t="s">
        <v>222</v>
      </c>
      <c r="D120" s="146" t="s">
        <v>242</v>
      </c>
      <c r="E120" s="833" t="s">
        <v>246</v>
      </c>
      <c r="F120" s="834"/>
      <c r="G120" s="145"/>
      <c r="H120" s="705" t="e">
        <f>#REF!</f>
        <v>#REF!</v>
      </c>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row>
    <row r="121" spans="1:34" s="51" customFormat="1" ht="56.25" customHeight="1" hidden="1">
      <c r="A121" s="158" t="s">
        <v>245</v>
      </c>
      <c r="B121" s="57" t="s">
        <v>0</v>
      </c>
      <c r="C121" s="68" t="s">
        <v>222</v>
      </c>
      <c r="D121" s="146" t="s">
        <v>242</v>
      </c>
      <c r="E121" s="146" t="s">
        <v>244</v>
      </c>
      <c r="F121" s="69" t="s">
        <v>159</v>
      </c>
      <c r="G121" s="145"/>
      <c r="H121" s="705">
        <v>560</v>
      </c>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row>
    <row r="122" spans="1:34" s="51" customFormat="1" ht="2.25" customHeight="1" hidden="1">
      <c r="A122" s="158"/>
      <c r="B122" s="57"/>
      <c r="C122" s="68"/>
      <c r="D122" s="146"/>
      <c r="E122" s="146"/>
      <c r="F122" s="69"/>
      <c r="G122" s="145"/>
      <c r="H122" s="705"/>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row>
    <row r="123" spans="1:34" s="51" customFormat="1" ht="28.5" customHeight="1">
      <c r="A123" s="638" t="s">
        <v>241</v>
      </c>
      <c r="B123" s="151" t="s">
        <v>0</v>
      </c>
      <c r="C123" s="71" t="s">
        <v>222</v>
      </c>
      <c r="D123" s="107">
        <v>12</v>
      </c>
      <c r="E123" s="59"/>
      <c r="F123" s="156"/>
      <c r="G123" s="133"/>
      <c r="H123" s="689">
        <f>H124+H137+H149</f>
        <v>335</v>
      </c>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row>
    <row r="124" spans="1:8" s="171" customFormat="1" ht="78" customHeight="1">
      <c r="A124" s="110" t="s">
        <v>679</v>
      </c>
      <c r="B124" s="99" t="s">
        <v>0</v>
      </c>
      <c r="C124" s="71" t="s">
        <v>222</v>
      </c>
      <c r="D124" s="107" t="s">
        <v>221</v>
      </c>
      <c r="E124" s="136" t="s">
        <v>240</v>
      </c>
      <c r="F124" s="248" t="s">
        <v>159</v>
      </c>
      <c r="G124" s="133"/>
      <c r="H124" s="717" t="str">
        <f>H125</f>
        <v>150,000</v>
      </c>
    </row>
    <row r="125" spans="1:8" s="171" customFormat="1" ht="38.25" customHeight="1">
      <c r="A125" s="276" t="s">
        <v>502</v>
      </c>
      <c r="B125" s="99"/>
      <c r="C125" s="293" t="s">
        <v>222</v>
      </c>
      <c r="D125" s="407" t="s">
        <v>221</v>
      </c>
      <c r="E125" s="603" t="s">
        <v>487</v>
      </c>
      <c r="F125" s="604" t="s">
        <v>159</v>
      </c>
      <c r="G125" s="133"/>
      <c r="H125" s="717" t="str">
        <f>H126</f>
        <v>150,000</v>
      </c>
    </row>
    <row r="126" spans="1:8" s="171" customFormat="1" ht="56.25">
      <c r="A126" s="176" t="s">
        <v>239</v>
      </c>
      <c r="B126" s="175" t="s">
        <v>0</v>
      </c>
      <c r="C126" s="57" t="s">
        <v>222</v>
      </c>
      <c r="D126" s="64" t="s">
        <v>221</v>
      </c>
      <c r="E126" s="173" t="s">
        <v>487</v>
      </c>
      <c r="F126" s="172" t="s">
        <v>238</v>
      </c>
      <c r="G126" s="133"/>
      <c r="H126" s="705" t="str">
        <f>H127</f>
        <v>150,000</v>
      </c>
    </row>
    <row r="127" spans="1:8" s="171" customFormat="1" ht="39.75" customHeight="1">
      <c r="A127" s="534" t="s">
        <v>368</v>
      </c>
      <c r="B127" s="151" t="s">
        <v>0</v>
      </c>
      <c r="C127" s="57" t="s">
        <v>222</v>
      </c>
      <c r="D127" s="64" t="s">
        <v>221</v>
      </c>
      <c r="E127" s="173" t="s">
        <v>487</v>
      </c>
      <c r="F127" s="172" t="s">
        <v>238</v>
      </c>
      <c r="G127" s="63" t="s">
        <v>149</v>
      </c>
      <c r="H127" s="721" t="s">
        <v>826</v>
      </c>
    </row>
    <row r="128" spans="1:8" s="101" customFormat="1" ht="19.5" customHeight="1" hidden="1">
      <c r="A128" s="170" t="s">
        <v>237</v>
      </c>
      <c r="B128" s="57" t="s">
        <v>0</v>
      </c>
      <c r="C128" s="121" t="s">
        <v>222</v>
      </c>
      <c r="D128" s="169" t="s">
        <v>221</v>
      </c>
      <c r="E128" s="168" t="s">
        <v>236</v>
      </c>
      <c r="F128" s="135" t="s">
        <v>174</v>
      </c>
      <c r="G128" s="167"/>
      <c r="H128" s="722"/>
    </row>
    <row r="129" spans="1:8" s="80" customFormat="1" ht="56.25" customHeight="1" hidden="1">
      <c r="A129" s="165" t="s">
        <v>235</v>
      </c>
      <c r="B129" s="99" t="s">
        <v>0</v>
      </c>
      <c r="C129" s="163" t="s">
        <v>222</v>
      </c>
      <c r="D129" s="162" t="s">
        <v>221</v>
      </c>
      <c r="E129" s="161" t="s">
        <v>233</v>
      </c>
      <c r="F129" s="160" t="s">
        <v>174</v>
      </c>
      <c r="G129" s="166"/>
      <c r="H129" s="723"/>
    </row>
    <row r="130" spans="1:8" s="80" customFormat="1" ht="37.5" customHeight="1" hidden="1">
      <c r="A130" s="165" t="s">
        <v>234</v>
      </c>
      <c r="B130" s="71" t="s">
        <v>0</v>
      </c>
      <c r="C130" s="163" t="s">
        <v>222</v>
      </c>
      <c r="D130" s="162" t="s">
        <v>221</v>
      </c>
      <c r="E130" s="161" t="s">
        <v>233</v>
      </c>
      <c r="F130" s="160" t="s">
        <v>232</v>
      </c>
      <c r="G130" s="166"/>
      <c r="H130" s="723"/>
    </row>
    <row r="131" spans="1:8" s="80" customFormat="1" ht="73.5" customHeight="1" hidden="1">
      <c r="A131" s="86" t="s">
        <v>163</v>
      </c>
      <c r="B131" s="96" t="s">
        <v>0</v>
      </c>
      <c r="C131" s="163" t="s">
        <v>222</v>
      </c>
      <c r="D131" s="162" t="s">
        <v>221</v>
      </c>
      <c r="E131" s="161" t="s">
        <v>233</v>
      </c>
      <c r="F131" s="160" t="s">
        <v>232</v>
      </c>
      <c r="G131" s="157" t="s">
        <v>149</v>
      </c>
      <c r="H131" s="724"/>
    </row>
    <row r="132" spans="1:8" s="80" customFormat="1" ht="54" customHeight="1" hidden="1">
      <c r="A132" s="165" t="s">
        <v>231</v>
      </c>
      <c r="B132" s="85" t="s">
        <v>0</v>
      </c>
      <c r="C132" s="163" t="s">
        <v>222</v>
      </c>
      <c r="D132" s="162" t="s">
        <v>221</v>
      </c>
      <c r="E132" s="161" t="s">
        <v>227</v>
      </c>
      <c r="F132" s="160" t="s">
        <v>174</v>
      </c>
      <c r="G132" s="166"/>
      <c r="H132" s="723"/>
    </row>
    <row r="133" spans="1:8" s="80" customFormat="1" ht="22.5" customHeight="1" hidden="1">
      <c r="A133" s="165" t="s">
        <v>230</v>
      </c>
      <c r="B133" s="85" t="s">
        <v>0</v>
      </c>
      <c r="C133" s="163" t="s">
        <v>222</v>
      </c>
      <c r="D133" s="162" t="s">
        <v>221</v>
      </c>
      <c r="E133" s="161" t="s">
        <v>227</v>
      </c>
      <c r="F133" s="160" t="s">
        <v>229</v>
      </c>
      <c r="G133" s="166"/>
      <c r="H133" s="723"/>
    </row>
    <row r="134" spans="1:8" s="80" customFormat="1" ht="19.5" customHeight="1" hidden="1">
      <c r="A134" s="86" t="s">
        <v>163</v>
      </c>
      <c r="B134" s="85" t="s">
        <v>0</v>
      </c>
      <c r="C134" s="163" t="s">
        <v>222</v>
      </c>
      <c r="D134" s="162" t="s">
        <v>221</v>
      </c>
      <c r="E134" s="161" t="s">
        <v>227</v>
      </c>
      <c r="F134" s="160" t="s">
        <v>229</v>
      </c>
      <c r="G134" s="157" t="s">
        <v>149</v>
      </c>
      <c r="H134" s="724"/>
    </row>
    <row r="135" spans="1:8" s="80" customFormat="1" ht="21" customHeight="1" hidden="1">
      <c r="A135" s="165" t="s">
        <v>228</v>
      </c>
      <c r="B135" s="85" t="s">
        <v>0</v>
      </c>
      <c r="C135" s="163" t="s">
        <v>222</v>
      </c>
      <c r="D135" s="162" t="s">
        <v>221</v>
      </c>
      <c r="E135" s="161" t="s">
        <v>227</v>
      </c>
      <c r="F135" s="160" t="s">
        <v>226</v>
      </c>
      <c r="G135" s="164"/>
      <c r="H135" s="696"/>
    </row>
    <row r="136" spans="1:8" s="80" customFormat="1" ht="21" customHeight="1" hidden="1">
      <c r="A136" s="86" t="s">
        <v>163</v>
      </c>
      <c r="B136" s="85"/>
      <c r="C136" s="163" t="s">
        <v>222</v>
      </c>
      <c r="D136" s="162" t="s">
        <v>221</v>
      </c>
      <c r="E136" s="161" t="s">
        <v>227</v>
      </c>
      <c r="F136" s="160" t="s">
        <v>226</v>
      </c>
      <c r="G136" s="157" t="s">
        <v>149</v>
      </c>
      <c r="H136" s="724"/>
    </row>
    <row r="137" spans="1:8" s="80" customFormat="1" ht="74.25" customHeight="1">
      <c r="A137" s="110" t="s">
        <v>680</v>
      </c>
      <c r="B137" s="85"/>
      <c r="C137" s="68" t="s">
        <v>222</v>
      </c>
      <c r="D137" s="68" t="s">
        <v>221</v>
      </c>
      <c r="E137" s="70" t="s">
        <v>489</v>
      </c>
      <c r="F137" s="69" t="s">
        <v>159</v>
      </c>
      <c r="G137" s="145"/>
      <c r="H137" s="712">
        <f>H138</f>
        <v>175</v>
      </c>
    </row>
    <row r="138" spans="1:8" s="80" customFormat="1" ht="38.25" customHeight="1">
      <c r="A138" s="588" t="s">
        <v>429</v>
      </c>
      <c r="B138" s="96"/>
      <c r="C138" s="68" t="s">
        <v>222</v>
      </c>
      <c r="D138" s="68" t="s">
        <v>221</v>
      </c>
      <c r="E138" s="833" t="s">
        <v>730</v>
      </c>
      <c r="F138" s="834"/>
      <c r="G138" s="145"/>
      <c r="H138" s="725">
        <f>H140+H142+H144+H146+H148</f>
        <v>175</v>
      </c>
    </row>
    <row r="139" spans="1:8" s="80" customFormat="1" ht="39" customHeight="1">
      <c r="A139" s="103" t="s">
        <v>225</v>
      </c>
      <c r="B139" s="85"/>
      <c r="C139" s="114" t="s">
        <v>222</v>
      </c>
      <c r="D139" s="114" t="s">
        <v>221</v>
      </c>
      <c r="E139" s="835" t="s">
        <v>632</v>
      </c>
      <c r="F139" s="836"/>
      <c r="G139" s="155"/>
      <c r="H139" s="726">
        <f>H140</f>
        <v>0</v>
      </c>
    </row>
    <row r="140" spans="1:8" s="80" customFormat="1" ht="36.75" customHeight="1">
      <c r="A140" s="534" t="s">
        <v>368</v>
      </c>
      <c r="B140" s="85"/>
      <c r="C140" s="114" t="s">
        <v>222</v>
      </c>
      <c r="D140" s="114" t="s">
        <v>221</v>
      </c>
      <c r="E140" s="835" t="s">
        <v>632</v>
      </c>
      <c r="F140" s="836"/>
      <c r="G140" s="155" t="s">
        <v>149</v>
      </c>
      <c r="H140" s="726">
        <v>0</v>
      </c>
    </row>
    <row r="141" spans="1:8" s="80" customFormat="1" ht="21.75" customHeight="1">
      <c r="A141" s="412" t="s">
        <v>430</v>
      </c>
      <c r="B141" s="85"/>
      <c r="C141" s="286" t="s">
        <v>222</v>
      </c>
      <c r="D141" s="471" t="s">
        <v>221</v>
      </c>
      <c r="E141" s="829" t="s">
        <v>731</v>
      </c>
      <c r="F141" s="830"/>
      <c r="G141" s="472"/>
      <c r="H141" s="726">
        <f>H142</f>
        <v>100</v>
      </c>
    </row>
    <row r="142" spans="1:8" s="80" customFormat="1" ht="36" customHeight="1">
      <c r="A142" s="468" t="s">
        <v>368</v>
      </c>
      <c r="B142" s="85"/>
      <c r="C142" s="286" t="s">
        <v>222</v>
      </c>
      <c r="D142" s="471" t="s">
        <v>221</v>
      </c>
      <c r="E142" s="839" t="s">
        <v>731</v>
      </c>
      <c r="F142" s="840"/>
      <c r="G142" s="472" t="s">
        <v>149</v>
      </c>
      <c r="H142" s="726">
        <v>100</v>
      </c>
    </row>
    <row r="143" spans="1:8" s="80" customFormat="1" ht="36.75" customHeight="1">
      <c r="A143" s="86" t="s">
        <v>223</v>
      </c>
      <c r="B143" s="85"/>
      <c r="C143" s="114" t="s">
        <v>222</v>
      </c>
      <c r="D143" s="114" t="s">
        <v>221</v>
      </c>
      <c r="E143" s="835" t="s">
        <v>633</v>
      </c>
      <c r="F143" s="836"/>
      <c r="G143" s="207"/>
      <c r="H143" s="726">
        <f>H144</f>
        <v>75</v>
      </c>
    </row>
    <row r="144" spans="1:8" s="80" customFormat="1" ht="39.75" customHeight="1">
      <c r="A144" s="534" t="s">
        <v>368</v>
      </c>
      <c r="B144" s="85"/>
      <c r="C144" s="114" t="s">
        <v>222</v>
      </c>
      <c r="D144" s="114" t="s">
        <v>221</v>
      </c>
      <c r="E144" s="835" t="s">
        <v>633</v>
      </c>
      <c r="F144" s="836"/>
      <c r="G144" s="207" t="s">
        <v>149</v>
      </c>
      <c r="H144" s="726">
        <v>75</v>
      </c>
    </row>
    <row r="145" spans="1:8" s="674" customFormat="1" ht="56.25" customHeight="1" hidden="1">
      <c r="A145" s="672" t="s">
        <v>740</v>
      </c>
      <c r="B145" s="284"/>
      <c r="C145" s="673" t="s">
        <v>222</v>
      </c>
      <c r="D145" s="673" t="s">
        <v>221</v>
      </c>
      <c r="E145" s="835" t="s">
        <v>717</v>
      </c>
      <c r="F145" s="836"/>
      <c r="G145" s="207"/>
      <c r="H145" s="726">
        <f>H146</f>
        <v>0</v>
      </c>
    </row>
    <row r="146" spans="1:8" s="674" customFormat="1" ht="39.75" customHeight="1" hidden="1">
      <c r="A146" s="671" t="s">
        <v>368</v>
      </c>
      <c r="B146" s="284"/>
      <c r="C146" s="673" t="s">
        <v>222</v>
      </c>
      <c r="D146" s="673" t="s">
        <v>221</v>
      </c>
      <c r="E146" s="835" t="s">
        <v>717</v>
      </c>
      <c r="F146" s="836"/>
      <c r="G146" s="670" t="s">
        <v>149</v>
      </c>
      <c r="H146" s="727"/>
    </row>
    <row r="147" spans="1:8" s="674" customFormat="1" ht="38.25" customHeight="1" hidden="1">
      <c r="A147" s="672" t="s">
        <v>739</v>
      </c>
      <c r="B147" s="284"/>
      <c r="C147" s="673" t="s">
        <v>222</v>
      </c>
      <c r="D147" s="673" t="s">
        <v>221</v>
      </c>
      <c r="E147" s="835" t="s">
        <v>718</v>
      </c>
      <c r="F147" s="836"/>
      <c r="G147" s="670"/>
      <c r="H147" s="726">
        <f>H148</f>
        <v>0</v>
      </c>
    </row>
    <row r="148" spans="1:8" s="674" customFormat="1" ht="39.75" customHeight="1" hidden="1">
      <c r="A148" s="671" t="s">
        <v>368</v>
      </c>
      <c r="B148" s="284"/>
      <c r="C148" s="673" t="s">
        <v>222</v>
      </c>
      <c r="D148" s="673" t="s">
        <v>221</v>
      </c>
      <c r="E148" s="835" t="s">
        <v>718</v>
      </c>
      <c r="F148" s="836"/>
      <c r="G148" s="670" t="s">
        <v>149</v>
      </c>
      <c r="H148" s="727"/>
    </row>
    <row r="149" spans="1:8" s="80" customFormat="1" ht="74.25" customHeight="1">
      <c r="A149" s="108" t="s">
        <v>693</v>
      </c>
      <c r="B149" s="99"/>
      <c r="C149" s="57" t="s">
        <v>222</v>
      </c>
      <c r="D149" s="64" t="s">
        <v>221</v>
      </c>
      <c r="E149" s="106">
        <v>21001</v>
      </c>
      <c r="F149" s="105" t="s">
        <v>159</v>
      </c>
      <c r="G149" s="63"/>
      <c r="H149" s="718">
        <f>H150</f>
        <v>10</v>
      </c>
    </row>
    <row r="150" spans="1:8" s="80" customFormat="1" ht="60" customHeight="1">
      <c r="A150" s="86" t="s">
        <v>609</v>
      </c>
      <c r="B150" s="99"/>
      <c r="C150" s="57" t="s">
        <v>222</v>
      </c>
      <c r="D150" s="64" t="s">
        <v>221</v>
      </c>
      <c r="E150" s="839" t="s">
        <v>611</v>
      </c>
      <c r="F150" s="840"/>
      <c r="G150" s="63"/>
      <c r="H150" s="719">
        <v>10</v>
      </c>
    </row>
    <row r="151" spans="1:8" s="80" customFormat="1" ht="21" customHeight="1">
      <c r="A151" s="86" t="s">
        <v>172</v>
      </c>
      <c r="B151" s="99"/>
      <c r="C151" s="57" t="s">
        <v>222</v>
      </c>
      <c r="D151" s="64" t="s">
        <v>221</v>
      </c>
      <c r="E151" s="839" t="s">
        <v>612</v>
      </c>
      <c r="F151" s="840"/>
      <c r="G151" s="63" t="s">
        <v>169</v>
      </c>
      <c r="H151" s="719">
        <v>10</v>
      </c>
    </row>
    <row r="152" spans="1:8" s="80" customFormat="1" ht="28.5" customHeight="1">
      <c r="A152" s="148" t="s">
        <v>219</v>
      </c>
      <c r="B152" s="85"/>
      <c r="C152" s="68" t="s">
        <v>197</v>
      </c>
      <c r="D152" s="68"/>
      <c r="E152" s="77"/>
      <c r="F152" s="76"/>
      <c r="G152" s="68"/>
      <c r="H152" s="689">
        <f>H153+H175+H158</f>
        <v>9465.305</v>
      </c>
    </row>
    <row r="153" spans="1:8" s="80" customFormat="1" ht="24" customHeight="1">
      <c r="A153" s="148" t="s">
        <v>218</v>
      </c>
      <c r="B153" s="85"/>
      <c r="C153" s="68" t="s">
        <v>197</v>
      </c>
      <c r="D153" s="68" t="s">
        <v>152</v>
      </c>
      <c r="E153" s="74"/>
      <c r="F153" s="73"/>
      <c r="G153" s="68"/>
      <c r="H153" s="689">
        <f>H154</f>
        <v>40</v>
      </c>
    </row>
    <row r="154" spans="1:8" s="80" customFormat="1" ht="80.25" customHeight="1">
      <c r="A154" s="147" t="s">
        <v>681</v>
      </c>
      <c r="B154" s="85"/>
      <c r="C154" s="68" t="s">
        <v>197</v>
      </c>
      <c r="D154" s="68" t="s">
        <v>152</v>
      </c>
      <c r="E154" s="124" t="s">
        <v>186</v>
      </c>
      <c r="F154" s="123" t="s">
        <v>159</v>
      </c>
      <c r="G154" s="68"/>
      <c r="H154" s="689">
        <f>H155</f>
        <v>40</v>
      </c>
    </row>
    <row r="155" spans="1:8" s="80" customFormat="1" ht="120" customHeight="1">
      <c r="A155" s="594" t="s">
        <v>682</v>
      </c>
      <c r="B155" s="96"/>
      <c r="C155" s="68" t="s">
        <v>197</v>
      </c>
      <c r="D155" s="68" t="s">
        <v>152</v>
      </c>
      <c r="E155" s="124" t="s">
        <v>198</v>
      </c>
      <c r="F155" s="123" t="s">
        <v>159</v>
      </c>
      <c r="G155" s="68"/>
      <c r="H155" s="712">
        <f>H157</f>
        <v>40</v>
      </c>
    </row>
    <row r="156" spans="1:8" s="80" customFormat="1" ht="39.75" customHeight="1">
      <c r="A156" s="130" t="s">
        <v>217</v>
      </c>
      <c r="B156" s="96"/>
      <c r="C156" s="68" t="s">
        <v>197</v>
      </c>
      <c r="D156" s="68" t="s">
        <v>152</v>
      </c>
      <c r="E156" s="124" t="s">
        <v>216</v>
      </c>
      <c r="F156" s="123" t="s">
        <v>159</v>
      </c>
      <c r="G156" s="68"/>
      <c r="H156" s="712">
        <f>H157</f>
        <v>40</v>
      </c>
    </row>
    <row r="157" spans="1:8" s="80" customFormat="1" ht="21" customHeight="1">
      <c r="A157" s="154" t="s">
        <v>365</v>
      </c>
      <c r="B157" s="85"/>
      <c r="C157" s="114" t="s">
        <v>197</v>
      </c>
      <c r="D157" s="114" t="s">
        <v>152</v>
      </c>
      <c r="E157" s="139" t="s">
        <v>216</v>
      </c>
      <c r="F157" s="138" t="s">
        <v>215</v>
      </c>
      <c r="G157" s="114" t="s">
        <v>149</v>
      </c>
      <c r="H157" s="710">
        <v>40</v>
      </c>
    </row>
    <row r="158" spans="1:8" s="80" customFormat="1" ht="22.5" customHeight="1">
      <c r="A158" s="148" t="s">
        <v>213</v>
      </c>
      <c r="B158" s="85"/>
      <c r="C158" s="68" t="s">
        <v>197</v>
      </c>
      <c r="D158" s="68" t="s">
        <v>210</v>
      </c>
      <c r="E158" s="74"/>
      <c r="F158" s="73"/>
      <c r="G158" s="68"/>
      <c r="H158" s="712">
        <f>H163+H170+H167</f>
        <v>410</v>
      </c>
    </row>
    <row r="159" spans="1:8" s="80" customFormat="1" ht="1.5" customHeight="1">
      <c r="A159" s="152" t="s">
        <v>497</v>
      </c>
      <c r="B159" s="175" t="s">
        <v>0</v>
      </c>
      <c r="C159" s="97" t="s">
        <v>197</v>
      </c>
      <c r="D159" s="97" t="s">
        <v>210</v>
      </c>
      <c r="E159" s="124" t="s">
        <v>443</v>
      </c>
      <c r="F159" s="123" t="s">
        <v>159</v>
      </c>
      <c r="G159" s="71"/>
      <c r="H159" s="712">
        <f>H162</f>
        <v>0</v>
      </c>
    </row>
    <row r="160" spans="1:8" s="80" customFormat="1" ht="48.75" customHeight="1" hidden="1">
      <c r="A160" s="589" t="s">
        <v>431</v>
      </c>
      <c r="B160" s="175" t="s">
        <v>0</v>
      </c>
      <c r="C160" s="590" t="s">
        <v>197</v>
      </c>
      <c r="D160" s="591" t="s">
        <v>210</v>
      </c>
      <c r="E160" s="292" t="s">
        <v>416</v>
      </c>
      <c r="F160" s="291" t="s">
        <v>159</v>
      </c>
      <c r="G160" s="592"/>
      <c r="H160" s="712">
        <f>H161</f>
        <v>0</v>
      </c>
    </row>
    <row r="161" spans="1:8" s="80" customFormat="1" ht="45" customHeight="1" hidden="1">
      <c r="A161" s="443" t="s">
        <v>432</v>
      </c>
      <c r="B161" s="151" t="s">
        <v>0</v>
      </c>
      <c r="C161" s="414" t="s">
        <v>197</v>
      </c>
      <c r="D161" s="439" t="s">
        <v>210</v>
      </c>
      <c r="E161" s="440" t="s">
        <v>416</v>
      </c>
      <c r="F161" s="441" t="s">
        <v>208</v>
      </c>
      <c r="G161" s="442"/>
      <c r="H161" s="710">
        <f>H162</f>
        <v>0</v>
      </c>
    </row>
    <row r="162" spans="1:8" s="80" customFormat="1" ht="38.25" customHeight="1" hidden="1">
      <c r="A162" s="444" t="s">
        <v>433</v>
      </c>
      <c r="B162" s="151" t="s">
        <v>0</v>
      </c>
      <c r="C162" s="414" t="s">
        <v>197</v>
      </c>
      <c r="D162" s="439" t="s">
        <v>210</v>
      </c>
      <c r="E162" s="440" t="s">
        <v>416</v>
      </c>
      <c r="F162" s="441" t="s">
        <v>208</v>
      </c>
      <c r="G162" s="442" t="s">
        <v>214</v>
      </c>
      <c r="H162" s="710">
        <v>0</v>
      </c>
    </row>
    <row r="163" spans="1:8" s="80" customFormat="1" ht="74.25" customHeight="1">
      <c r="A163" s="152" t="s">
        <v>702</v>
      </c>
      <c r="B163" s="151"/>
      <c r="C163" s="97" t="s">
        <v>197</v>
      </c>
      <c r="D163" s="97" t="s">
        <v>210</v>
      </c>
      <c r="E163" s="124" t="s">
        <v>444</v>
      </c>
      <c r="F163" s="123" t="s">
        <v>159</v>
      </c>
      <c r="G163" s="71"/>
      <c r="H163" s="712" t="str">
        <f>H164</f>
        <v>40,000</v>
      </c>
    </row>
    <row r="164" spans="1:8" s="80" customFormat="1" ht="44.25" customHeight="1">
      <c r="A164" s="589" t="s">
        <v>827</v>
      </c>
      <c r="B164" s="175" t="s">
        <v>0</v>
      </c>
      <c r="C164" s="590" t="s">
        <v>197</v>
      </c>
      <c r="D164" s="766" t="s">
        <v>210</v>
      </c>
      <c r="E164" s="292" t="s">
        <v>828</v>
      </c>
      <c r="F164" s="291" t="s">
        <v>159</v>
      </c>
      <c r="G164" s="767"/>
      <c r="H164" s="712" t="str">
        <f>H165</f>
        <v>40,000</v>
      </c>
    </row>
    <row r="165" spans="1:8" s="80" customFormat="1" ht="38.25" customHeight="1">
      <c r="A165" s="443" t="s">
        <v>432</v>
      </c>
      <c r="B165" s="151" t="s">
        <v>0</v>
      </c>
      <c r="C165" s="414" t="s">
        <v>197</v>
      </c>
      <c r="D165" s="764" t="s">
        <v>210</v>
      </c>
      <c r="E165" s="440" t="s">
        <v>828</v>
      </c>
      <c r="F165" s="441" t="s">
        <v>208</v>
      </c>
      <c r="G165" s="765"/>
      <c r="H165" s="710" t="str">
        <f>H166</f>
        <v>40,000</v>
      </c>
    </row>
    <row r="166" spans="1:8" s="80" customFormat="1" ht="43.5" customHeight="1">
      <c r="A166" s="534" t="s">
        <v>368</v>
      </c>
      <c r="B166" s="151" t="s">
        <v>0</v>
      </c>
      <c r="C166" s="414" t="s">
        <v>197</v>
      </c>
      <c r="D166" s="764" t="s">
        <v>210</v>
      </c>
      <c r="E166" s="440" t="s">
        <v>828</v>
      </c>
      <c r="F166" s="441" t="s">
        <v>208</v>
      </c>
      <c r="G166" s="765" t="s">
        <v>149</v>
      </c>
      <c r="H166" s="694" t="s">
        <v>829</v>
      </c>
    </row>
    <row r="167" spans="1:8" s="80" customFormat="1" ht="54.75" customHeight="1">
      <c r="A167" s="780" t="s">
        <v>832</v>
      </c>
      <c r="B167" s="151"/>
      <c r="C167" s="149" t="s">
        <v>197</v>
      </c>
      <c r="D167" s="149" t="s">
        <v>210</v>
      </c>
      <c r="E167" s="829" t="s">
        <v>833</v>
      </c>
      <c r="F167" s="830"/>
      <c r="G167" s="57"/>
      <c r="H167" s="712" t="str">
        <f>H168</f>
        <v>300,000</v>
      </c>
    </row>
    <row r="168" spans="1:8" s="80" customFormat="1" ht="43.5" customHeight="1">
      <c r="A168" s="447" t="s">
        <v>432</v>
      </c>
      <c r="B168" s="151"/>
      <c r="C168" s="149" t="s">
        <v>197</v>
      </c>
      <c r="D168" s="149" t="s">
        <v>210</v>
      </c>
      <c r="E168" s="829" t="s">
        <v>834</v>
      </c>
      <c r="F168" s="830"/>
      <c r="G168" s="57"/>
      <c r="H168" s="710" t="str">
        <f>H169</f>
        <v>300,000</v>
      </c>
    </row>
    <row r="169" spans="1:8" s="80" customFormat="1" ht="43.5" customHeight="1">
      <c r="A169" s="534" t="s">
        <v>368</v>
      </c>
      <c r="B169" s="151"/>
      <c r="C169" s="149" t="s">
        <v>197</v>
      </c>
      <c r="D169" s="149" t="s">
        <v>210</v>
      </c>
      <c r="E169" s="829" t="s">
        <v>834</v>
      </c>
      <c r="F169" s="830"/>
      <c r="G169" s="57" t="s">
        <v>149</v>
      </c>
      <c r="H169" s="694" t="s">
        <v>616</v>
      </c>
    </row>
    <row r="170" spans="1:8" s="80" customFormat="1" ht="78" customHeight="1">
      <c r="A170" s="147" t="s">
        <v>681</v>
      </c>
      <c r="B170" s="85"/>
      <c r="C170" s="97" t="s">
        <v>197</v>
      </c>
      <c r="D170" s="97" t="s">
        <v>210</v>
      </c>
      <c r="E170" s="124" t="s">
        <v>186</v>
      </c>
      <c r="F170" s="123" t="s">
        <v>159</v>
      </c>
      <c r="G170" s="57"/>
      <c r="H170" s="712">
        <f>H171</f>
        <v>70</v>
      </c>
    </row>
    <row r="171" spans="1:8" s="80" customFormat="1" ht="93" customHeight="1">
      <c r="A171" s="170" t="s">
        <v>683</v>
      </c>
      <c r="B171" s="96"/>
      <c r="C171" s="97" t="s">
        <v>197</v>
      </c>
      <c r="D171" s="97" t="s">
        <v>210</v>
      </c>
      <c r="E171" s="124" t="s">
        <v>198</v>
      </c>
      <c r="F171" s="123" t="s">
        <v>159</v>
      </c>
      <c r="G171" s="71"/>
      <c r="H171" s="712">
        <f>H172</f>
        <v>70</v>
      </c>
    </row>
    <row r="172" spans="1:8" s="80" customFormat="1" ht="37.5" customHeight="1">
      <c r="A172" s="130" t="s">
        <v>451</v>
      </c>
      <c r="B172" s="96"/>
      <c r="C172" s="97" t="s">
        <v>197</v>
      </c>
      <c r="D172" s="97" t="s">
        <v>210</v>
      </c>
      <c r="E172" s="124" t="s">
        <v>450</v>
      </c>
      <c r="F172" s="123" t="s">
        <v>159</v>
      </c>
      <c r="G172" s="71"/>
      <c r="H172" s="712">
        <f>H173</f>
        <v>70</v>
      </c>
    </row>
    <row r="173" spans="1:8" s="80" customFormat="1" ht="21" customHeight="1">
      <c r="A173" s="86" t="s">
        <v>434</v>
      </c>
      <c r="B173" s="151" t="s">
        <v>0</v>
      </c>
      <c r="C173" s="149" t="s">
        <v>197</v>
      </c>
      <c r="D173" s="149" t="s">
        <v>210</v>
      </c>
      <c r="E173" s="139" t="s">
        <v>450</v>
      </c>
      <c r="F173" s="66" t="s">
        <v>212</v>
      </c>
      <c r="G173" s="57"/>
      <c r="H173" s="710">
        <f>H174</f>
        <v>70</v>
      </c>
    </row>
    <row r="174" spans="1:8" s="80" customFormat="1" ht="36" customHeight="1">
      <c r="A174" s="534" t="s">
        <v>368</v>
      </c>
      <c r="B174" s="151" t="s">
        <v>0</v>
      </c>
      <c r="C174" s="149" t="s">
        <v>197</v>
      </c>
      <c r="D174" s="149" t="s">
        <v>210</v>
      </c>
      <c r="E174" s="139" t="s">
        <v>450</v>
      </c>
      <c r="F174" s="66" t="s">
        <v>212</v>
      </c>
      <c r="G174" s="57" t="s">
        <v>149</v>
      </c>
      <c r="H174" s="710">
        <v>70</v>
      </c>
    </row>
    <row r="175" spans="1:8" s="80" customFormat="1" ht="21" customHeight="1">
      <c r="A175" s="152" t="s">
        <v>207</v>
      </c>
      <c r="B175" s="85"/>
      <c r="C175" s="68" t="s">
        <v>197</v>
      </c>
      <c r="D175" s="68" t="s">
        <v>181</v>
      </c>
      <c r="E175" s="77"/>
      <c r="F175" s="76"/>
      <c r="G175" s="68"/>
      <c r="H175" s="689">
        <f>+H176+H195</f>
        <v>9015.305</v>
      </c>
    </row>
    <row r="176" spans="1:8" s="80" customFormat="1" ht="78.75" customHeight="1">
      <c r="A176" s="147" t="s">
        <v>681</v>
      </c>
      <c r="B176" s="85"/>
      <c r="C176" s="68" t="s">
        <v>197</v>
      </c>
      <c r="D176" s="146" t="s">
        <v>181</v>
      </c>
      <c r="E176" s="124" t="s">
        <v>186</v>
      </c>
      <c r="F176" s="123" t="s">
        <v>159</v>
      </c>
      <c r="G176" s="145"/>
      <c r="H176" s="689">
        <f>H177</f>
        <v>6637.737</v>
      </c>
    </row>
    <row r="177" spans="1:8" s="80" customFormat="1" ht="93.75" customHeight="1">
      <c r="A177" s="170" t="s">
        <v>683</v>
      </c>
      <c r="B177" s="96"/>
      <c r="C177" s="96" t="s">
        <v>197</v>
      </c>
      <c r="D177" s="141" t="s">
        <v>181</v>
      </c>
      <c r="E177" s="124" t="s">
        <v>198</v>
      </c>
      <c r="F177" s="123" t="s">
        <v>159</v>
      </c>
      <c r="G177" s="249"/>
      <c r="H177" s="690">
        <f>H178+H184+H187+H190+H192+H181</f>
        <v>6637.737</v>
      </c>
    </row>
    <row r="178" spans="1:8" s="80" customFormat="1" ht="24" customHeight="1">
      <c r="A178" s="449" t="s">
        <v>438</v>
      </c>
      <c r="B178" s="96"/>
      <c r="C178" s="96" t="s">
        <v>197</v>
      </c>
      <c r="D178" s="141" t="s">
        <v>181</v>
      </c>
      <c r="E178" s="826" t="s">
        <v>745</v>
      </c>
      <c r="F178" s="827"/>
      <c r="G178" s="249"/>
      <c r="H178" s="690">
        <f>H179</f>
        <v>1700</v>
      </c>
    </row>
    <row r="179" spans="1:8" s="80" customFormat="1" ht="21" customHeight="1">
      <c r="A179" s="601" t="s">
        <v>206</v>
      </c>
      <c r="B179" s="85"/>
      <c r="C179" s="85" t="s">
        <v>197</v>
      </c>
      <c r="D179" s="140" t="s">
        <v>181</v>
      </c>
      <c r="E179" s="829" t="s">
        <v>620</v>
      </c>
      <c r="F179" s="830"/>
      <c r="G179" s="137"/>
      <c r="H179" s="691">
        <f>H180</f>
        <v>1700</v>
      </c>
    </row>
    <row r="180" spans="1:8" s="80" customFormat="1" ht="39" customHeight="1">
      <c r="A180" s="534" t="s">
        <v>368</v>
      </c>
      <c r="B180" s="85"/>
      <c r="C180" s="85" t="s">
        <v>197</v>
      </c>
      <c r="D180" s="140" t="s">
        <v>181</v>
      </c>
      <c r="E180" s="829" t="s">
        <v>620</v>
      </c>
      <c r="F180" s="830"/>
      <c r="G180" s="137" t="s">
        <v>149</v>
      </c>
      <c r="H180" s="655">
        <v>1700</v>
      </c>
    </row>
    <row r="181" spans="1:8" s="80" customFormat="1" ht="21" customHeight="1">
      <c r="A181" s="601" t="s">
        <v>206</v>
      </c>
      <c r="B181" s="85"/>
      <c r="C181" s="85" t="s">
        <v>197</v>
      </c>
      <c r="D181" s="140" t="s">
        <v>181</v>
      </c>
      <c r="E181" s="829" t="s">
        <v>619</v>
      </c>
      <c r="F181" s="830"/>
      <c r="G181" s="137"/>
      <c r="H181" s="655">
        <f>H182</f>
        <v>4307.737</v>
      </c>
    </row>
    <row r="182" spans="1:8" s="80" customFormat="1" ht="37.5" customHeight="1">
      <c r="A182" s="534" t="s">
        <v>368</v>
      </c>
      <c r="B182" s="85"/>
      <c r="C182" s="85" t="s">
        <v>197</v>
      </c>
      <c r="D182" s="140" t="s">
        <v>181</v>
      </c>
      <c r="E182" s="829" t="s">
        <v>619</v>
      </c>
      <c r="F182" s="830"/>
      <c r="G182" s="137" t="s">
        <v>149</v>
      </c>
      <c r="H182" s="655">
        <v>4307.737</v>
      </c>
    </row>
    <row r="183" spans="1:8" s="80" customFormat="1" ht="21" customHeight="1">
      <c r="A183" s="411" t="s">
        <v>440</v>
      </c>
      <c r="B183" s="283" t="s">
        <v>0</v>
      </c>
      <c r="C183" s="283" t="s">
        <v>197</v>
      </c>
      <c r="D183" s="282" t="s">
        <v>181</v>
      </c>
      <c r="E183" s="831" t="s">
        <v>621</v>
      </c>
      <c r="F183" s="832"/>
      <c r="G183" s="137"/>
      <c r="H183" s="730">
        <f>H184</f>
        <v>250</v>
      </c>
    </row>
    <row r="184" spans="1:8" s="80" customFormat="1" ht="21" customHeight="1">
      <c r="A184" s="451" t="s">
        <v>206</v>
      </c>
      <c r="B184" s="85" t="s">
        <v>0</v>
      </c>
      <c r="C184" s="85" t="s">
        <v>197</v>
      </c>
      <c r="D184" s="140" t="s">
        <v>181</v>
      </c>
      <c r="E184" s="829" t="s">
        <v>622</v>
      </c>
      <c r="F184" s="830"/>
      <c r="G184" s="137"/>
      <c r="H184" s="731">
        <f>H185</f>
        <v>250</v>
      </c>
    </row>
    <row r="185" spans="1:8" s="80" customFormat="1" ht="42" customHeight="1">
      <c r="A185" s="453" t="s">
        <v>368</v>
      </c>
      <c r="B185" s="85" t="s">
        <v>0</v>
      </c>
      <c r="C185" s="85" t="s">
        <v>197</v>
      </c>
      <c r="D185" s="140" t="s">
        <v>181</v>
      </c>
      <c r="E185" s="829" t="s">
        <v>622</v>
      </c>
      <c r="F185" s="830"/>
      <c r="G185" s="137" t="s">
        <v>149</v>
      </c>
      <c r="H185" s="692">
        <v>250</v>
      </c>
    </row>
    <row r="186" spans="1:8" s="80" customFormat="1" ht="37.5" customHeight="1">
      <c r="A186" s="411" t="s">
        <v>441</v>
      </c>
      <c r="B186" s="283" t="s">
        <v>0</v>
      </c>
      <c r="C186" s="283" t="s">
        <v>197</v>
      </c>
      <c r="D186" s="282" t="s">
        <v>181</v>
      </c>
      <c r="E186" s="831" t="s">
        <v>623</v>
      </c>
      <c r="F186" s="832"/>
      <c r="G186" s="137"/>
      <c r="H186" s="693">
        <f>H187</f>
        <v>80</v>
      </c>
    </row>
    <row r="187" spans="1:8" s="80" customFormat="1" ht="21" customHeight="1">
      <c r="A187" s="454" t="s">
        <v>203</v>
      </c>
      <c r="B187" s="85" t="s">
        <v>0</v>
      </c>
      <c r="C187" s="85" t="s">
        <v>197</v>
      </c>
      <c r="D187" s="140" t="s">
        <v>181</v>
      </c>
      <c r="E187" s="829" t="s">
        <v>624</v>
      </c>
      <c r="F187" s="830"/>
      <c r="G187" s="137"/>
      <c r="H187" s="732">
        <f>H188</f>
        <v>80</v>
      </c>
    </row>
    <row r="188" spans="1:8" s="80" customFormat="1" ht="37.5" customHeight="1">
      <c r="A188" s="455" t="s">
        <v>368</v>
      </c>
      <c r="B188" s="85" t="s">
        <v>0</v>
      </c>
      <c r="C188" s="85" t="s">
        <v>197</v>
      </c>
      <c r="D188" s="140" t="s">
        <v>181</v>
      </c>
      <c r="E188" s="829" t="s">
        <v>624</v>
      </c>
      <c r="F188" s="830"/>
      <c r="G188" s="137" t="s">
        <v>149</v>
      </c>
      <c r="H188" s="693">
        <v>80</v>
      </c>
    </row>
    <row r="189" spans="1:8" s="80" customFormat="1" ht="39" customHeight="1">
      <c r="A189" s="276" t="s">
        <v>437</v>
      </c>
      <c r="B189" s="283" t="s">
        <v>0</v>
      </c>
      <c r="C189" s="283" t="s">
        <v>197</v>
      </c>
      <c r="D189" s="282" t="s">
        <v>181</v>
      </c>
      <c r="E189" s="831" t="s">
        <v>637</v>
      </c>
      <c r="F189" s="832"/>
      <c r="G189" s="289"/>
      <c r="H189" s="692" t="str">
        <f>H190</f>
        <v>50,000</v>
      </c>
    </row>
    <row r="190" spans="1:8" s="80" customFormat="1" ht="21" customHeight="1">
      <c r="A190" s="447" t="s">
        <v>201</v>
      </c>
      <c r="B190" s="85" t="s">
        <v>0</v>
      </c>
      <c r="C190" s="85" t="s">
        <v>197</v>
      </c>
      <c r="D190" s="140" t="s">
        <v>181</v>
      </c>
      <c r="E190" s="829" t="s">
        <v>636</v>
      </c>
      <c r="F190" s="830"/>
      <c r="G190" s="137"/>
      <c r="H190" s="731" t="str">
        <f>H191</f>
        <v>50,000</v>
      </c>
    </row>
    <row r="191" spans="1:8" s="80" customFormat="1" ht="41.25" customHeight="1">
      <c r="A191" s="463" t="s">
        <v>368</v>
      </c>
      <c r="B191" s="85" t="s">
        <v>0</v>
      </c>
      <c r="C191" s="85" t="s">
        <v>197</v>
      </c>
      <c r="D191" s="140" t="s">
        <v>181</v>
      </c>
      <c r="E191" s="829" t="s">
        <v>636</v>
      </c>
      <c r="F191" s="830"/>
      <c r="G191" s="137" t="s">
        <v>149</v>
      </c>
      <c r="H191" s="656" t="s">
        <v>721</v>
      </c>
    </row>
    <row r="192" spans="1:8" s="80" customFormat="1" ht="23.25" customHeight="1">
      <c r="A192" s="449" t="s">
        <v>438</v>
      </c>
      <c r="B192" s="283" t="s">
        <v>0</v>
      </c>
      <c r="C192" s="459" t="s">
        <v>197</v>
      </c>
      <c r="D192" s="460" t="s">
        <v>181</v>
      </c>
      <c r="E192" s="831" t="s">
        <v>634</v>
      </c>
      <c r="F192" s="832"/>
      <c r="G192" s="249"/>
      <c r="H192" s="733" t="str">
        <f>H194</f>
        <v>250,000</v>
      </c>
    </row>
    <row r="193" spans="1:8" s="80" customFormat="1" ht="28.5" customHeight="1">
      <c r="A193" s="290" t="s">
        <v>206</v>
      </c>
      <c r="B193" s="85" t="s">
        <v>0</v>
      </c>
      <c r="C193" s="85" t="s">
        <v>197</v>
      </c>
      <c r="D193" s="140" t="s">
        <v>181</v>
      </c>
      <c r="E193" s="829" t="s">
        <v>635</v>
      </c>
      <c r="F193" s="830"/>
      <c r="G193" s="137"/>
      <c r="H193" s="734" t="str">
        <f>H194</f>
        <v>250,000</v>
      </c>
    </row>
    <row r="194" spans="1:8" s="80" customFormat="1" ht="36" customHeight="1">
      <c r="A194" s="450" t="s">
        <v>368</v>
      </c>
      <c r="B194" s="85" t="s">
        <v>0</v>
      </c>
      <c r="C194" s="85" t="s">
        <v>197</v>
      </c>
      <c r="D194" s="140" t="s">
        <v>181</v>
      </c>
      <c r="E194" s="829" t="s">
        <v>635</v>
      </c>
      <c r="F194" s="830"/>
      <c r="G194" s="137" t="s">
        <v>149</v>
      </c>
      <c r="H194" s="656" t="s">
        <v>825</v>
      </c>
    </row>
    <row r="195" spans="1:8" s="80" customFormat="1" ht="75.75" customHeight="1">
      <c r="A195" s="457" t="s">
        <v>853</v>
      </c>
      <c r="B195" s="249" t="s">
        <v>0</v>
      </c>
      <c r="C195" s="96" t="s">
        <v>197</v>
      </c>
      <c r="D195" s="141" t="s">
        <v>181</v>
      </c>
      <c r="E195" s="826" t="s">
        <v>466</v>
      </c>
      <c r="F195" s="827"/>
      <c r="G195" s="137"/>
      <c r="H195" s="690">
        <f>+H196</f>
        <v>2377.568</v>
      </c>
    </row>
    <row r="196" spans="1:8" s="80" customFormat="1" ht="21" customHeight="1">
      <c r="A196" s="276" t="s">
        <v>518</v>
      </c>
      <c r="B196" s="96"/>
      <c r="C196" s="459" t="s">
        <v>197</v>
      </c>
      <c r="D196" s="460" t="s">
        <v>181</v>
      </c>
      <c r="E196" s="826" t="s">
        <v>642</v>
      </c>
      <c r="F196" s="828"/>
      <c r="G196" s="466"/>
      <c r="H196" s="733">
        <f>H197+H199</f>
        <v>2377.568</v>
      </c>
    </row>
    <row r="197" spans="1:8" s="80" customFormat="1" ht="25.5" customHeight="1">
      <c r="A197" s="464" t="s">
        <v>442</v>
      </c>
      <c r="B197" s="96"/>
      <c r="C197" s="283" t="s">
        <v>197</v>
      </c>
      <c r="D197" s="282" t="s">
        <v>181</v>
      </c>
      <c r="E197" s="829" t="s">
        <v>523</v>
      </c>
      <c r="F197" s="830"/>
      <c r="G197" s="289"/>
      <c r="H197" s="655">
        <f>H198</f>
        <v>1654.087</v>
      </c>
    </row>
    <row r="198" spans="1:8" s="80" customFormat="1" ht="36.75" customHeight="1">
      <c r="A198" s="465" t="s">
        <v>368</v>
      </c>
      <c r="B198" s="96"/>
      <c r="C198" s="283" t="s">
        <v>197</v>
      </c>
      <c r="D198" s="282" t="s">
        <v>181</v>
      </c>
      <c r="E198" s="829" t="s">
        <v>523</v>
      </c>
      <c r="F198" s="830"/>
      <c r="G198" s="289" t="s">
        <v>149</v>
      </c>
      <c r="H198" s="655">
        <v>1654.087</v>
      </c>
    </row>
    <row r="199" spans="1:8" s="80" customFormat="1" ht="33" customHeight="1">
      <c r="A199" s="640" t="s">
        <v>819</v>
      </c>
      <c r="B199" s="96"/>
      <c r="C199" s="283" t="s">
        <v>197</v>
      </c>
      <c r="D199" s="629" t="s">
        <v>181</v>
      </c>
      <c r="E199" s="841" t="s">
        <v>820</v>
      </c>
      <c r="F199" s="842"/>
      <c r="G199" s="466"/>
      <c r="H199" s="733">
        <f>H200</f>
        <v>723.481</v>
      </c>
    </row>
    <row r="200" spans="1:8" s="80" customFormat="1" ht="36.75" customHeight="1">
      <c r="A200" s="768" t="s">
        <v>631</v>
      </c>
      <c r="B200" s="769"/>
      <c r="C200" s="770" t="s">
        <v>197</v>
      </c>
      <c r="D200" s="771" t="s">
        <v>181</v>
      </c>
      <c r="E200" s="837" t="s">
        <v>821</v>
      </c>
      <c r="F200" s="838"/>
      <c r="G200" s="772"/>
      <c r="H200" s="655">
        <f>H201</f>
        <v>723.481</v>
      </c>
    </row>
    <row r="201" spans="1:8" s="80" customFormat="1" ht="35.25" customHeight="1">
      <c r="A201" s="262" t="s">
        <v>368</v>
      </c>
      <c r="B201" s="769"/>
      <c r="C201" s="770" t="s">
        <v>197</v>
      </c>
      <c r="D201" s="771" t="s">
        <v>181</v>
      </c>
      <c r="E201" s="837" t="s">
        <v>821</v>
      </c>
      <c r="F201" s="838"/>
      <c r="G201" s="772" t="s">
        <v>149</v>
      </c>
      <c r="H201" s="655">
        <v>723.481</v>
      </c>
    </row>
    <row r="202" spans="1:8" s="80" customFormat="1" ht="24.75" customHeight="1" hidden="1">
      <c r="A202" s="632" t="s">
        <v>602</v>
      </c>
      <c r="B202" s="96"/>
      <c r="C202" s="459" t="s">
        <v>316</v>
      </c>
      <c r="D202" s="630"/>
      <c r="E202" s="408"/>
      <c r="F202" s="409"/>
      <c r="G202" s="466"/>
      <c r="H202" s="735" t="str">
        <f>H203</f>
        <v>0</v>
      </c>
    </row>
    <row r="203" spans="1:8" s="80" customFormat="1" ht="23.25" customHeight="1" hidden="1">
      <c r="A203" s="631" t="s">
        <v>601</v>
      </c>
      <c r="B203" s="96"/>
      <c r="C203" s="283" t="s">
        <v>316</v>
      </c>
      <c r="D203" s="629" t="s">
        <v>197</v>
      </c>
      <c r="E203" s="59"/>
      <c r="F203" s="156"/>
      <c r="G203" s="289"/>
      <c r="H203" s="693" t="str">
        <f>H204</f>
        <v>0</v>
      </c>
    </row>
    <row r="204" spans="1:8" s="80" customFormat="1" ht="19.5" customHeight="1" hidden="1">
      <c r="A204" s="633" t="s">
        <v>280</v>
      </c>
      <c r="B204" s="57" t="s">
        <v>0</v>
      </c>
      <c r="C204" s="634" t="s">
        <v>316</v>
      </c>
      <c r="D204" s="634" t="s">
        <v>197</v>
      </c>
      <c r="E204" s="59" t="s">
        <v>279</v>
      </c>
      <c r="F204" s="156" t="s">
        <v>159</v>
      </c>
      <c r="G204" s="289"/>
      <c r="H204" s="693" t="str">
        <f>H205</f>
        <v>0</v>
      </c>
    </row>
    <row r="205" spans="1:8" s="80" customFormat="1" ht="23.25" customHeight="1" hidden="1">
      <c r="A205" s="103" t="s">
        <v>278</v>
      </c>
      <c r="B205" s="96" t="s">
        <v>0</v>
      </c>
      <c r="C205" s="114" t="s">
        <v>316</v>
      </c>
      <c r="D205" s="114" t="s">
        <v>197</v>
      </c>
      <c r="E205" s="59" t="s">
        <v>274</v>
      </c>
      <c r="F205" s="156" t="s">
        <v>159</v>
      </c>
      <c r="G205" s="289"/>
      <c r="H205" s="693" t="str">
        <f>H206</f>
        <v>0</v>
      </c>
    </row>
    <row r="206" spans="1:8" s="80" customFormat="1" ht="23.25" customHeight="1" hidden="1">
      <c r="A206" s="412" t="s">
        <v>503</v>
      </c>
      <c r="B206" s="96"/>
      <c r="C206" s="114" t="s">
        <v>316</v>
      </c>
      <c r="D206" s="114" t="s">
        <v>197</v>
      </c>
      <c r="E206" s="59" t="s">
        <v>274</v>
      </c>
      <c r="F206" s="156" t="s">
        <v>504</v>
      </c>
      <c r="G206" s="289"/>
      <c r="H206" s="693" t="str">
        <f>H207</f>
        <v>0</v>
      </c>
    </row>
    <row r="207" spans="1:8" s="80" customFormat="1" ht="35.25" customHeight="1" hidden="1">
      <c r="A207" s="465" t="s">
        <v>368</v>
      </c>
      <c r="B207" s="284"/>
      <c r="C207" s="114" t="s">
        <v>316</v>
      </c>
      <c r="D207" s="114" t="s">
        <v>197</v>
      </c>
      <c r="E207" s="59" t="s">
        <v>274</v>
      </c>
      <c r="F207" s="156" t="s">
        <v>504</v>
      </c>
      <c r="G207" s="289" t="s">
        <v>149</v>
      </c>
      <c r="H207" s="656" t="s">
        <v>329</v>
      </c>
    </row>
    <row r="208" spans="1:8" s="80" customFormat="1" ht="21" customHeight="1">
      <c r="A208" s="108" t="s">
        <v>194</v>
      </c>
      <c r="B208" s="85"/>
      <c r="C208" s="71" t="s">
        <v>168</v>
      </c>
      <c r="D208" s="107"/>
      <c r="E208" s="136"/>
      <c r="F208" s="135"/>
      <c r="G208" s="63"/>
      <c r="H208" s="717" t="str">
        <f>+H209</f>
        <v>10,000</v>
      </c>
    </row>
    <row r="209" spans="1:8" s="80" customFormat="1" ht="21" customHeight="1">
      <c r="A209" s="108" t="s">
        <v>193</v>
      </c>
      <c r="B209" s="85"/>
      <c r="C209" s="71" t="s">
        <v>168</v>
      </c>
      <c r="D209" s="107" t="s">
        <v>168</v>
      </c>
      <c r="E209" s="136"/>
      <c r="F209" s="135"/>
      <c r="G209" s="63"/>
      <c r="H209" s="717" t="str">
        <f>+H210</f>
        <v>10,000</v>
      </c>
    </row>
    <row r="210" spans="1:8" s="80" customFormat="1" ht="79.5" customHeight="1">
      <c r="A210" s="108" t="s">
        <v>684</v>
      </c>
      <c r="B210" s="85"/>
      <c r="C210" s="71" t="s">
        <v>168</v>
      </c>
      <c r="D210" s="107" t="s">
        <v>168</v>
      </c>
      <c r="E210" s="134" t="s">
        <v>179</v>
      </c>
      <c r="F210" s="105" t="s">
        <v>159</v>
      </c>
      <c r="G210" s="133"/>
      <c r="H210" s="717" t="str">
        <f>+H211</f>
        <v>10,000</v>
      </c>
    </row>
    <row r="211" spans="1:8" s="80" customFormat="1" ht="36.75" customHeight="1">
      <c r="A211" s="594" t="s">
        <v>477</v>
      </c>
      <c r="B211" s="96"/>
      <c r="C211" s="71" t="s">
        <v>168</v>
      </c>
      <c r="D211" s="107" t="s">
        <v>168</v>
      </c>
      <c r="E211" s="106" t="s">
        <v>492</v>
      </c>
      <c r="F211" s="105" t="s">
        <v>166</v>
      </c>
      <c r="G211" s="133"/>
      <c r="H211" s="717" t="str">
        <f>+H212</f>
        <v>10,000</v>
      </c>
    </row>
    <row r="212" spans="1:8" s="80" customFormat="1" ht="36.75" customHeight="1">
      <c r="A212" s="534" t="s">
        <v>368</v>
      </c>
      <c r="B212" s="85"/>
      <c r="C212" s="57" t="s">
        <v>168</v>
      </c>
      <c r="D212" s="64" t="s">
        <v>168</v>
      </c>
      <c r="E212" s="79" t="s">
        <v>492</v>
      </c>
      <c r="F212" s="78" t="s">
        <v>166</v>
      </c>
      <c r="G212" s="63" t="s">
        <v>149</v>
      </c>
      <c r="H212" s="721" t="s">
        <v>625</v>
      </c>
    </row>
    <row r="213" spans="1:8" s="80" customFormat="1" ht="24.75" customHeight="1">
      <c r="A213" s="65" t="s">
        <v>161</v>
      </c>
      <c r="B213" s="85" t="s">
        <v>0</v>
      </c>
      <c r="C213" s="127">
        <v>10</v>
      </c>
      <c r="D213" s="127"/>
      <c r="E213" s="77"/>
      <c r="F213" s="76"/>
      <c r="G213" s="68"/>
      <c r="H213" s="712">
        <f>H223+H220</f>
        <v>20</v>
      </c>
    </row>
    <row r="214" spans="1:34" s="100" customFormat="1" ht="19.5" customHeight="1" hidden="1">
      <c r="A214" s="65" t="s">
        <v>158</v>
      </c>
      <c r="B214" s="85" t="s">
        <v>0</v>
      </c>
      <c r="C214" s="98">
        <v>10</v>
      </c>
      <c r="D214" s="97" t="s">
        <v>152</v>
      </c>
      <c r="E214" s="74"/>
      <c r="F214" s="73"/>
      <c r="G214" s="97"/>
      <c r="H214" s="736"/>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row>
    <row r="215" spans="1:34" s="100" customFormat="1" ht="19.5" customHeight="1" hidden="1">
      <c r="A215" s="62" t="s">
        <v>156</v>
      </c>
      <c r="B215" s="85" t="s">
        <v>0</v>
      </c>
      <c r="C215" s="95">
        <v>10</v>
      </c>
      <c r="D215" s="94" t="s">
        <v>152</v>
      </c>
      <c r="E215" s="70" t="s">
        <v>175</v>
      </c>
      <c r="F215" s="69" t="s">
        <v>174</v>
      </c>
      <c r="G215" s="93"/>
      <c r="H215" s="712"/>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row>
    <row r="216" spans="1:34" s="100" customFormat="1" ht="19.5" customHeight="1" hidden="1">
      <c r="A216" s="61" t="s">
        <v>154</v>
      </c>
      <c r="B216" s="85" t="s">
        <v>0</v>
      </c>
      <c r="C216" s="84">
        <v>10</v>
      </c>
      <c r="D216" s="83" t="s">
        <v>152</v>
      </c>
      <c r="E216" s="67" t="s">
        <v>171</v>
      </c>
      <c r="F216" s="66" t="s">
        <v>174</v>
      </c>
      <c r="G216" s="91"/>
      <c r="H216" s="712"/>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row>
    <row r="217" spans="1:34" s="100" customFormat="1" ht="56.25" customHeight="1" hidden="1">
      <c r="A217" s="88" t="s">
        <v>173</v>
      </c>
      <c r="B217" s="126" t="s">
        <v>0</v>
      </c>
      <c r="C217" s="87">
        <v>10</v>
      </c>
      <c r="D217" s="83" t="s">
        <v>152</v>
      </c>
      <c r="E217" s="67" t="s">
        <v>171</v>
      </c>
      <c r="F217" s="66" t="s">
        <v>170</v>
      </c>
      <c r="G217" s="82"/>
      <c r="H217" s="710"/>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row>
    <row r="218" spans="1:34" s="100" customFormat="1" ht="56.25" customHeight="1" hidden="1">
      <c r="A218" s="86" t="s">
        <v>172</v>
      </c>
      <c r="B218" s="102"/>
      <c r="C218" s="582">
        <v>10</v>
      </c>
      <c r="D218" s="83" t="s">
        <v>152</v>
      </c>
      <c r="E218" s="67" t="s">
        <v>171</v>
      </c>
      <c r="F218" s="66" t="s">
        <v>170</v>
      </c>
      <c r="G218" s="478" t="s">
        <v>169</v>
      </c>
      <c r="H218" s="710"/>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row>
    <row r="219" spans="1:34" s="100" customFormat="1" ht="24" customHeight="1">
      <c r="A219" s="583" t="s">
        <v>158</v>
      </c>
      <c r="B219" s="584" t="s">
        <v>0</v>
      </c>
      <c r="C219" s="585">
        <v>10</v>
      </c>
      <c r="D219" s="416" t="s">
        <v>152</v>
      </c>
      <c r="E219" s="67"/>
      <c r="F219" s="66"/>
      <c r="G219" s="81"/>
      <c r="H219" s="712">
        <f>H220</f>
        <v>20</v>
      </c>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row>
    <row r="220" spans="1:34" s="100" customFormat="1" ht="27.75" customHeight="1">
      <c r="A220" s="110" t="s">
        <v>278</v>
      </c>
      <c r="B220" s="102"/>
      <c r="C220" s="477" t="s">
        <v>182</v>
      </c>
      <c r="D220" s="477" t="s">
        <v>152</v>
      </c>
      <c r="E220" s="833" t="s">
        <v>449</v>
      </c>
      <c r="F220" s="834"/>
      <c r="G220" s="68"/>
      <c r="H220" s="712">
        <f>H221</f>
        <v>20</v>
      </c>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row>
    <row r="221" spans="1:34" s="100" customFormat="1" ht="30" customHeight="1">
      <c r="A221" s="476" t="s">
        <v>173</v>
      </c>
      <c r="B221" s="102"/>
      <c r="C221" s="475" t="s">
        <v>182</v>
      </c>
      <c r="D221" s="475" t="s">
        <v>152</v>
      </c>
      <c r="E221" s="835" t="s">
        <v>448</v>
      </c>
      <c r="F221" s="836"/>
      <c r="G221" s="114"/>
      <c r="H221" s="710">
        <f>H222</f>
        <v>20</v>
      </c>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row>
    <row r="222" spans="1:34" s="100" customFormat="1" ht="27.75" customHeight="1">
      <c r="A222" s="410" t="s">
        <v>172</v>
      </c>
      <c r="B222" s="102"/>
      <c r="C222" s="475" t="s">
        <v>182</v>
      </c>
      <c r="D222" s="475" t="s">
        <v>152</v>
      </c>
      <c r="E222" s="835" t="s">
        <v>448</v>
      </c>
      <c r="F222" s="836"/>
      <c r="G222" s="114" t="s">
        <v>169</v>
      </c>
      <c r="H222" s="710">
        <v>20</v>
      </c>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row>
    <row r="223" spans="1:34" s="100" customFormat="1" ht="21" customHeight="1" hidden="1">
      <c r="A223" s="125" t="s">
        <v>187</v>
      </c>
      <c r="B223" s="102"/>
      <c r="C223" s="95">
        <v>10</v>
      </c>
      <c r="D223" s="94" t="s">
        <v>222</v>
      </c>
      <c r="E223" s="124"/>
      <c r="F223" s="123"/>
      <c r="G223" s="121"/>
      <c r="H223" s="712" t="str">
        <f>H224</f>
        <v>0</v>
      </c>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row>
    <row r="224" spans="1:34" s="100" customFormat="1" ht="81" customHeight="1" hidden="1">
      <c r="A224" s="147" t="s">
        <v>681</v>
      </c>
      <c r="B224" s="102"/>
      <c r="C224" s="122">
        <v>10</v>
      </c>
      <c r="D224" s="122" t="s">
        <v>222</v>
      </c>
      <c r="E224" s="70" t="s">
        <v>186</v>
      </c>
      <c r="F224" s="69" t="s">
        <v>159</v>
      </c>
      <c r="G224" s="121"/>
      <c r="H224" s="712" t="str">
        <f>H225</f>
        <v>0</v>
      </c>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row>
    <row r="225" spans="1:34" s="100" customFormat="1" ht="112.5" customHeight="1" hidden="1">
      <c r="A225" s="595" t="s">
        <v>685</v>
      </c>
      <c r="B225" s="596"/>
      <c r="C225" s="597" t="s">
        <v>182</v>
      </c>
      <c r="D225" s="598" t="s">
        <v>222</v>
      </c>
      <c r="E225" s="244" t="s">
        <v>184</v>
      </c>
      <c r="F225" s="243" t="s">
        <v>159</v>
      </c>
      <c r="G225" s="68"/>
      <c r="H225" s="717" t="str">
        <f>H226</f>
        <v>0</v>
      </c>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row>
    <row r="226" spans="1:34" s="100" customFormat="1" ht="20.25" customHeight="1" hidden="1">
      <c r="A226" s="560" t="s">
        <v>574</v>
      </c>
      <c r="B226" s="102"/>
      <c r="C226" s="116" t="s">
        <v>182</v>
      </c>
      <c r="D226" s="115" t="s">
        <v>222</v>
      </c>
      <c r="E226" s="67" t="s">
        <v>493</v>
      </c>
      <c r="F226" s="66" t="s">
        <v>500</v>
      </c>
      <c r="G226" s="68"/>
      <c r="H226" s="705" t="str">
        <f>H227</f>
        <v>0</v>
      </c>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row>
    <row r="227" spans="1:34" s="100" customFormat="1" ht="21" customHeight="1" hidden="1">
      <c r="A227" s="86" t="s">
        <v>172</v>
      </c>
      <c r="B227" s="102"/>
      <c r="C227" s="474" t="s">
        <v>182</v>
      </c>
      <c r="D227" s="473" t="s">
        <v>222</v>
      </c>
      <c r="E227" s="67" t="s">
        <v>493</v>
      </c>
      <c r="F227" s="66" t="s">
        <v>500</v>
      </c>
      <c r="G227" s="114" t="s">
        <v>169</v>
      </c>
      <c r="H227" s="694" t="s">
        <v>329</v>
      </c>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row>
    <row r="228" spans="1:34" s="100" customFormat="1" ht="20.25" customHeight="1">
      <c r="A228" s="110" t="s">
        <v>180</v>
      </c>
      <c r="B228" s="102"/>
      <c r="C228" s="109">
        <v>11</v>
      </c>
      <c r="D228" s="107"/>
      <c r="E228" s="112"/>
      <c r="F228" s="111"/>
      <c r="G228" s="104"/>
      <c r="H228" s="712">
        <f>+H229</f>
        <v>150</v>
      </c>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row>
    <row r="229" spans="1:34" s="100" customFormat="1" ht="21" customHeight="1">
      <c r="A229" s="586" t="s">
        <v>573</v>
      </c>
      <c r="B229" s="102"/>
      <c r="C229" s="109">
        <v>11</v>
      </c>
      <c r="D229" s="107" t="s">
        <v>152</v>
      </c>
      <c r="E229" s="106"/>
      <c r="F229" s="105"/>
      <c r="G229" s="104"/>
      <c r="H229" s="712">
        <f>+H230</f>
        <v>150</v>
      </c>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row>
    <row r="230" spans="1:34" s="100" customFormat="1" ht="78.75" customHeight="1">
      <c r="A230" s="108" t="s">
        <v>684</v>
      </c>
      <c r="B230" s="102"/>
      <c r="C230" s="71" t="s">
        <v>177</v>
      </c>
      <c r="D230" s="107" t="s">
        <v>152</v>
      </c>
      <c r="E230" s="106" t="s">
        <v>179</v>
      </c>
      <c r="F230" s="105" t="s">
        <v>159</v>
      </c>
      <c r="G230" s="104"/>
      <c r="H230" s="712">
        <f>+H231</f>
        <v>150</v>
      </c>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row>
    <row r="231" spans="1:34" s="100" customFormat="1" ht="75.75" customHeight="1">
      <c r="A231" s="130" t="s">
        <v>478</v>
      </c>
      <c r="B231" s="596"/>
      <c r="C231" s="71" t="s">
        <v>177</v>
      </c>
      <c r="D231" s="107" t="s">
        <v>152</v>
      </c>
      <c r="E231" s="106" t="s">
        <v>494</v>
      </c>
      <c r="F231" s="105" t="s">
        <v>176</v>
      </c>
      <c r="G231" s="133"/>
      <c r="H231" s="712">
        <f>H232</f>
        <v>150</v>
      </c>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row>
    <row r="232" spans="1:34" s="100" customFormat="1" ht="57.75" customHeight="1">
      <c r="A232" s="516" t="s">
        <v>495</v>
      </c>
      <c r="B232" s="286" t="s">
        <v>0</v>
      </c>
      <c r="C232" s="286" t="s">
        <v>177</v>
      </c>
      <c r="D232" s="509" t="s">
        <v>152</v>
      </c>
      <c r="E232" s="514" t="s">
        <v>494</v>
      </c>
      <c r="F232" s="515" t="s">
        <v>496</v>
      </c>
      <c r="G232" s="510"/>
      <c r="H232" s="719">
        <f>H233</f>
        <v>150</v>
      </c>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row>
    <row r="233" spans="1:8" s="80" customFormat="1" ht="34.5" customHeight="1">
      <c r="A233" s="534" t="s">
        <v>368</v>
      </c>
      <c r="B233" s="99" t="s">
        <v>0</v>
      </c>
      <c r="C233" s="57" t="s">
        <v>177</v>
      </c>
      <c r="D233" s="64" t="s">
        <v>152</v>
      </c>
      <c r="E233" s="79" t="s">
        <v>494</v>
      </c>
      <c r="F233" s="78" t="s">
        <v>176</v>
      </c>
      <c r="G233" s="63" t="s">
        <v>149</v>
      </c>
      <c r="H233" s="719">
        <v>150</v>
      </c>
    </row>
    <row r="234" spans="1:8" s="80" customFormat="1" ht="3.75" customHeight="1">
      <c r="A234" s="86"/>
      <c r="B234" s="99"/>
      <c r="C234" s="57"/>
      <c r="D234" s="64"/>
      <c r="E234" s="79"/>
      <c r="F234" s="78"/>
      <c r="G234" s="63"/>
      <c r="H234" s="513"/>
    </row>
    <row r="235" spans="1:8" s="80" customFormat="1" ht="3.75" customHeight="1">
      <c r="A235" s="72"/>
      <c r="B235" s="99"/>
      <c r="C235" s="57"/>
      <c r="D235" s="64"/>
      <c r="E235" s="79"/>
      <c r="F235" s="78"/>
      <c r="G235" s="63"/>
      <c r="H235" s="513"/>
    </row>
    <row r="236" spans="1:8" s="80" customFormat="1" ht="18.75" customHeight="1" hidden="1">
      <c r="A236" s="65" t="s">
        <v>158</v>
      </c>
      <c r="B236" s="71" t="s">
        <v>0</v>
      </c>
      <c r="C236" s="98">
        <v>10</v>
      </c>
      <c r="D236" s="97" t="s">
        <v>152</v>
      </c>
      <c r="E236" s="74"/>
      <c r="F236" s="73"/>
      <c r="G236" s="97"/>
      <c r="H236" s="97"/>
    </row>
    <row r="237" spans="1:8" s="80" customFormat="1" ht="54" customHeight="1" hidden="1">
      <c r="A237" s="62" t="s">
        <v>156</v>
      </c>
      <c r="B237" s="96" t="s">
        <v>0</v>
      </c>
      <c r="C237" s="95">
        <v>10</v>
      </c>
      <c r="D237" s="94" t="s">
        <v>152</v>
      </c>
      <c r="E237" s="70" t="s">
        <v>175</v>
      </c>
      <c r="F237" s="69" t="s">
        <v>174</v>
      </c>
      <c r="G237" s="93"/>
      <c r="H237" s="92"/>
    </row>
    <row r="238" spans="1:8" s="80" customFormat="1" ht="68.25" customHeight="1" hidden="1">
      <c r="A238" s="61" t="s">
        <v>154</v>
      </c>
      <c r="B238" s="85" t="s">
        <v>0</v>
      </c>
      <c r="C238" s="84">
        <v>10</v>
      </c>
      <c r="D238" s="83" t="s">
        <v>152</v>
      </c>
      <c r="E238" s="67" t="s">
        <v>171</v>
      </c>
      <c r="F238" s="66" t="s">
        <v>174</v>
      </c>
      <c r="G238" s="91"/>
      <c r="H238" s="90"/>
    </row>
    <row r="239" spans="1:8" s="80" customFormat="1" ht="20.25" customHeight="1" hidden="1">
      <c r="A239" s="88" t="s">
        <v>173</v>
      </c>
      <c r="B239" s="85" t="s">
        <v>0</v>
      </c>
      <c r="C239" s="87">
        <v>10</v>
      </c>
      <c r="D239" s="83" t="s">
        <v>152</v>
      </c>
      <c r="E239" s="67" t="s">
        <v>171</v>
      </c>
      <c r="F239" s="66" t="s">
        <v>170</v>
      </c>
      <c r="G239" s="82"/>
      <c r="H239" s="81"/>
    </row>
    <row r="240" spans="1:8" s="80" customFormat="1" ht="20.25" customHeight="1" hidden="1">
      <c r="A240" s="86" t="s">
        <v>172</v>
      </c>
      <c r="B240" s="85" t="s">
        <v>0</v>
      </c>
      <c r="C240" s="84">
        <v>10</v>
      </c>
      <c r="D240" s="83" t="s">
        <v>152</v>
      </c>
      <c r="E240" s="67" t="s">
        <v>171</v>
      </c>
      <c r="F240" s="66" t="s">
        <v>170</v>
      </c>
      <c r="G240" s="82" t="s">
        <v>169</v>
      </c>
      <c r="H240" s="81"/>
    </row>
    <row r="241" spans="1:34" s="51" customFormat="1" ht="18.75" customHeight="1" hidden="1">
      <c r="A241" s="72" t="s">
        <v>163</v>
      </c>
      <c r="B241" s="57" t="s">
        <v>0</v>
      </c>
      <c r="C241" s="57" t="s">
        <v>168</v>
      </c>
      <c r="D241" s="64" t="s">
        <v>168</v>
      </c>
      <c r="E241" s="79" t="s">
        <v>167</v>
      </c>
      <c r="F241" s="78" t="s">
        <v>166</v>
      </c>
      <c r="G241" s="63" t="s">
        <v>149</v>
      </c>
      <c r="H241" s="63"/>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row>
    <row r="242" spans="1:34" s="51" customFormat="1" ht="37.5" customHeight="1" hidden="1">
      <c r="A242" s="72" t="s">
        <v>163</v>
      </c>
      <c r="B242" s="60" t="s">
        <v>0</v>
      </c>
      <c r="C242" s="68" t="s">
        <v>153</v>
      </c>
      <c r="D242" s="68"/>
      <c r="E242" s="77"/>
      <c r="F242" s="76"/>
      <c r="G242" s="68"/>
      <c r="H242" s="68"/>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row>
    <row r="243" spans="1:34" s="51" customFormat="1" ht="18.75" customHeight="1" hidden="1">
      <c r="A243" s="75" t="s">
        <v>164</v>
      </c>
      <c r="B243" s="60" t="s">
        <v>0</v>
      </c>
      <c r="C243" s="68" t="s">
        <v>153</v>
      </c>
      <c r="D243" s="68" t="s">
        <v>152</v>
      </c>
      <c r="E243" s="74"/>
      <c r="F243" s="73"/>
      <c r="G243" s="68"/>
      <c r="H243" s="68"/>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row>
    <row r="244" spans="1:34" s="51" customFormat="1" ht="18.75" customHeight="1" hidden="1">
      <c r="A244" s="72" t="s">
        <v>163</v>
      </c>
      <c r="B244" s="60" t="s">
        <v>0</v>
      </c>
      <c r="C244" s="71" t="s">
        <v>153</v>
      </c>
      <c r="D244" s="71" t="s">
        <v>152</v>
      </c>
      <c r="E244" s="70" t="s">
        <v>162</v>
      </c>
      <c r="F244" s="69" t="s">
        <v>159</v>
      </c>
      <c r="G244" s="68"/>
      <c r="H244" s="68"/>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row>
    <row r="245" spans="1:34" s="51" customFormat="1" ht="18.75" customHeight="1" hidden="1">
      <c r="A245" s="65" t="s">
        <v>161</v>
      </c>
      <c r="B245" s="60" t="s">
        <v>0</v>
      </c>
      <c r="C245" s="57" t="s">
        <v>153</v>
      </c>
      <c r="D245" s="57" t="s">
        <v>152</v>
      </c>
      <c r="E245" s="67" t="s">
        <v>160</v>
      </c>
      <c r="F245" s="66" t="s">
        <v>159</v>
      </c>
      <c r="G245" s="57"/>
      <c r="H245" s="57"/>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row>
    <row r="246" spans="1:34" s="51" customFormat="1" ht="56.25" customHeight="1" hidden="1">
      <c r="A246" s="65" t="s">
        <v>158</v>
      </c>
      <c r="B246" s="60" t="s">
        <v>0</v>
      </c>
      <c r="C246" s="57" t="s">
        <v>153</v>
      </c>
      <c r="D246" s="64" t="s">
        <v>152</v>
      </c>
      <c r="E246" s="59" t="s">
        <v>151</v>
      </c>
      <c r="F246" s="58" t="s">
        <v>157</v>
      </c>
      <c r="G246" s="63"/>
      <c r="H246" s="63"/>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row>
    <row r="247" spans="1:34" s="51" customFormat="1" ht="56.25" customHeight="1" hidden="1">
      <c r="A247" s="62" t="s">
        <v>156</v>
      </c>
      <c r="B247" s="60" t="s">
        <v>0</v>
      </c>
      <c r="C247" s="57" t="s">
        <v>153</v>
      </c>
      <c r="D247" s="57" t="s">
        <v>152</v>
      </c>
      <c r="E247" s="59" t="s">
        <v>151</v>
      </c>
      <c r="F247" s="58" t="s">
        <v>150</v>
      </c>
      <c r="G247" s="57" t="s">
        <v>155</v>
      </c>
      <c r="H247" s="57"/>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row>
    <row r="248" spans="1:34" s="51" customFormat="1" ht="18.75" customHeight="1" hidden="1">
      <c r="A248" s="61" t="s">
        <v>154</v>
      </c>
      <c r="B248" s="60" t="s">
        <v>0</v>
      </c>
      <c r="C248" s="57" t="s">
        <v>153</v>
      </c>
      <c r="D248" s="57" t="s">
        <v>152</v>
      </c>
      <c r="E248" s="59" t="s">
        <v>151</v>
      </c>
      <c r="F248" s="58" t="s">
        <v>150</v>
      </c>
      <c r="G248" s="57" t="s">
        <v>149</v>
      </c>
      <c r="H248" s="57"/>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row>
    <row r="249" spans="1:34" s="51" customFormat="1" ht="18.75">
      <c r="A249" s="50"/>
      <c r="B249" s="49"/>
      <c r="C249" s="49"/>
      <c r="D249" s="55"/>
      <c r="E249" s="54"/>
      <c r="F249" s="53"/>
      <c r="G249" s="49"/>
      <c r="H249" s="49"/>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row>
    <row r="250" spans="1:34" s="51" customFormat="1" ht="18.75">
      <c r="A250" s="50"/>
      <c r="B250" s="49"/>
      <c r="C250" s="49"/>
      <c r="D250" s="55"/>
      <c r="E250" s="54"/>
      <c r="F250" s="53"/>
      <c r="G250" s="49"/>
      <c r="H250" s="49"/>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row>
    <row r="251" spans="1:34" s="51" customFormat="1" ht="18.75">
      <c r="A251" s="50"/>
      <c r="B251" s="49"/>
      <c r="C251" s="49"/>
      <c r="D251" s="55"/>
      <c r="E251" s="54"/>
      <c r="F251" s="53"/>
      <c r="G251" s="49"/>
      <c r="H251" s="49"/>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row>
    <row r="252" spans="1:34" s="51" customFormat="1" ht="18.75">
      <c r="A252" s="50"/>
      <c r="B252" s="49"/>
      <c r="C252" s="49"/>
      <c r="D252" s="55"/>
      <c r="E252" s="54"/>
      <c r="F252" s="53"/>
      <c r="G252" s="49"/>
      <c r="H252" s="49"/>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row>
    <row r="253" spans="1:34" s="51" customFormat="1" ht="18.75">
      <c r="A253" s="50"/>
      <c r="B253" s="49"/>
      <c r="C253" s="49"/>
      <c r="D253" s="55"/>
      <c r="E253" s="54"/>
      <c r="F253" s="53"/>
      <c r="G253" s="49"/>
      <c r="H253" s="49"/>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row>
    <row r="254" spans="1:34" s="51" customFormat="1" ht="18.75">
      <c r="A254" s="50"/>
      <c r="B254" s="49"/>
      <c r="C254" s="49"/>
      <c r="D254" s="55"/>
      <c r="E254" s="54"/>
      <c r="F254" s="53"/>
      <c r="G254" s="49"/>
      <c r="H254" s="49"/>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row>
    <row r="255" spans="1:34" s="51" customFormat="1" ht="18.75">
      <c r="A255" s="50"/>
      <c r="B255" s="49"/>
      <c r="C255" s="49"/>
      <c r="D255" s="55"/>
      <c r="E255" s="54"/>
      <c r="F255" s="53"/>
      <c r="G255" s="49"/>
      <c r="H255" s="49"/>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row>
    <row r="256" spans="1:34" s="51" customFormat="1" ht="18.75">
      <c r="A256" s="50"/>
      <c r="B256" s="49"/>
      <c r="C256" s="49"/>
      <c r="D256" s="55"/>
      <c r="E256" s="54"/>
      <c r="F256" s="53"/>
      <c r="G256" s="49"/>
      <c r="H256" s="49"/>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row>
    <row r="257" spans="1:34" s="51" customFormat="1" ht="18.75">
      <c r="A257" s="50"/>
      <c r="B257" s="49"/>
      <c r="C257" s="49"/>
      <c r="D257" s="55"/>
      <c r="E257" s="54"/>
      <c r="F257" s="53"/>
      <c r="G257" s="49"/>
      <c r="H257" s="49"/>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row>
    <row r="258" spans="1:34" s="51" customFormat="1" ht="18.75">
      <c r="A258" s="50"/>
      <c r="B258" s="49"/>
      <c r="C258" s="49"/>
      <c r="D258" s="55"/>
      <c r="E258" s="54"/>
      <c r="F258" s="53"/>
      <c r="G258" s="49"/>
      <c r="H258" s="49"/>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row>
    <row r="259" spans="1:34" s="51" customFormat="1" ht="18.75">
      <c r="A259" s="50"/>
      <c r="B259" s="49"/>
      <c r="C259" s="49"/>
      <c r="D259" s="55"/>
      <c r="E259" s="54"/>
      <c r="F259" s="53"/>
      <c r="G259" s="49"/>
      <c r="H259" s="49"/>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row>
    <row r="260" spans="1:34" s="51" customFormat="1" ht="18.75">
      <c r="A260" s="50"/>
      <c r="B260" s="49"/>
      <c r="C260" s="49"/>
      <c r="D260" s="55"/>
      <c r="E260" s="54"/>
      <c r="F260" s="53"/>
      <c r="G260" s="49"/>
      <c r="H260" s="49"/>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row>
    <row r="261" spans="1:34" s="51" customFormat="1" ht="18.75">
      <c r="A261" s="50"/>
      <c r="B261" s="49"/>
      <c r="C261" s="49"/>
      <c r="D261" s="55"/>
      <c r="E261" s="54"/>
      <c r="F261" s="53"/>
      <c r="G261" s="49"/>
      <c r="H261" s="49"/>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row>
    <row r="262" spans="1:34" s="51" customFormat="1" ht="18.75">
      <c r="A262" s="50"/>
      <c r="B262" s="49"/>
      <c r="C262" s="49"/>
      <c r="D262" s="55"/>
      <c r="E262" s="54"/>
      <c r="F262" s="53"/>
      <c r="G262" s="49"/>
      <c r="H262" s="49"/>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row>
    <row r="263" spans="1:34" s="51" customFormat="1" ht="18.75">
      <c r="A263" s="50"/>
      <c r="B263" s="49"/>
      <c r="C263" s="49"/>
      <c r="D263" s="55"/>
      <c r="E263" s="54"/>
      <c r="F263" s="53"/>
      <c r="G263" s="49"/>
      <c r="H263" s="49"/>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row>
    <row r="264" spans="1:34" s="51" customFormat="1" ht="18.75">
      <c r="A264" s="50"/>
      <c r="B264" s="49"/>
      <c r="C264" s="49"/>
      <c r="D264" s="55"/>
      <c r="E264" s="54"/>
      <c r="F264" s="53"/>
      <c r="G264" s="49"/>
      <c r="H264" s="49"/>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row>
    <row r="265" spans="1:34" s="51" customFormat="1" ht="18.75">
      <c r="A265" s="50"/>
      <c r="B265" s="49"/>
      <c r="C265" s="49"/>
      <c r="D265" s="55"/>
      <c r="E265" s="54"/>
      <c r="F265" s="53"/>
      <c r="G265" s="49"/>
      <c r="H265" s="49"/>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row>
    <row r="266" spans="1:34" s="51" customFormat="1" ht="18.75">
      <c r="A266" s="50"/>
      <c r="B266" s="49"/>
      <c r="C266" s="49"/>
      <c r="D266" s="55"/>
      <c r="E266" s="54"/>
      <c r="F266" s="53"/>
      <c r="G266" s="49"/>
      <c r="H266" s="49"/>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row>
    <row r="267" spans="1:34" s="51" customFormat="1" ht="18.75">
      <c r="A267" s="50"/>
      <c r="B267" s="49"/>
      <c r="C267" s="49"/>
      <c r="D267" s="55"/>
      <c r="E267" s="54"/>
      <c r="F267" s="53"/>
      <c r="G267" s="49"/>
      <c r="H267" s="49"/>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row>
  </sheetData>
  <sheetProtection/>
  <mergeCells count="68">
    <mergeCell ref="E146:F146"/>
    <mergeCell ref="E144:F144"/>
    <mergeCell ref="E189:F189"/>
    <mergeCell ref="E179:F179"/>
    <mergeCell ref="E190:F190"/>
    <mergeCell ref="E150:F150"/>
    <mergeCell ref="E145:F145"/>
    <mergeCell ref="E178:F178"/>
    <mergeCell ref="E167:F167"/>
    <mergeCell ref="E168:F168"/>
    <mergeCell ref="E169:F169"/>
    <mergeCell ref="E182:F182"/>
    <mergeCell ref="E180:F180"/>
    <mergeCell ref="A7:H7"/>
    <mergeCell ref="E84:F84"/>
    <mergeCell ref="E120:F120"/>
    <mergeCell ref="E108:F108"/>
    <mergeCell ref="E109:F109"/>
    <mergeCell ref="E106:F106"/>
    <mergeCell ref="E105:F105"/>
    <mergeCell ref="E97:F97"/>
    <mergeCell ref="E85:F85"/>
    <mergeCell ref="A1:H1"/>
    <mergeCell ref="A2:H2"/>
    <mergeCell ref="A3:H3"/>
    <mergeCell ref="A4:H4"/>
    <mergeCell ref="A5:H5"/>
    <mergeCell ref="A6:H6"/>
    <mergeCell ref="E52:F52"/>
    <mergeCell ref="E112:F112"/>
    <mergeCell ref="E45:F45"/>
    <mergeCell ref="E66:F66"/>
    <mergeCell ref="E183:F183"/>
    <mergeCell ref="E184:F184"/>
    <mergeCell ref="E181:F181"/>
    <mergeCell ref="E140:F140"/>
    <mergeCell ref="E139:F139"/>
    <mergeCell ref="E143:F143"/>
    <mergeCell ref="E96:F96"/>
    <mergeCell ref="E201:F201"/>
    <mergeCell ref="E147:F147"/>
    <mergeCell ref="E199:F199"/>
    <mergeCell ref="E191:F191"/>
    <mergeCell ref="A8:G8"/>
    <mergeCell ref="A9:G9"/>
    <mergeCell ref="E111:F111"/>
    <mergeCell ref="E107:F107"/>
    <mergeCell ref="E138:F138"/>
    <mergeCell ref="A10:H10"/>
    <mergeCell ref="E198:F198"/>
    <mergeCell ref="E220:F220"/>
    <mergeCell ref="E221:F221"/>
    <mergeCell ref="E200:F200"/>
    <mergeCell ref="E222:F222"/>
    <mergeCell ref="E141:F141"/>
    <mergeCell ref="E142:F142"/>
    <mergeCell ref="E148:F148"/>
    <mergeCell ref="E185:F185"/>
    <mergeCell ref="E151:F151"/>
    <mergeCell ref="E195:F195"/>
    <mergeCell ref="E196:F196"/>
    <mergeCell ref="E197:F197"/>
    <mergeCell ref="E193:F193"/>
    <mergeCell ref="E194:F194"/>
    <mergeCell ref="E186:F186"/>
    <mergeCell ref="E187:F187"/>
    <mergeCell ref="E192:F192"/>
    <mergeCell ref="E188:F188"/>
  </mergeCells>
  <printOptions/>
  <pageMargins left="0.7874015748031497" right="0.1968503937007874" top="0.3937007874015748" bottom="0.3937007874015748" header="0.5118110236220472" footer="0.5118110236220472"/>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sheetPr>
    <tabColor rgb="FFFFFF00"/>
  </sheetPr>
  <dimension ref="A1:IQ284"/>
  <sheetViews>
    <sheetView zoomScale="70" zoomScaleNormal="70" zoomScaleSheetLayoutView="86" zoomScalePageLayoutView="0" workbookViewId="0" topLeftCell="A1">
      <selection activeCell="A4" sqref="A4:I4"/>
    </sheetView>
  </sheetViews>
  <sheetFormatPr defaultColWidth="9.140625" defaultRowHeight="15"/>
  <cols>
    <col min="1" max="1" width="91.00390625" style="50" customWidth="1"/>
    <col min="2" max="2" width="8.7109375" style="49" hidden="1" customWidth="1"/>
    <col min="3" max="3" width="8.7109375" style="45" customWidth="1"/>
    <col min="4" max="4" width="9.140625" style="48" customWidth="1"/>
    <col min="5" max="5" width="15.140625" style="47" customWidth="1"/>
    <col min="6" max="6" width="8.8515625" style="46" customWidth="1"/>
    <col min="7" max="7" width="8.421875" style="45" customWidth="1"/>
    <col min="8" max="8" width="15.8515625" style="45" customWidth="1"/>
    <col min="9" max="9" width="15.00390625" style="45" customWidth="1"/>
    <col min="10" max="10" width="12.421875" style="44" customWidth="1"/>
    <col min="11" max="11" width="11.00390625" style="44" bestFit="1" customWidth="1"/>
    <col min="12" max="35" width="9.140625" style="44" customWidth="1"/>
  </cols>
  <sheetData>
    <row r="1" spans="1:9" s="1" customFormat="1" ht="15.75" customHeight="1">
      <c r="A1" s="820" t="s">
        <v>653</v>
      </c>
      <c r="B1" s="820"/>
      <c r="C1" s="820"/>
      <c r="D1" s="820"/>
      <c r="E1" s="820"/>
      <c r="F1" s="820"/>
      <c r="G1" s="820"/>
      <c r="H1" s="820"/>
      <c r="I1" s="820"/>
    </row>
    <row r="2" spans="1:9" s="1" customFormat="1" ht="15.75" customHeight="1">
      <c r="A2" s="820" t="s">
        <v>4</v>
      </c>
      <c r="B2" s="820"/>
      <c r="C2" s="820"/>
      <c r="D2" s="820"/>
      <c r="E2" s="820"/>
      <c r="F2" s="820"/>
      <c r="G2" s="820"/>
      <c r="H2" s="820"/>
      <c r="I2" s="820"/>
    </row>
    <row r="3" spans="1:9" s="1" customFormat="1" ht="15.75" customHeight="1">
      <c r="A3" s="820" t="s">
        <v>842</v>
      </c>
      <c r="B3" s="820"/>
      <c r="C3" s="820"/>
      <c r="D3" s="820"/>
      <c r="E3" s="820"/>
      <c r="F3" s="820"/>
      <c r="G3" s="820"/>
      <c r="H3" s="820"/>
      <c r="I3" s="820"/>
    </row>
    <row r="4" spans="1:9" s="2" customFormat="1" ht="16.5" customHeight="1">
      <c r="A4" s="818" t="s">
        <v>856</v>
      </c>
      <c r="B4" s="818"/>
      <c r="C4" s="818"/>
      <c r="D4" s="818"/>
      <c r="E4" s="818"/>
      <c r="F4" s="818"/>
      <c r="G4" s="818"/>
      <c r="H4" s="818"/>
      <c r="I4" s="818"/>
    </row>
    <row r="5" spans="1:9" s="2" customFormat="1" ht="16.5" customHeight="1">
      <c r="A5" s="818" t="s">
        <v>3</v>
      </c>
      <c r="B5" s="818"/>
      <c r="C5" s="818"/>
      <c r="D5" s="818"/>
      <c r="E5" s="818"/>
      <c r="F5" s="818"/>
      <c r="G5" s="818"/>
      <c r="H5" s="818"/>
      <c r="I5" s="818"/>
    </row>
    <row r="6" spans="1:9" s="2" customFormat="1" ht="16.5" customHeight="1">
      <c r="A6" s="818" t="s">
        <v>778</v>
      </c>
      <c r="B6" s="818"/>
      <c r="C6" s="818"/>
      <c r="D6" s="818"/>
      <c r="E6" s="818"/>
      <c r="F6" s="818"/>
      <c r="G6" s="818"/>
      <c r="H6" s="818"/>
      <c r="I6" s="818"/>
    </row>
    <row r="7" spans="1:9" s="2" customFormat="1" ht="16.5" customHeight="1">
      <c r="A7" s="818"/>
      <c r="B7" s="818"/>
      <c r="C7" s="818"/>
      <c r="D7" s="818"/>
      <c r="E7" s="818"/>
      <c r="F7" s="818"/>
      <c r="G7" s="818"/>
      <c r="H7" s="818"/>
      <c r="I7" s="818"/>
    </row>
    <row r="8" spans="1:9" s="2" customFormat="1" ht="1.5" customHeight="1">
      <c r="A8" s="843"/>
      <c r="B8" s="843"/>
      <c r="C8" s="843"/>
      <c r="D8" s="843"/>
      <c r="E8" s="843"/>
      <c r="F8" s="843"/>
      <c r="G8" s="843"/>
      <c r="H8" s="258"/>
      <c r="I8" s="258"/>
    </row>
    <row r="9" spans="1:9" s="2" customFormat="1" ht="17.25" customHeight="1" hidden="1">
      <c r="A9" s="843"/>
      <c r="B9" s="843"/>
      <c r="C9" s="843"/>
      <c r="D9" s="843"/>
      <c r="E9" s="843"/>
      <c r="F9" s="843"/>
      <c r="G9" s="843"/>
      <c r="H9" s="258"/>
      <c r="I9" s="258"/>
    </row>
    <row r="10" spans="1:9" s="2" customFormat="1" ht="66" customHeight="1">
      <c r="A10" s="844" t="s">
        <v>790</v>
      </c>
      <c r="B10" s="844"/>
      <c r="C10" s="844"/>
      <c r="D10" s="844"/>
      <c r="E10" s="844"/>
      <c r="F10" s="844"/>
      <c r="G10" s="844"/>
      <c r="H10" s="844"/>
      <c r="I10" s="844"/>
    </row>
    <row r="11" spans="1:9" s="2" customFormat="1" ht="26.25" customHeight="1">
      <c r="A11" s="257" t="s">
        <v>1</v>
      </c>
      <c r="B11" s="254"/>
      <c r="C11" s="256" t="s">
        <v>346</v>
      </c>
      <c r="D11" s="240" t="s">
        <v>345</v>
      </c>
      <c r="E11" s="255" t="s">
        <v>344</v>
      </c>
      <c r="F11" s="76"/>
      <c r="G11" s="239" t="s">
        <v>343</v>
      </c>
      <c r="H11" s="239" t="s">
        <v>713</v>
      </c>
      <c r="I11" s="239" t="s">
        <v>812</v>
      </c>
    </row>
    <row r="12" spans="1:9" s="253" customFormat="1" ht="22.5" customHeight="1">
      <c r="A12" s="148" t="s">
        <v>342</v>
      </c>
      <c r="B12" s="254"/>
      <c r="C12" s="68"/>
      <c r="D12" s="146"/>
      <c r="E12" s="240"/>
      <c r="F12" s="239"/>
      <c r="G12" s="145"/>
      <c r="H12" s="689">
        <f>H13+H14</f>
        <v>22976.576</v>
      </c>
      <c r="I12" s="689">
        <f>I13+I14</f>
        <v>23911.576</v>
      </c>
    </row>
    <row r="13" spans="1:9" s="253" customFormat="1" ht="22.5" customHeight="1">
      <c r="A13" s="148" t="s">
        <v>627</v>
      </c>
      <c r="B13" s="254"/>
      <c r="C13" s="68"/>
      <c r="D13" s="146"/>
      <c r="E13" s="240"/>
      <c r="F13" s="239"/>
      <c r="G13" s="145"/>
      <c r="H13" s="689">
        <v>574.414</v>
      </c>
      <c r="I13" s="689">
        <v>1195.59</v>
      </c>
    </row>
    <row r="14" spans="1:9" s="253" customFormat="1" ht="21" customHeight="1">
      <c r="A14" s="406" t="s">
        <v>5</v>
      </c>
      <c r="B14" s="254"/>
      <c r="C14" s="68"/>
      <c r="D14" s="146"/>
      <c r="E14" s="240"/>
      <c r="F14" s="239"/>
      <c r="G14" s="145"/>
      <c r="H14" s="689">
        <f>H15+H103+H119+H169+H220+H226+H231+H246</f>
        <v>22402.162</v>
      </c>
      <c r="I14" s="689">
        <f>I15+I103+I119+I169+I220+I226+I231+I246</f>
        <v>22715.986</v>
      </c>
    </row>
    <row r="15" spans="1:9" s="253" customFormat="1" ht="21.75" customHeight="1">
      <c r="A15" s="148" t="s">
        <v>341</v>
      </c>
      <c r="B15" s="254"/>
      <c r="C15" s="68" t="s">
        <v>152</v>
      </c>
      <c r="D15" s="146"/>
      <c r="E15" s="240"/>
      <c r="F15" s="239"/>
      <c r="G15" s="145"/>
      <c r="H15" s="689">
        <f>H16+H21+H27+H46+H51+H61+H56</f>
        <v>8866.58</v>
      </c>
      <c r="I15" s="689">
        <f>I16+I21+I27+I46+I51+I61+I56</f>
        <v>8976.58</v>
      </c>
    </row>
    <row r="16" spans="1:35" s="250" customFormat="1" ht="38.25" customHeight="1">
      <c r="A16" s="65" t="s">
        <v>340</v>
      </c>
      <c r="B16" s="252" t="s">
        <v>339</v>
      </c>
      <c r="C16" s="68" t="s">
        <v>152</v>
      </c>
      <c r="D16" s="146" t="s">
        <v>210</v>
      </c>
      <c r="E16" s="240"/>
      <c r="F16" s="239"/>
      <c r="G16" s="145"/>
      <c r="H16" s="689">
        <f>H17</f>
        <v>849.42</v>
      </c>
      <c r="I16" s="689">
        <f aca="true" t="shared" si="0" ref="H16:I19">+I17</f>
        <v>849.42</v>
      </c>
      <c r="J16" s="679"/>
      <c r="K16" s="679"/>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row>
    <row r="17" spans="1:35" s="51" customFormat="1" ht="26.25" customHeight="1">
      <c r="A17" s="170" t="s">
        <v>338</v>
      </c>
      <c r="B17" s="71" t="s">
        <v>0</v>
      </c>
      <c r="C17" s="96" t="s">
        <v>152</v>
      </c>
      <c r="D17" s="141" t="s">
        <v>210</v>
      </c>
      <c r="E17" s="168" t="s">
        <v>337</v>
      </c>
      <c r="F17" s="135" t="s">
        <v>159</v>
      </c>
      <c r="G17" s="167"/>
      <c r="H17" s="690">
        <f t="shared" si="0"/>
        <v>849.42</v>
      </c>
      <c r="I17" s="690">
        <f t="shared" si="0"/>
        <v>849.42</v>
      </c>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row>
    <row r="18" spans="1:35" s="51" customFormat="1" ht="25.5" customHeight="1">
      <c r="A18" s="142" t="s">
        <v>336</v>
      </c>
      <c r="B18" s="71"/>
      <c r="C18" s="85" t="s">
        <v>152</v>
      </c>
      <c r="D18" s="140" t="s">
        <v>210</v>
      </c>
      <c r="E18" s="247" t="s">
        <v>335</v>
      </c>
      <c r="F18" s="78" t="s">
        <v>159</v>
      </c>
      <c r="G18" s="164"/>
      <c r="H18" s="691">
        <f t="shared" si="0"/>
        <v>849.42</v>
      </c>
      <c r="I18" s="691">
        <f t="shared" si="0"/>
        <v>849.42</v>
      </c>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row>
    <row r="19" spans="1:35" s="51" customFormat="1" ht="37.5">
      <c r="A19" s="142" t="s">
        <v>320</v>
      </c>
      <c r="B19" s="71" t="s">
        <v>0</v>
      </c>
      <c r="C19" s="85" t="s">
        <v>152</v>
      </c>
      <c r="D19" s="140" t="s">
        <v>210</v>
      </c>
      <c r="E19" s="247" t="s">
        <v>335</v>
      </c>
      <c r="F19" s="78" t="s">
        <v>330</v>
      </c>
      <c r="G19" s="164"/>
      <c r="H19" s="691">
        <f>+H20</f>
        <v>849.42</v>
      </c>
      <c r="I19" s="691">
        <f t="shared" si="0"/>
        <v>849.42</v>
      </c>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s="51" customFormat="1" ht="65.25" customHeight="1">
      <c r="A20" s="103" t="s">
        <v>188</v>
      </c>
      <c r="B20" s="71" t="s">
        <v>0</v>
      </c>
      <c r="C20" s="57" t="s">
        <v>152</v>
      </c>
      <c r="D20" s="64" t="s">
        <v>210</v>
      </c>
      <c r="E20" s="247" t="s">
        <v>335</v>
      </c>
      <c r="F20" s="78" t="s">
        <v>330</v>
      </c>
      <c r="G20" s="137" t="s">
        <v>155</v>
      </c>
      <c r="H20" s="655">
        <f>849.42</f>
        <v>849.42</v>
      </c>
      <c r="I20" s="655">
        <f>849.42</f>
        <v>849.42</v>
      </c>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s="179" customFormat="1" ht="63" customHeight="1">
      <c r="A21" s="65" t="s">
        <v>334</v>
      </c>
      <c r="B21" s="96" t="s">
        <v>0</v>
      </c>
      <c r="C21" s="68" t="s">
        <v>152</v>
      </c>
      <c r="D21" s="68" t="s">
        <v>222</v>
      </c>
      <c r="E21" s="146"/>
      <c r="F21" s="145"/>
      <c r="G21" s="68"/>
      <c r="H21" s="689">
        <f aca="true" t="shared" si="1" ref="H21:I23">+H22</f>
        <v>3367.915</v>
      </c>
      <c r="I21" s="689">
        <f t="shared" si="1"/>
        <v>3367.915</v>
      </c>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row>
    <row r="22" spans="1:35" s="100" customFormat="1" ht="22.5" customHeight="1">
      <c r="A22" s="170" t="s">
        <v>333</v>
      </c>
      <c r="B22" s="85" t="s">
        <v>0</v>
      </c>
      <c r="C22" s="96" t="s">
        <v>152</v>
      </c>
      <c r="D22" s="141" t="s">
        <v>222</v>
      </c>
      <c r="E22" s="134" t="s">
        <v>332</v>
      </c>
      <c r="F22" s="105" t="s">
        <v>159</v>
      </c>
      <c r="G22" s="249"/>
      <c r="H22" s="690">
        <f t="shared" si="1"/>
        <v>3367.915</v>
      </c>
      <c r="I22" s="690">
        <f t="shared" si="1"/>
        <v>3367.915</v>
      </c>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row>
    <row r="23" spans="1:35" s="100" customFormat="1" ht="21.75" customHeight="1">
      <c r="A23" s="142" t="s">
        <v>331</v>
      </c>
      <c r="B23" s="85" t="s">
        <v>0</v>
      </c>
      <c r="C23" s="85" t="s">
        <v>152</v>
      </c>
      <c r="D23" s="140" t="s">
        <v>222</v>
      </c>
      <c r="E23" s="247" t="s">
        <v>286</v>
      </c>
      <c r="F23" s="78" t="s">
        <v>159</v>
      </c>
      <c r="G23" s="137"/>
      <c r="H23" s="691">
        <f t="shared" si="1"/>
        <v>3367.915</v>
      </c>
      <c r="I23" s="691">
        <f t="shared" si="1"/>
        <v>3367.915</v>
      </c>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row>
    <row r="24" spans="1:35" s="100" customFormat="1" ht="39.75" customHeight="1">
      <c r="A24" s="142" t="s">
        <v>320</v>
      </c>
      <c r="B24" s="57" t="s">
        <v>0</v>
      </c>
      <c r="C24" s="85" t="s">
        <v>152</v>
      </c>
      <c r="D24" s="140" t="s">
        <v>222</v>
      </c>
      <c r="E24" s="247" t="s">
        <v>286</v>
      </c>
      <c r="F24" s="78" t="s">
        <v>330</v>
      </c>
      <c r="G24" s="137"/>
      <c r="H24" s="691">
        <f>H25+H26</f>
        <v>3367.915</v>
      </c>
      <c r="I24" s="691">
        <f>I25+I26</f>
        <v>3367.915</v>
      </c>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row>
    <row r="25" spans="1:35" s="100" customFormat="1" ht="57.75" customHeight="1">
      <c r="A25" s="103" t="s">
        <v>188</v>
      </c>
      <c r="B25" s="71" t="s">
        <v>0</v>
      </c>
      <c r="C25" s="57" t="s">
        <v>152</v>
      </c>
      <c r="D25" s="64" t="s">
        <v>222</v>
      </c>
      <c r="E25" s="247" t="s">
        <v>286</v>
      </c>
      <c r="F25" s="78" t="s">
        <v>330</v>
      </c>
      <c r="G25" s="137" t="s">
        <v>155</v>
      </c>
      <c r="H25" s="656" t="s">
        <v>814</v>
      </c>
      <c r="I25" s="656" t="s">
        <v>814</v>
      </c>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row>
    <row r="26" spans="1:35" s="100" customFormat="1" ht="0.75" customHeight="1">
      <c r="A26" s="86" t="s">
        <v>163</v>
      </c>
      <c r="B26" s="96" t="s">
        <v>0</v>
      </c>
      <c r="C26" s="57" t="s">
        <v>152</v>
      </c>
      <c r="D26" s="64" t="s">
        <v>222</v>
      </c>
      <c r="E26" s="247" t="s">
        <v>286</v>
      </c>
      <c r="F26" s="78" t="s">
        <v>330</v>
      </c>
      <c r="G26" s="137" t="s">
        <v>149</v>
      </c>
      <c r="H26" s="693">
        <v>0</v>
      </c>
      <c r="I26" s="693">
        <v>0</v>
      </c>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row>
    <row r="27" spans="1:9" s="101" customFormat="1" ht="37.5" customHeight="1" hidden="1">
      <c r="A27" s="110" t="s">
        <v>328</v>
      </c>
      <c r="B27" s="71" t="s">
        <v>0</v>
      </c>
      <c r="C27" s="71" t="s">
        <v>152</v>
      </c>
      <c r="D27" s="107" t="s">
        <v>316</v>
      </c>
      <c r="E27" s="107"/>
      <c r="F27" s="248"/>
      <c r="G27" s="133"/>
      <c r="H27" s="699"/>
      <c r="I27" s="699"/>
    </row>
    <row r="28" spans="1:35" s="100" customFormat="1" ht="18" customHeight="1" hidden="1">
      <c r="A28" s="170" t="s">
        <v>327</v>
      </c>
      <c r="B28" s="96" t="s">
        <v>0</v>
      </c>
      <c r="C28" s="121" t="s">
        <v>152</v>
      </c>
      <c r="D28" s="169" t="s">
        <v>316</v>
      </c>
      <c r="E28" s="134" t="s">
        <v>326</v>
      </c>
      <c r="F28" s="105" t="s">
        <v>174</v>
      </c>
      <c r="G28" s="167"/>
      <c r="H28" s="722"/>
      <c r="I28" s="722"/>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row>
    <row r="29" spans="1:35" s="100" customFormat="1" ht="0.75" customHeight="1" hidden="1">
      <c r="A29" s="142" t="s">
        <v>325</v>
      </c>
      <c r="B29" s="85" t="s">
        <v>0</v>
      </c>
      <c r="C29" s="163" t="s">
        <v>152</v>
      </c>
      <c r="D29" s="162" t="s">
        <v>316</v>
      </c>
      <c r="E29" s="247" t="s">
        <v>324</v>
      </c>
      <c r="F29" s="78" t="s">
        <v>174</v>
      </c>
      <c r="G29" s="164"/>
      <c r="H29" s="696"/>
      <c r="I29" s="696"/>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row>
    <row r="30" spans="1:9" s="101" customFormat="1" ht="19.5" customHeight="1" hidden="1">
      <c r="A30" s="142" t="s">
        <v>320</v>
      </c>
      <c r="B30" s="85" t="s">
        <v>0</v>
      </c>
      <c r="C30" s="163" t="s">
        <v>152</v>
      </c>
      <c r="D30" s="162" t="s">
        <v>316</v>
      </c>
      <c r="E30" s="247" t="s">
        <v>324</v>
      </c>
      <c r="F30" s="78" t="s">
        <v>319</v>
      </c>
      <c r="G30" s="164"/>
      <c r="H30" s="696"/>
      <c r="I30" s="696"/>
    </row>
    <row r="31" spans="1:9" s="101" customFormat="1" ht="43.5" customHeight="1" hidden="1">
      <c r="A31" s="103" t="s">
        <v>188</v>
      </c>
      <c r="B31" s="57" t="s">
        <v>0</v>
      </c>
      <c r="C31" s="57" t="s">
        <v>152</v>
      </c>
      <c r="D31" s="64" t="s">
        <v>316</v>
      </c>
      <c r="E31" s="247" t="s">
        <v>324</v>
      </c>
      <c r="F31" s="78" t="s">
        <v>319</v>
      </c>
      <c r="G31" s="164" t="s">
        <v>155</v>
      </c>
      <c r="H31" s="696"/>
      <c r="I31" s="696"/>
    </row>
    <row r="32" spans="1:9" s="101" customFormat="1" ht="19.5" customHeight="1" hidden="1">
      <c r="A32" s="86" t="s">
        <v>163</v>
      </c>
      <c r="B32" s="57" t="s">
        <v>0</v>
      </c>
      <c r="C32" s="57" t="s">
        <v>152</v>
      </c>
      <c r="D32" s="64" t="s">
        <v>316</v>
      </c>
      <c r="E32" s="247" t="s">
        <v>324</v>
      </c>
      <c r="F32" s="78" t="s">
        <v>319</v>
      </c>
      <c r="G32" s="164" t="s">
        <v>149</v>
      </c>
      <c r="H32" s="696"/>
      <c r="I32" s="696"/>
    </row>
    <row r="33" spans="1:9" s="101" customFormat="1" ht="19.5" customHeight="1" hidden="1">
      <c r="A33" s="86" t="s">
        <v>191</v>
      </c>
      <c r="B33" s="57" t="s">
        <v>0</v>
      </c>
      <c r="C33" s="57" t="s">
        <v>152</v>
      </c>
      <c r="D33" s="64" t="s">
        <v>316</v>
      </c>
      <c r="E33" s="247" t="s">
        <v>324</v>
      </c>
      <c r="F33" s="78" t="s">
        <v>319</v>
      </c>
      <c r="G33" s="164" t="s">
        <v>190</v>
      </c>
      <c r="H33" s="696"/>
      <c r="I33" s="696"/>
    </row>
    <row r="34" spans="1:35" s="100" customFormat="1" ht="19.5" customHeight="1" hidden="1">
      <c r="A34" s="142" t="s">
        <v>323</v>
      </c>
      <c r="B34" s="85" t="s">
        <v>0</v>
      </c>
      <c r="C34" s="163" t="s">
        <v>152</v>
      </c>
      <c r="D34" s="162" t="s">
        <v>316</v>
      </c>
      <c r="E34" s="247" t="s">
        <v>322</v>
      </c>
      <c r="F34" s="78" t="s">
        <v>174</v>
      </c>
      <c r="G34" s="164"/>
      <c r="H34" s="696"/>
      <c r="I34" s="696"/>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row>
    <row r="35" spans="1:9" s="101" customFormat="1" ht="19.5" customHeight="1" hidden="1">
      <c r="A35" s="142" t="s">
        <v>320</v>
      </c>
      <c r="B35" s="85" t="s">
        <v>0</v>
      </c>
      <c r="C35" s="163" t="s">
        <v>152</v>
      </c>
      <c r="D35" s="162" t="s">
        <v>316</v>
      </c>
      <c r="E35" s="247" t="s">
        <v>322</v>
      </c>
      <c r="F35" s="78" t="s">
        <v>319</v>
      </c>
      <c r="G35" s="164"/>
      <c r="H35" s="696"/>
      <c r="I35" s="696"/>
    </row>
    <row r="36" spans="1:9" s="101" customFormat="1" ht="43.5" customHeight="1" hidden="1">
      <c r="A36" s="103" t="s">
        <v>188</v>
      </c>
      <c r="B36" s="57" t="s">
        <v>0</v>
      </c>
      <c r="C36" s="57" t="s">
        <v>152</v>
      </c>
      <c r="D36" s="64" t="s">
        <v>316</v>
      </c>
      <c r="E36" s="247" t="s">
        <v>322</v>
      </c>
      <c r="F36" s="78" t="s">
        <v>319</v>
      </c>
      <c r="G36" s="164" t="s">
        <v>155</v>
      </c>
      <c r="H36" s="696"/>
      <c r="I36" s="696"/>
    </row>
    <row r="37" spans="1:9" s="101" customFormat="1" ht="19.5" customHeight="1" hidden="1">
      <c r="A37" s="86" t="s">
        <v>163</v>
      </c>
      <c r="B37" s="57" t="s">
        <v>0</v>
      </c>
      <c r="C37" s="57" t="s">
        <v>152</v>
      </c>
      <c r="D37" s="64" t="s">
        <v>316</v>
      </c>
      <c r="E37" s="247" t="s">
        <v>322</v>
      </c>
      <c r="F37" s="78" t="s">
        <v>319</v>
      </c>
      <c r="G37" s="164" t="s">
        <v>149</v>
      </c>
      <c r="H37" s="696"/>
      <c r="I37" s="696"/>
    </row>
    <row r="38" spans="1:9" s="101" customFormat="1" ht="24.75" customHeight="1" hidden="1">
      <c r="A38" s="86" t="s">
        <v>191</v>
      </c>
      <c r="B38" s="57" t="s">
        <v>0</v>
      </c>
      <c r="C38" s="57" t="s">
        <v>152</v>
      </c>
      <c r="D38" s="64" t="s">
        <v>316</v>
      </c>
      <c r="E38" s="247" t="s">
        <v>322</v>
      </c>
      <c r="F38" s="78" t="s">
        <v>319</v>
      </c>
      <c r="G38" s="164" t="s">
        <v>190</v>
      </c>
      <c r="H38" s="696"/>
      <c r="I38" s="696"/>
    </row>
    <row r="39" spans="1:35" s="100" customFormat="1" ht="19.5" customHeight="1" hidden="1">
      <c r="A39" s="142" t="s">
        <v>321</v>
      </c>
      <c r="B39" s="85" t="s">
        <v>0</v>
      </c>
      <c r="C39" s="163" t="s">
        <v>152</v>
      </c>
      <c r="D39" s="162" t="s">
        <v>316</v>
      </c>
      <c r="E39" s="247" t="s">
        <v>315</v>
      </c>
      <c r="F39" s="78" t="s">
        <v>174</v>
      </c>
      <c r="G39" s="164"/>
      <c r="H39" s="696"/>
      <c r="I39" s="696"/>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row>
    <row r="40" spans="1:9" s="101" customFormat="1" ht="19.5" customHeight="1" hidden="1">
      <c r="A40" s="142" t="s">
        <v>320</v>
      </c>
      <c r="B40" s="85" t="s">
        <v>0</v>
      </c>
      <c r="C40" s="163" t="s">
        <v>152</v>
      </c>
      <c r="D40" s="162" t="s">
        <v>316</v>
      </c>
      <c r="E40" s="247" t="s">
        <v>315</v>
      </c>
      <c r="F40" s="78" t="s">
        <v>319</v>
      </c>
      <c r="G40" s="164"/>
      <c r="H40" s="696"/>
      <c r="I40" s="696"/>
    </row>
    <row r="41" spans="1:9" s="101" customFormat="1" ht="43.5" customHeight="1" hidden="1">
      <c r="A41" s="103" t="s">
        <v>188</v>
      </c>
      <c r="B41" s="57" t="s">
        <v>0</v>
      </c>
      <c r="C41" s="57" t="s">
        <v>152</v>
      </c>
      <c r="D41" s="64" t="s">
        <v>316</v>
      </c>
      <c r="E41" s="247" t="s">
        <v>315</v>
      </c>
      <c r="F41" s="78" t="s">
        <v>319</v>
      </c>
      <c r="G41" s="164" t="s">
        <v>155</v>
      </c>
      <c r="H41" s="696"/>
      <c r="I41" s="696"/>
    </row>
    <row r="42" spans="1:9" s="101" customFormat="1" ht="19.5" customHeight="1" hidden="1">
      <c r="A42" s="86" t="s">
        <v>163</v>
      </c>
      <c r="B42" s="57" t="s">
        <v>0</v>
      </c>
      <c r="C42" s="57" t="s">
        <v>152</v>
      </c>
      <c r="D42" s="64" t="s">
        <v>316</v>
      </c>
      <c r="E42" s="247" t="s">
        <v>315</v>
      </c>
      <c r="F42" s="78" t="s">
        <v>319</v>
      </c>
      <c r="G42" s="164" t="s">
        <v>149</v>
      </c>
      <c r="H42" s="696"/>
      <c r="I42" s="696"/>
    </row>
    <row r="43" spans="1:9" s="101" customFormat="1" ht="19.5" customHeight="1" hidden="1">
      <c r="A43" s="86" t="s">
        <v>191</v>
      </c>
      <c r="B43" s="57" t="s">
        <v>0</v>
      </c>
      <c r="C43" s="57" t="s">
        <v>152</v>
      </c>
      <c r="D43" s="64" t="s">
        <v>316</v>
      </c>
      <c r="E43" s="247" t="s">
        <v>315</v>
      </c>
      <c r="F43" s="78" t="s">
        <v>319</v>
      </c>
      <c r="G43" s="164" t="s">
        <v>190</v>
      </c>
      <c r="H43" s="696"/>
      <c r="I43" s="696"/>
    </row>
    <row r="44" spans="1:9" s="101" customFormat="1" ht="37.5" customHeight="1" hidden="1">
      <c r="A44" s="165" t="s">
        <v>318</v>
      </c>
      <c r="B44" s="163" t="s">
        <v>0</v>
      </c>
      <c r="C44" s="163" t="s">
        <v>152</v>
      </c>
      <c r="D44" s="162" t="s">
        <v>316</v>
      </c>
      <c r="E44" s="161" t="s">
        <v>315</v>
      </c>
      <c r="F44" s="160" t="s">
        <v>314</v>
      </c>
      <c r="G44" s="164"/>
      <c r="H44" s="696"/>
      <c r="I44" s="696"/>
    </row>
    <row r="45" spans="1:9" s="52" customFormat="1" ht="18.75" customHeight="1" hidden="1">
      <c r="A45" s="103" t="s">
        <v>317</v>
      </c>
      <c r="B45" s="57" t="s">
        <v>0</v>
      </c>
      <c r="C45" s="57" t="s">
        <v>152</v>
      </c>
      <c r="D45" s="57" t="s">
        <v>316</v>
      </c>
      <c r="E45" s="161" t="s">
        <v>315</v>
      </c>
      <c r="F45" s="160" t="s">
        <v>314</v>
      </c>
      <c r="G45" s="57" t="s">
        <v>313</v>
      </c>
      <c r="H45" s="694"/>
      <c r="I45" s="694"/>
    </row>
    <row r="46" spans="1:9" s="52" customFormat="1" ht="18.75" customHeight="1" hidden="1">
      <c r="A46" s="246" t="s">
        <v>312</v>
      </c>
      <c r="B46" s="71" t="s">
        <v>0</v>
      </c>
      <c r="C46" s="145" t="s">
        <v>152</v>
      </c>
      <c r="D46" s="68" t="s">
        <v>168</v>
      </c>
      <c r="E46" s="240"/>
      <c r="F46" s="239"/>
      <c r="G46" s="114"/>
      <c r="H46" s="694"/>
      <c r="I46" s="694"/>
    </row>
    <row r="47" spans="1:9" s="52" customFormat="1" ht="18.75" customHeight="1" hidden="1">
      <c r="A47" s="245" t="s">
        <v>280</v>
      </c>
      <c r="B47" s="96" t="s">
        <v>0</v>
      </c>
      <c r="C47" s="228" t="s">
        <v>152</v>
      </c>
      <c r="D47" s="122" t="s">
        <v>168</v>
      </c>
      <c r="E47" s="244" t="s">
        <v>311</v>
      </c>
      <c r="F47" s="243" t="s">
        <v>174</v>
      </c>
      <c r="G47" s="242"/>
      <c r="H47" s="695"/>
      <c r="I47" s="695"/>
    </row>
    <row r="48" spans="1:35" s="100" customFormat="1" ht="19.5" customHeight="1" hidden="1">
      <c r="A48" s="142" t="s">
        <v>310</v>
      </c>
      <c r="B48" s="85" t="s">
        <v>0</v>
      </c>
      <c r="C48" s="163" t="s">
        <v>152</v>
      </c>
      <c r="D48" s="162" t="s">
        <v>168</v>
      </c>
      <c r="E48" s="112" t="s">
        <v>308</v>
      </c>
      <c r="F48" s="111" t="s">
        <v>174</v>
      </c>
      <c r="G48" s="164"/>
      <c r="H48" s="696"/>
      <c r="I48" s="696"/>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row>
    <row r="49" spans="1:35" s="100" customFormat="1" ht="19.5" customHeight="1" hidden="1">
      <c r="A49" s="142" t="s">
        <v>309</v>
      </c>
      <c r="B49" s="85" t="s">
        <v>0</v>
      </c>
      <c r="C49" s="163" t="s">
        <v>152</v>
      </c>
      <c r="D49" s="162" t="s">
        <v>168</v>
      </c>
      <c r="E49" s="112" t="s">
        <v>308</v>
      </c>
      <c r="F49" s="111" t="s">
        <v>307</v>
      </c>
      <c r="G49" s="164"/>
      <c r="H49" s="696"/>
      <c r="I49" s="696"/>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row>
    <row r="50" spans="1:9" s="52" customFormat="1" ht="18.75" customHeight="1" hidden="1">
      <c r="A50" s="241" t="s">
        <v>163</v>
      </c>
      <c r="B50" s="57" t="s">
        <v>0</v>
      </c>
      <c r="C50" s="57" t="s">
        <v>152</v>
      </c>
      <c r="D50" s="57" t="s">
        <v>168</v>
      </c>
      <c r="E50" s="112" t="s">
        <v>308</v>
      </c>
      <c r="F50" s="111" t="s">
        <v>307</v>
      </c>
      <c r="G50" s="57" t="s">
        <v>149</v>
      </c>
      <c r="H50" s="694"/>
      <c r="I50" s="694"/>
    </row>
    <row r="51" spans="1:9" s="80" customFormat="1" ht="20.25" customHeight="1" hidden="1">
      <c r="A51" s="110" t="s">
        <v>306</v>
      </c>
      <c r="B51" s="71" t="s">
        <v>0</v>
      </c>
      <c r="C51" s="71" t="s">
        <v>152</v>
      </c>
      <c r="D51" s="109">
        <v>11</v>
      </c>
      <c r="E51" s="240"/>
      <c r="F51" s="239"/>
      <c r="G51" s="57"/>
      <c r="H51" s="694"/>
      <c r="I51" s="694"/>
    </row>
    <row r="52" spans="1:9" s="80" customFormat="1" ht="20.25" customHeight="1" hidden="1">
      <c r="A52" s="103" t="s">
        <v>305</v>
      </c>
      <c r="B52" s="96" t="s">
        <v>0</v>
      </c>
      <c r="C52" s="57" t="s">
        <v>152</v>
      </c>
      <c r="D52" s="238">
        <v>11</v>
      </c>
      <c r="E52" s="177" t="s">
        <v>304</v>
      </c>
      <c r="F52" s="66" t="s">
        <v>174</v>
      </c>
      <c r="G52" s="63"/>
      <c r="H52" s="721"/>
      <c r="I52" s="721"/>
    </row>
    <row r="53" spans="1:9" s="80" customFormat="1" ht="20.25" customHeight="1" hidden="1">
      <c r="A53" s="103" t="s">
        <v>303</v>
      </c>
      <c r="B53" s="85" t="s">
        <v>0</v>
      </c>
      <c r="C53" s="57" t="s">
        <v>152</v>
      </c>
      <c r="D53" s="238">
        <v>11</v>
      </c>
      <c r="E53" s="177" t="s">
        <v>301</v>
      </c>
      <c r="F53" s="128" t="s">
        <v>174</v>
      </c>
      <c r="G53" s="63"/>
      <c r="H53" s="721"/>
      <c r="I53" s="721"/>
    </row>
    <row r="54" spans="1:9" s="80" customFormat="1" ht="18.75" customHeight="1" hidden="1">
      <c r="A54" s="86" t="s">
        <v>302</v>
      </c>
      <c r="B54" s="85" t="s">
        <v>0</v>
      </c>
      <c r="C54" s="57" t="s">
        <v>152</v>
      </c>
      <c r="D54" s="238">
        <v>11</v>
      </c>
      <c r="E54" s="173" t="s">
        <v>301</v>
      </c>
      <c r="F54" s="172">
        <v>1403</v>
      </c>
      <c r="G54" s="63"/>
      <c r="H54" s="721"/>
      <c r="I54" s="721"/>
    </row>
    <row r="55" spans="1:9" s="80" customFormat="1" ht="20.25" customHeight="1" hidden="1">
      <c r="A55" s="86" t="s">
        <v>191</v>
      </c>
      <c r="B55" s="57" t="s">
        <v>0</v>
      </c>
      <c r="C55" s="57" t="s">
        <v>152</v>
      </c>
      <c r="D55" s="237">
        <v>11</v>
      </c>
      <c r="E55" s="177" t="s">
        <v>301</v>
      </c>
      <c r="F55" s="232">
        <v>1403</v>
      </c>
      <c r="G55" s="57" t="s">
        <v>190</v>
      </c>
      <c r="H55" s="694"/>
      <c r="I55" s="694"/>
    </row>
    <row r="56" spans="1:9" s="80" customFormat="1" ht="20.25" customHeight="1">
      <c r="A56" s="411" t="s">
        <v>306</v>
      </c>
      <c r="B56" s="57"/>
      <c r="C56" s="293" t="s">
        <v>152</v>
      </c>
      <c r="D56" s="407" t="s">
        <v>177</v>
      </c>
      <c r="E56" s="408"/>
      <c r="F56" s="409"/>
      <c r="G56" s="286"/>
      <c r="H56" s="697">
        <f>H57</f>
        <v>50</v>
      </c>
      <c r="I56" s="697">
        <f>I57</f>
        <v>50</v>
      </c>
    </row>
    <row r="57" spans="1:9" s="80" customFormat="1" ht="20.25" customHeight="1">
      <c r="A57" s="410" t="s">
        <v>305</v>
      </c>
      <c r="B57" s="57"/>
      <c r="C57" s="286" t="s">
        <v>152</v>
      </c>
      <c r="D57" s="538" t="s">
        <v>177</v>
      </c>
      <c r="E57" s="288" t="s">
        <v>426</v>
      </c>
      <c r="F57" s="287" t="s">
        <v>159</v>
      </c>
      <c r="G57" s="286"/>
      <c r="H57" s="698">
        <f>H58</f>
        <v>50</v>
      </c>
      <c r="I57" s="698">
        <f>I58</f>
        <v>50</v>
      </c>
    </row>
    <row r="58" spans="1:9" s="80" customFormat="1" ht="20.25" customHeight="1">
      <c r="A58" s="410" t="s">
        <v>306</v>
      </c>
      <c r="B58" s="57"/>
      <c r="C58" s="286" t="s">
        <v>152</v>
      </c>
      <c r="D58" s="538" t="s">
        <v>177</v>
      </c>
      <c r="E58" s="288" t="s">
        <v>427</v>
      </c>
      <c r="F58" s="287" t="s">
        <v>159</v>
      </c>
      <c r="G58" s="286"/>
      <c r="H58" s="698">
        <f>H60</f>
        <v>50</v>
      </c>
      <c r="I58" s="698">
        <f>I60</f>
        <v>50</v>
      </c>
    </row>
    <row r="59" spans="1:9" s="80" customFormat="1" ht="20.25" customHeight="1">
      <c r="A59" s="410" t="s">
        <v>302</v>
      </c>
      <c r="B59" s="57"/>
      <c r="C59" s="286" t="s">
        <v>152</v>
      </c>
      <c r="D59" s="538" t="s">
        <v>177</v>
      </c>
      <c r="E59" s="288" t="s">
        <v>427</v>
      </c>
      <c r="F59" s="287" t="s">
        <v>428</v>
      </c>
      <c r="G59" s="286"/>
      <c r="H59" s="698">
        <f>H60</f>
        <v>50</v>
      </c>
      <c r="I59" s="698">
        <f>I60</f>
        <v>50</v>
      </c>
    </row>
    <row r="60" spans="1:9" s="80" customFormat="1" ht="20.25" customHeight="1">
      <c r="A60" s="410" t="s">
        <v>191</v>
      </c>
      <c r="B60" s="57"/>
      <c r="C60" s="286" t="s">
        <v>152</v>
      </c>
      <c r="D60" s="538" t="s">
        <v>177</v>
      </c>
      <c r="E60" s="288" t="s">
        <v>427</v>
      </c>
      <c r="F60" s="287" t="s">
        <v>428</v>
      </c>
      <c r="G60" s="286" t="s">
        <v>190</v>
      </c>
      <c r="H60" s="698">
        <v>50</v>
      </c>
      <c r="I60" s="698">
        <v>50</v>
      </c>
    </row>
    <row r="61" spans="1:9" s="80" customFormat="1" ht="29.25" customHeight="1">
      <c r="A61" s="65" t="s">
        <v>300</v>
      </c>
      <c r="B61" s="71" t="s">
        <v>0</v>
      </c>
      <c r="C61" s="68" t="s">
        <v>152</v>
      </c>
      <c r="D61" s="146" t="s">
        <v>277</v>
      </c>
      <c r="E61" s="77"/>
      <c r="F61" s="76"/>
      <c r="G61" s="145"/>
      <c r="H61" s="689">
        <f>H66+H71+H90+H98</f>
        <v>4599.245</v>
      </c>
      <c r="I61" s="689">
        <f>I66+I71+I90+I98</f>
        <v>4709.245</v>
      </c>
    </row>
    <row r="62" spans="1:9" s="171" customFormat="1" ht="18.75" customHeight="1" hidden="1">
      <c r="A62" s="110"/>
      <c r="B62" s="96"/>
      <c r="C62" s="71"/>
      <c r="D62" s="107"/>
      <c r="E62" s="136"/>
      <c r="F62" s="69"/>
      <c r="G62" s="133"/>
      <c r="H62" s="699"/>
      <c r="I62" s="699"/>
    </row>
    <row r="63" spans="1:9" s="171" customFormat="1" ht="18.75" customHeight="1" hidden="1">
      <c r="A63" s="103"/>
      <c r="B63" s="85"/>
      <c r="C63" s="57"/>
      <c r="D63" s="64"/>
      <c r="E63" s="177"/>
      <c r="F63" s="128"/>
      <c r="G63" s="233"/>
      <c r="H63" s="700"/>
      <c r="I63" s="700"/>
    </row>
    <row r="64" spans="1:9" s="80" customFormat="1" ht="18.75" customHeight="1" hidden="1">
      <c r="A64" s="236"/>
      <c r="B64" s="85"/>
      <c r="C64" s="235"/>
      <c r="D64" s="234"/>
      <c r="E64" s="173"/>
      <c r="F64" s="172"/>
      <c r="G64" s="233"/>
      <c r="H64" s="700"/>
      <c r="I64" s="700"/>
    </row>
    <row r="65" spans="1:9" s="80" customFormat="1" ht="18.75" customHeight="1" hidden="1">
      <c r="A65" s="174"/>
      <c r="B65" s="57"/>
      <c r="C65" s="231"/>
      <c r="D65" s="231"/>
      <c r="E65" s="177"/>
      <c r="F65" s="232"/>
      <c r="G65" s="231"/>
      <c r="H65" s="701"/>
      <c r="I65" s="701"/>
    </row>
    <row r="66" spans="1:9" s="171" customFormat="1" ht="62.25" customHeight="1">
      <c r="A66" s="110" t="s">
        <v>686</v>
      </c>
      <c r="B66" s="96" t="s">
        <v>0</v>
      </c>
      <c r="C66" s="71" t="s">
        <v>152</v>
      </c>
      <c r="D66" s="107" t="s">
        <v>277</v>
      </c>
      <c r="E66" s="136" t="s">
        <v>299</v>
      </c>
      <c r="F66" s="69" t="s">
        <v>159</v>
      </c>
      <c r="G66" s="133"/>
      <c r="H66" s="689">
        <f>+H67</f>
        <v>40</v>
      </c>
      <c r="I66" s="689">
        <f>+I67</f>
        <v>45</v>
      </c>
    </row>
    <row r="67" spans="1:246" s="101" customFormat="1" ht="63" customHeight="1">
      <c r="A67" s="599" t="s">
        <v>298</v>
      </c>
      <c r="B67" s="96" t="s">
        <v>0</v>
      </c>
      <c r="C67" s="71" t="s">
        <v>152</v>
      </c>
      <c r="D67" s="107" t="s">
        <v>277</v>
      </c>
      <c r="E67" s="136" t="s">
        <v>482</v>
      </c>
      <c r="F67" s="69" t="s">
        <v>159</v>
      </c>
      <c r="G67" s="133"/>
      <c r="H67" s="689">
        <f>+H68</f>
        <v>40</v>
      </c>
      <c r="I67" s="689">
        <f>+I68</f>
        <v>45</v>
      </c>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1"/>
      <c r="CC67" s="171"/>
      <c r="CD67" s="171"/>
      <c r="CE67" s="171"/>
      <c r="CF67" s="171"/>
      <c r="CG67" s="171"/>
      <c r="CH67" s="171"/>
      <c r="CI67" s="171"/>
      <c r="CJ67" s="171"/>
      <c r="CK67" s="171"/>
      <c r="CL67" s="171"/>
      <c r="CM67" s="171"/>
      <c r="CN67" s="171"/>
      <c r="CO67" s="171"/>
      <c r="CP67" s="171"/>
      <c r="CQ67" s="171"/>
      <c r="CR67" s="171"/>
      <c r="CS67" s="171"/>
      <c r="CT67" s="171"/>
      <c r="CU67" s="171"/>
      <c r="CV67" s="171"/>
      <c r="CW67" s="171"/>
      <c r="CX67" s="171"/>
      <c r="CY67" s="171"/>
      <c r="CZ67" s="171"/>
      <c r="DA67" s="171"/>
      <c r="DB67" s="171"/>
      <c r="DC67" s="171"/>
      <c r="DD67" s="171"/>
      <c r="DE67" s="171"/>
      <c r="DF67" s="171"/>
      <c r="DG67" s="171"/>
      <c r="DH67" s="171"/>
      <c r="DI67" s="171"/>
      <c r="DJ67" s="171"/>
      <c r="DK67" s="171"/>
      <c r="DL67" s="171"/>
      <c r="DM67" s="171"/>
      <c r="DN67" s="171"/>
      <c r="DO67" s="171"/>
      <c r="DP67" s="171"/>
      <c r="DQ67" s="171"/>
      <c r="DR67" s="171"/>
      <c r="DS67" s="171"/>
      <c r="DT67" s="171"/>
      <c r="DU67" s="171"/>
      <c r="DV67" s="171"/>
      <c r="DW67" s="171"/>
      <c r="DX67" s="171"/>
      <c r="DY67" s="171"/>
      <c r="DZ67" s="171"/>
      <c r="EA67" s="171"/>
      <c r="EB67" s="171"/>
      <c r="EC67" s="171"/>
      <c r="ED67" s="171"/>
      <c r="EE67" s="171"/>
      <c r="EF67" s="171"/>
      <c r="EG67" s="171"/>
      <c r="EH67" s="171"/>
      <c r="EI67" s="171"/>
      <c r="EJ67" s="171"/>
      <c r="EK67" s="171"/>
      <c r="EL67" s="171"/>
      <c r="EM67" s="171"/>
      <c r="EN67" s="171"/>
      <c r="EO67" s="171"/>
      <c r="EP67" s="171"/>
      <c r="EQ67" s="171"/>
      <c r="ER67" s="171"/>
      <c r="ES67" s="171"/>
      <c r="ET67" s="171"/>
      <c r="EU67" s="171"/>
      <c r="EV67" s="171"/>
      <c r="EW67" s="171"/>
      <c r="EX67" s="171"/>
      <c r="EY67" s="171"/>
      <c r="EZ67" s="171"/>
      <c r="FA67" s="171"/>
      <c r="FB67" s="171"/>
      <c r="FC67" s="171"/>
      <c r="FD67" s="171"/>
      <c r="FE67" s="171"/>
      <c r="FF67" s="171"/>
      <c r="FG67" s="171"/>
      <c r="FH67" s="171"/>
      <c r="FI67" s="171"/>
      <c r="FJ67" s="171"/>
      <c r="FK67" s="171"/>
      <c r="FL67" s="171"/>
      <c r="FM67" s="171"/>
      <c r="FN67" s="171"/>
      <c r="FO67" s="171"/>
      <c r="FP67" s="171"/>
      <c r="FQ67" s="171"/>
      <c r="FR67" s="171"/>
      <c r="FS67" s="171"/>
      <c r="FT67" s="171"/>
      <c r="FU67" s="171"/>
      <c r="FV67" s="171"/>
      <c r="FW67" s="171"/>
      <c r="FX67" s="171"/>
      <c r="FY67" s="171"/>
      <c r="FZ67" s="171"/>
      <c r="GA67" s="171"/>
      <c r="GB67" s="171"/>
      <c r="GC67" s="171"/>
      <c r="GD67" s="171"/>
      <c r="GE67" s="171"/>
      <c r="GF67" s="171"/>
      <c r="GG67" s="171"/>
      <c r="GH67" s="171"/>
      <c r="GI67" s="171"/>
      <c r="GJ67" s="171"/>
      <c r="GK67" s="171"/>
      <c r="GL67" s="171"/>
      <c r="GM67" s="171"/>
      <c r="GN67" s="171"/>
      <c r="GO67" s="171"/>
      <c r="GP67" s="171"/>
      <c r="GQ67" s="171"/>
      <c r="GR67" s="171"/>
      <c r="GS67" s="171"/>
      <c r="GT67" s="171"/>
      <c r="GU67" s="171"/>
      <c r="GV67" s="171"/>
      <c r="GW67" s="171"/>
      <c r="GX67" s="171"/>
      <c r="GY67" s="171"/>
      <c r="GZ67" s="171"/>
      <c r="HA67" s="171"/>
      <c r="HB67" s="171"/>
      <c r="HC67" s="171"/>
      <c r="HD67" s="171"/>
      <c r="HE67" s="171"/>
      <c r="HF67" s="171"/>
      <c r="HG67" s="171"/>
      <c r="HH67" s="171"/>
      <c r="HI67" s="171"/>
      <c r="HJ67" s="171"/>
      <c r="HK67" s="171"/>
      <c r="HL67" s="171"/>
      <c r="HM67" s="171"/>
      <c r="HN67" s="171"/>
      <c r="HO67" s="171"/>
      <c r="HP67" s="171"/>
      <c r="HQ67" s="171"/>
      <c r="HR67" s="171"/>
      <c r="HS67" s="171"/>
      <c r="HT67" s="171"/>
      <c r="HU67" s="171"/>
      <c r="HV67" s="171"/>
      <c r="HW67" s="171"/>
      <c r="HX67" s="171"/>
      <c r="HY67" s="171"/>
      <c r="HZ67" s="171"/>
      <c r="IA67" s="171"/>
      <c r="IB67" s="171"/>
      <c r="IC67" s="171"/>
      <c r="ID67" s="171"/>
      <c r="IE67" s="171"/>
      <c r="IF67" s="171"/>
      <c r="IG67" s="171"/>
      <c r="IH67" s="171"/>
      <c r="II67" s="171"/>
      <c r="IJ67" s="171"/>
      <c r="IK67" s="171"/>
      <c r="IL67" s="171"/>
    </row>
    <row r="68" spans="1:246" s="101" customFormat="1" ht="21" customHeight="1">
      <c r="A68" s="142" t="s">
        <v>297</v>
      </c>
      <c r="B68" s="57" t="s">
        <v>0</v>
      </c>
      <c r="C68" s="85" t="s">
        <v>152</v>
      </c>
      <c r="D68" s="140" t="s">
        <v>277</v>
      </c>
      <c r="E68" s="112" t="s">
        <v>482</v>
      </c>
      <c r="F68" s="111" t="s">
        <v>296</v>
      </c>
      <c r="G68" s="166"/>
      <c r="H68" s="702">
        <f>+H70+H69</f>
        <v>40</v>
      </c>
      <c r="I68" s="702">
        <f>+I70+I69</f>
        <v>45</v>
      </c>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c r="CL68" s="171"/>
      <c r="CM68" s="171"/>
      <c r="CN68" s="171"/>
      <c r="CO68" s="171"/>
      <c r="CP68" s="171"/>
      <c r="CQ68" s="171"/>
      <c r="CR68" s="171"/>
      <c r="CS68" s="171"/>
      <c r="CT68" s="171"/>
      <c r="CU68" s="171"/>
      <c r="CV68" s="171"/>
      <c r="CW68" s="171"/>
      <c r="CX68" s="171"/>
      <c r="CY68" s="171"/>
      <c r="CZ68" s="171"/>
      <c r="DA68" s="171"/>
      <c r="DB68" s="171"/>
      <c r="DC68" s="171"/>
      <c r="DD68" s="171"/>
      <c r="DE68" s="171"/>
      <c r="DF68" s="171"/>
      <c r="DG68" s="171"/>
      <c r="DH68" s="171"/>
      <c r="DI68" s="171"/>
      <c r="DJ68" s="171"/>
      <c r="DK68" s="171"/>
      <c r="DL68" s="171"/>
      <c r="DM68" s="171"/>
      <c r="DN68" s="171"/>
      <c r="DO68" s="171"/>
      <c r="DP68" s="171"/>
      <c r="DQ68" s="171"/>
      <c r="DR68" s="171"/>
      <c r="DS68" s="171"/>
      <c r="DT68" s="171"/>
      <c r="DU68" s="171"/>
      <c r="DV68" s="171"/>
      <c r="DW68" s="171"/>
      <c r="DX68" s="171"/>
      <c r="DY68" s="171"/>
      <c r="DZ68" s="171"/>
      <c r="EA68" s="171"/>
      <c r="EB68" s="171"/>
      <c r="EC68" s="171"/>
      <c r="ED68" s="171"/>
      <c r="EE68" s="171"/>
      <c r="EF68" s="171"/>
      <c r="EG68" s="171"/>
      <c r="EH68" s="171"/>
      <c r="EI68" s="171"/>
      <c r="EJ68" s="171"/>
      <c r="EK68" s="171"/>
      <c r="EL68" s="171"/>
      <c r="EM68" s="171"/>
      <c r="EN68" s="171"/>
      <c r="EO68" s="171"/>
      <c r="EP68" s="171"/>
      <c r="EQ68" s="171"/>
      <c r="ER68" s="171"/>
      <c r="ES68" s="171"/>
      <c r="ET68" s="171"/>
      <c r="EU68" s="171"/>
      <c r="EV68" s="171"/>
      <c r="EW68" s="171"/>
      <c r="EX68" s="171"/>
      <c r="EY68" s="171"/>
      <c r="EZ68" s="171"/>
      <c r="FA68" s="171"/>
      <c r="FB68" s="171"/>
      <c r="FC68" s="171"/>
      <c r="FD68" s="171"/>
      <c r="FE68" s="171"/>
      <c r="FF68" s="171"/>
      <c r="FG68" s="171"/>
      <c r="FH68" s="171"/>
      <c r="FI68" s="171"/>
      <c r="FJ68" s="171"/>
      <c r="FK68" s="171"/>
      <c r="FL68" s="171"/>
      <c r="FM68" s="171"/>
      <c r="FN68" s="171"/>
      <c r="FO68" s="171"/>
      <c r="FP68" s="171"/>
      <c r="FQ68" s="171"/>
      <c r="FR68" s="171"/>
      <c r="FS68" s="171"/>
      <c r="FT68" s="171"/>
      <c r="FU68" s="171"/>
      <c r="FV68" s="171"/>
      <c r="FW68" s="171"/>
      <c r="FX68" s="171"/>
      <c r="FY68" s="171"/>
      <c r="FZ68" s="171"/>
      <c r="GA68" s="171"/>
      <c r="GB68" s="171"/>
      <c r="GC68" s="171"/>
      <c r="GD68" s="171"/>
      <c r="GE68" s="171"/>
      <c r="GF68" s="171"/>
      <c r="GG68" s="171"/>
      <c r="GH68" s="171"/>
      <c r="GI68" s="171"/>
      <c r="GJ68" s="171"/>
      <c r="GK68" s="171"/>
      <c r="GL68" s="171"/>
      <c r="GM68" s="171"/>
      <c r="GN68" s="171"/>
      <c r="GO68" s="171"/>
      <c r="GP68" s="171"/>
      <c r="GQ68" s="171"/>
      <c r="GR68" s="171"/>
      <c r="GS68" s="171"/>
      <c r="GT68" s="171"/>
      <c r="GU68" s="171"/>
      <c r="GV68" s="171"/>
      <c r="GW68" s="171"/>
      <c r="GX68" s="171"/>
      <c r="GY68" s="171"/>
      <c r="GZ68" s="171"/>
      <c r="HA68" s="171"/>
      <c r="HB68" s="171"/>
      <c r="HC68" s="171"/>
      <c r="HD68" s="171"/>
      <c r="HE68" s="171"/>
      <c r="HF68" s="171"/>
      <c r="HG68" s="171"/>
      <c r="HH68" s="171"/>
      <c r="HI68" s="171"/>
      <c r="HJ68" s="171"/>
      <c r="HK68" s="171"/>
      <c r="HL68" s="171"/>
      <c r="HM68" s="171"/>
      <c r="HN68" s="171"/>
      <c r="HO68" s="171"/>
      <c r="HP68" s="171"/>
      <c r="HQ68" s="171"/>
      <c r="HR68" s="171"/>
      <c r="HS68" s="171"/>
      <c r="HT68" s="171"/>
      <c r="HU68" s="171"/>
      <c r="HV68" s="171"/>
      <c r="HW68" s="171"/>
      <c r="HX68" s="171"/>
      <c r="HY68" s="171"/>
      <c r="HZ68" s="171"/>
      <c r="IA68" s="171"/>
      <c r="IB68" s="171"/>
      <c r="IC68" s="171"/>
      <c r="ID68" s="171"/>
      <c r="IE68" s="171"/>
      <c r="IF68" s="171"/>
      <c r="IG68" s="171"/>
      <c r="IH68" s="171"/>
      <c r="II68" s="171"/>
      <c r="IJ68" s="171"/>
      <c r="IK68" s="171"/>
      <c r="IL68" s="171"/>
    </row>
    <row r="69" spans="1:246" s="101" customFormat="1" ht="60" customHeight="1" hidden="1">
      <c r="A69" s="285" t="s">
        <v>188</v>
      </c>
      <c r="B69" s="57"/>
      <c r="C69" s="283" t="s">
        <v>152</v>
      </c>
      <c r="D69" s="282" t="s">
        <v>277</v>
      </c>
      <c r="E69" s="829" t="s">
        <v>483</v>
      </c>
      <c r="F69" s="830"/>
      <c r="G69" s="281" t="s">
        <v>155</v>
      </c>
      <c r="H69" s="755">
        <v>0</v>
      </c>
      <c r="I69" s="755">
        <v>0</v>
      </c>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c r="CL69" s="171"/>
      <c r="CM69" s="171"/>
      <c r="CN69" s="171"/>
      <c r="CO69" s="171"/>
      <c r="CP69" s="171"/>
      <c r="CQ69" s="171"/>
      <c r="CR69" s="171"/>
      <c r="CS69" s="171"/>
      <c r="CT69" s="171"/>
      <c r="CU69" s="171"/>
      <c r="CV69" s="171"/>
      <c r="CW69" s="171"/>
      <c r="CX69" s="171"/>
      <c r="CY69" s="171"/>
      <c r="CZ69" s="171"/>
      <c r="DA69" s="171"/>
      <c r="DB69" s="171"/>
      <c r="DC69" s="171"/>
      <c r="DD69" s="171"/>
      <c r="DE69" s="171"/>
      <c r="DF69" s="171"/>
      <c r="DG69" s="171"/>
      <c r="DH69" s="171"/>
      <c r="DI69" s="171"/>
      <c r="DJ69" s="171"/>
      <c r="DK69" s="171"/>
      <c r="DL69" s="171"/>
      <c r="DM69" s="171"/>
      <c r="DN69" s="171"/>
      <c r="DO69" s="171"/>
      <c r="DP69" s="171"/>
      <c r="DQ69" s="171"/>
      <c r="DR69" s="171"/>
      <c r="DS69" s="171"/>
      <c r="DT69" s="171"/>
      <c r="DU69" s="171"/>
      <c r="DV69" s="171"/>
      <c r="DW69" s="171"/>
      <c r="DX69" s="171"/>
      <c r="DY69" s="171"/>
      <c r="DZ69" s="171"/>
      <c r="EA69" s="171"/>
      <c r="EB69" s="171"/>
      <c r="EC69" s="171"/>
      <c r="ED69" s="171"/>
      <c r="EE69" s="171"/>
      <c r="EF69" s="171"/>
      <c r="EG69" s="171"/>
      <c r="EH69" s="171"/>
      <c r="EI69" s="171"/>
      <c r="EJ69" s="171"/>
      <c r="EK69" s="171"/>
      <c r="EL69" s="171"/>
      <c r="EM69" s="171"/>
      <c r="EN69" s="171"/>
      <c r="EO69" s="171"/>
      <c r="EP69" s="171"/>
      <c r="EQ69" s="171"/>
      <c r="ER69" s="171"/>
      <c r="ES69" s="171"/>
      <c r="ET69" s="171"/>
      <c r="EU69" s="171"/>
      <c r="EV69" s="171"/>
      <c r="EW69" s="171"/>
      <c r="EX69" s="171"/>
      <c r="EY69" s="171"/>
      <c r="EZ69" s="171"/>
      <c r="FA69" s="171"/>
      <c r="FB69" s="171"/>
      <c r="FC69" s="171"/>
      <c r="FD69" s="171"/>
      <c r="FE69" s="171"/>
      <c r="FF69" s="171"/>
      <c r="FG69" s="171"/>
      <c r="FH69" s="171"/>
      <c r="FI69" s="171"/>
      <c r="FJ69" s="171"/>
      <c r="FK69" s="171"/>
      <c r="FL69" s="171"/>
      <c r="FM69" s="171"/>
      <c r="FN69" s="171"/>
      <c r="FO69" s="171"/>
      <c r="FP69" s="171"/>
      <c r="FQ69" s="171"/>
      <c r="FR69" s="171"/>
      <c r="FS69" s="171"/>
      <c r="FT69" s="171"/>
      <c r="FU69" s="171"/>
      <c r="FV69" s="171"/>
      <c r="FW69" s="171"/>
      <c r="FX69" s="171"/>
      <c r="FY69" s="171"/>
      <c r="FZ69" s="171"/>
      <c r="GA69" s="171"/>
      <c r="GB69" s="171"/>
      <c r="GC69" s="171"/>
      <c r="GD69" s="171"/>
      <c r="GE69" s="171"/>
      <c r="GF69" s="171"/>
      <c r="GG69" s="171"/>
      <c r="GH69" s="171"/>
      <c r="GI69" s="171"/>
      <c r="GJ69" s="171"/>
      <c r="GK69" s="171"/>
      <c r="GL69" s="171"/>
      <c r="GM69" s="171"/>
      <c r="GN69" s="171"/>
      <c r="GO69" s="171"/>
      <c r="GP69" s="171"/>
      <c r="GQ69" s="171"/>
      <c r="GR69" s="171"/>
      <c r="GS69" s="171"/>
      <c r="GT69" s="171"/>
      <c r="GU69" s="171"/>
      <c r="GV69" s="171"/>
      <c r="GW69" s="171"/>
      <c r="GX69" s="171"/>
      <c r="GY69" s="171"/>
      <c r="GZ69" s="171"/>
      <c r="HA69" s="171"/>
      <c r="HB69" s="171"/>
      <c r="HC69" s="171"/>
      <c r="HD69" s="171"/>
      <c r="HE69" s="171"/>
      <c r="HF69" s="171"/>
      <c r="HG69" s="171"/>
      <c r="HH69" s="171"/>
      <c r="HI69" s="171"/>
      <c r="HJ69" s="171"/>
      <c r="HK69" s="171"/>
      <c r="HL69" s="171"/>
      <c r="HM69" s="171"/>
      <c r="HN69" s="171"/>
      <c r="HO69" s="171"/>
      <c r="HP69" s="171"/>
      <c r="HQ69" s="171"/>
      <c r="HR69" s="171"/>
      <c r="HS69" s="171"/>
      <c r="HT69" s="171"/>
      <c r="HU69" s="171"/>
      <c r="HV69" s="171"/>
      <c r="HW69" s="171"/>
      <c r="HX69" s="171"/>
      <c r="HY69" s="171"/>
      <c r="HZ69" s="171"/>
      <c r="IA69" s="171"/>
      <c r="IB69" s="171"/>
      <c r="IC69" s="171"/>
      <c r="ID69" s="171"/>
      <c r="IE69" s="171"/>
      <c r="IF69" s="171"/>
      <c r="IG69" s="171"/>
      <c r="IH69" s="171"/>
      <c r="II69" s="171"/>
      <c r="IJ69" s="171"/>
      <c r="IK69" s="171"/>
      <c r="IL69" s="171"/>
    </row>
    <row r="70" spans="1:9" s="171" customFormat="1" ht="37.5" customHeight="1">
      <c r="A70" s="534" t="s">
        <v>368</v>
      </c>
      <c r="B70" s="96" t="s">
        <v>0</v>
      </c>
      <c r="C70" s="57" t="s">
        <v>152</v>
      </c>
      <c r="D70" s="57" t="s">
        <v>277</v>
      </c>
      <c r="E70" s="112" t="s">
        <v>482</v>
      </c>
      <c r="F70" s="111" t="s">
        <v>296</v>
      </c>
      <c r="G70" s="57" t="s">
        <v>149</v>
      </c>
      <c r="H70" s="710">
        <v>40</v>
      </c>
      <c r="I70" s="694" t="s">
        <v>845</v>
      </c>
    </row>
    <row r="71" spans="1:9" s="80" customFormat="1" ht="45.75" customHeight="1">
      <c r="A71" s="229" t="s">
        <v>295</v>
      </c>
      <c r="B71" s="85" t="s">
        <v>0</v>
      </c>
      <c r="C71" s="228" t="s">
        <v>152</v>
      </c>
      <c r="D71" s="227">
        <v>13</v>
      </c>
      <c r="E71" s="226" t="s">
        <v>294</v>
      </c>
      <c r="F71" s="225" t="s">
        <v>159</v>
      </c>
      <c r="G71" s="224"/>
      <c r="H71" s="704">
        <f>+H72+H89+H88</f>
        <v>640</v>
      </c>
      <c r="I71" s="704">
        <f>+I72+I89+I88</f>
        <v>640</v>
      </c>
    </row>
    <row r="72" spans="1:9" s="80" customFormat="1" ht="26.25" customHeight="1">
      <c r="A72" s="103" t="s">
        <v>293</v>
      </c>
      <c r="B72" s="85" t="s">
        <v>0</v>
      </c>
      <c r="C72" s="223" t="s">
        <v>152</v>
      </c>
      <c r="D72" s="84">
        <v>13</v>
      </c>
      <c r="E72" s="222" t="s">
        <v>291</v>
      </c>
      <c r="F72" s="156" t="s">
        <v>159</v>
      </c>
      <c r="G72" s="221"/>
      <c r="H72" s="705" t="str">
        <f>H73</f>
        <v>300,000</v>
      </c>
      <c r="I72" s="705" t="str">
        <f>I73</f>
        <v>300,000</v>
      </c>
    </row>
    <row r="73" spans="1:9" s="80" customFormat="1" ht="26.25" customHeight="1">
      <c r="A73" s="86" t="s">
        <v>292</v>
      </c>
      <c r="B73" s="85"/>
      <c r="C73" s="83" t="s">
        <v>152</v>
      </c>
      <c r="D73" s="84">
        <v>13</v>
      </c>
      <c r="E73" s="222" t="s">
        <v>291</v>
      </c>
      <c r="F73" s="156" t="s">
        <v>290</v>
      </c>
      <c r="G73" s="221"/>
      <c r="H73" s="705" t="str">
        <f>H74</f>
        <v>300,000</v>
      </c>
      <c r="I73" s="705" t="str">
        <f>I74</f>
        <v>300,000</v>
      </c>
    </row>
    <row r="74" spans="1:9" s="80" customFormat="1" ht="39" customHeight="1">
      <c r="A74" s="534" t="s">
        <v>368</v>
      </c>
      <c r="B74" s="57" t="s">
        <v>0</v>
      </c>
      <c r="C74" s="220" t="s">
        <v>152</v>
      </c>
      <c r="D74" s="219">
        <v>13</v>
      </c>
      <c r="E74" s="218" t="s">
        <v>291</v>
      </c>
      <c r="F74" s="66" t="s">
        <v>290</v>
      </c>
      <c r="G74" s="217" t="s">
        <v>149</v>
      </c>
      <c r="H74" s="694" t="s">
        <v>616</v>
      </c>
      <c r="I74" s="694" t="s">
        <v>616</v>
      </c>
    </row>
    <row r="75" spans="1:9" s="80" customFormat="1" ht="18.75" customHeight="1" hidden="1">
      <c r="A75" s="211" t="s">
        <v>280</v>
      </c>
      <c r="B75" s="96" t="s">
        <v>0</v>
      </c>
      <c r="C75" s="216" t="s">
        <v>152</v>
      </c>
      <c r="D75" s="215">
        <v>13</v>
      </c>
      <c r="E75" s="849" t="s">
        <v>281</v>
      </c>
      <c r="F75" s="850"/>
      <c r="G75" s="214" t="s">
        <v>190</v>
      </c>
      <c r="H75" s="706"/>
      <c r="I75" s="706"/>
    </row>
    <row r="76" spans="1:9" s="80" customFormat="1" ht="18.75" customHeight="1" hidden="1">
      <c r="A76" s="88" t="s">
        <v>278</v>
      </c>
      <c r="B76" s="85" t="s">
        <v>0</v>
      </c>
      <c r="C76" s="202" t="s">
        <v>152</v>
      </c>
      <c r="D76" s="202" t="s">
        <v>277</v>
      </c>
      <c r="E76" s="70" t="s">
        <v>279</v>
      </c>
      <c r="F76" s="69" t="s">
        <v>159</v>
      </c>
      <c r="G76" s="201"/>
      <c r="H76" s="694"/>
      <c r="I76" s="694"/>
    </row>
    <row r="77" spans="1:251" s="212" customFormat="1" ht="19.5" customHeight="1" hidden="1">
      <c r="A77" s="86" t="s">
        <v>289</v>
      </c>
      <c r="B77" s="85" t="s">
        <v>0</v>
      </c>
      <c r="C77" s="114" t="s">
        <v>152</v>
      </c>
      <c r="D77" s="114" t="s">
        <v>277</v>
      </c>
      <c r="E77" s="59" t="s">
        <v>274</v>
      </c>
      <c r="F77" s="156" t="s">
        <v>159</v>
      </c>
      <c r="G77" s="200"/>
      <c r="H77" s="694"/>
      <c r="I77" s="694"/>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c r="CP77" s="213"/>
      <c r="CQ77" s="213"/>
      <c r="CR77" s="213"/>
      <c r="CS77" s="213"/>
      <c r="CT77" s="213"/>
      <c r="CU77" s="213"/>
      <c r="CV77" s="213"/>
      <c r="CW77" s="213"/>
      <c r="CX77" s="213"/>
      <c r="CY77" s="213"/>
      <c r="CZ77" s="213"/>
      <c r="DA77" s="213"/>
      <c r="DB77" s="213"/>
      <c r="DC77" s="213"/>
      <c r="DD77" s="213"/>
      <c r="DE77" s="213"/>
      <c r="DF77" s="213"/>
      <c r="DG77" s="213"/>
      <c r="DH77" s="213"/>
      <c r="DI77" s="213"/>
      <c r="DJ77" s="213"/>
      <c r="DK77" s="213"/>
      <c r="DL77" s="213"/>
      <c r="DM77" s="213"/>
      <c r="DN77" s="213"/>
      <c r="DO77" s="213"/>
      <c r="DP77" s="213"/>
      <c r="DQ77" s="213"/>
      <c r="DR77" s="213"/>
      <c r="DS77" s="213"/>
      <c r="DT77" s="213"/>
      <c r="DU77" s="213"/>
      <c r="DV77" s="213"/>
      <c r="DW77" s="213"/>
      <c r="DX77" s="213"/>
      <c r="DY77" s="213"/>
      <c r="DZ77" s="213"/>
      <c r="EA77" s="213"/>
      <c r="EB77" s="213"/>
      <c r="EC77" s="213"/>
      <c r="ED77" s="213"/>
      <c r="EE77" s="213"/>
      <c r="EF77" s="213"/>
      <c r="EG77" s="213"/>
      <c r="EH77" s="213"/>
      <c r="EI77" s="213"/>
      <c r="EJ77" s="213"/>
      <c r="EK77" s="213"/>
      <c r="EL77" s="213"/>
      <c r="EM77" s="213"/>
      <c r="EN77" s="213"/>
      <c r="EO77" s="213"/>
      <c r="EP77" s="213"/>
      <c r="EQ77" s="213"/>
      <c r="ER77" s="213"/>
      <c r="ES77" s="213"/>
      <c r="ET77" s="213"/>
      <c r="EU77" s="213"/>
      <c r="EV77" s="213"/>
      <c r="EW77" s="213"/>
      <c r="EX77" s="213"/>
      <c r="EY77" s="213"/>
      <c r="EZ77" s="213"/>
      <c r="FA77" s="213"/>
      <c r="FB77" s="213"/>
      <c r="FC77" s="213"/>
      <c r="FD77" s="213"/>
      <c r="FE77" s="213"/>
      <c r="FF77" s="213"/>
      <c r="FG77" s="213"/>
      <c r="FH77" s="213"/>
      <c r="FI77" s="213"/>
      <c r="FJ77" s="213"/>
      <c r="FK77" s="213"/>
      <c r="FL77" s="213"/>
      <c r="FM77" s="213"/>
      <c r="FN77" s="213"/>
      <c r="FO77" s="213"/>
      <c r="FP77" s="213"/>
      <c r="FQ77" s="213"/>
      <c r="FR77" s="213"/>
      <c r="FS77" s="213"/>
      <c r="FT77" s="213"/>
      <c r="FU77" s="213"/>
      <c r="FV77" s="213"/>
      <c r="FW77" s="213"/>
      <c r="FX77" s="213"/>
      <c r="FY77" s="213"/>
      <c r="FZ77" s="213"/>
      <c r="GA77" s="213"/>
      <c r="GB77" s="213"/>
      <c r="GC77" s="213"/>
      <c r="GD77" s="213"/>
      <c r="GE77" s="213"/>
      <c r="GF77" s="213"/>
      <c r="GG77" s="213"/>
      <c r="GH77" s="213"/>
      <c r="GI77" s="213"/>
      <c r="GJ77" s="213"/>
      <c r="GK77" s="213"/>
      <c r="GL77" s="213"/>
      <c r="GM77" s="213"/>
      <c r="GN77" s="213"/>
      <c r="GO77" s="213"/>
      <c r="GP77" s="213"/>
      <c r="GQ77" s="213"/>
      <c r="GR77" s="213"/>
      <c r="GS77" s="213"/>
      <c r="GT77" s="213"/>
      <c r="GU77" s="213"/>
      <c r="GV77" s="213"/>
      <c r="GW77" s="213"/>
      <c r="GX77" s="213"/>
      <c r="GY77" s="213"/>
      <c r="GZ77" s="213"/>
      <c r="HA77" s="213"/>
      <c r="HB77" s="213"/>
      <c r="HC77" s="213"/>
      <c r="HD77" s="213"/>
      <c r="HE77" s="213"/>
      <c r="HF77" s="213"/>
      <c r="HG77" s="213"/>
      <c r="HH77" s="213"/>
      <c r="HI77" s="213"/>
      <c r="HJ77" s="213"/>
      <c r="HK77" s="213"/>
      <c r="HL77" s="213"/>
      <c r="HM77" s="213"/>
      <c r="HN77" s="213"/>
      <c r="HO77" s="213"/>
      <c r="HP77" s="213"/>
      <c r="HQ77" s="213"/>
      <c r="HR77" s="213"/>
      <c r="HS77" s="213"/>
      <c r="HT77" s="213"/>
      <c r="HU77" s="213"/>
      <c r="HV77" s="213"/>
      <c r="HW77" s="213"/>
      <c r="HX77" s="213"/>
      <c r="HY77" s="213"/>
      <c r="HZ77" s="213"/>
      <c r="IA77" s="213"/>
      <c r="IB77" s="213"/>
      <c r="IC77" s="213"/>
      <c r="ID77" s="213"/>
      <c r="IE77" s="213"/>
      <c r="IF77" s="213"/>
      <c r="IG77" s="213"/>
      <c r="IH77" s="213"/>
      <c r="II77" s="213"/>
      <c r="IJ77" s="213"/>
      <c r="IK77" s="213"/>
      <c r="IL77" s="213"/>
      <c r="IM77" s="213"/>
      <c r="IN77" s="213"/>
      <c r="IO77" s="213"/>
      <c r="IP77" s="213"/>
      <c r="IQ77" s="213"/>
    </row>
    <row r="78" spans="1:251" s="212" customFormat="1" ht="19.5" customHeight="1" hidden="1">
      <c r="A78" s="103" t="s">
        <v>188</v>
      </c>
      <c r="B78" s="57" t="s">
        <v>0</v>
      </c>
      <c r="C78" s="60" t="s">
        <v>152</v>
      </c>
      <c r="D78" s="60">
        <v>13</v>
      </c>
      <c r="E78" s="209" t="s">
        <v>274</v>
      </c>
      <c r="F78" s="208" t="s">
        <v>273</v>
      </c>
      <c r="G78" s="60"/>
      <c r="H78" s="694"/>
      <c r="I78" s="694"/>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c r="CP78" s="213"/>
      <c r="CQ78" s="213"/>
      <c r="CR78" s="213"/>
      <c r="CS78" s="213"/>
      <c r="CT78" s="213"/>
      <c r="CU78" s="213"/>
      <c r="CV78" s="213"/>
      <c r="CW78" s="213"/>
      <c r="CX78" s="213"/>
      <c r="CY78" s="213"/>
      <c r="CZ78" s="213"/>
      <c r="DA78" s="213"/>
      <c r="DB78" s="213"/>
      <c r="DC78" s="213"/>
      <c r="DD78" s="213"/>
      <c r="DE78" s="213"/>
      <c r="DF78" s="213"/>
      <c r="DG78" s="213"/>
      <c r="DH78" s="213"/>
      <c r="DI78" s="213"/>
      <c r="DJ78" s="213"/>
      <c r="DK78" s="213"/>
      <c r="DL78" s="213"/>
      <c r="DM78" s="213"/>
      <c r="DN78" s="213"/>
      <c r="DO78" s="213"/>
      <c r="DP78" s="213"/>
      <c r="DQ78" s="213"/>
      <c r="DR78" s="213"/>
      <c r="DS78" s="213"/>
      <c r="DT78" s="213"/>
      <c r="DU78" s="213"/>
      <c r="DV78" s="213"/>
      <c r="DW78" s="213"/>
      <c r="DX78" s="213"/>
      <c r="DY78" s="213"/>
      <c r="DZ78" s="213"/>
      <c r="EA78" s="213"/>
      <c r="EB78" s="213"/>
      <c r="EC78" s="213"/>
      <c r="ED78" s="213"/>
      <c r="EE78" s="213"/>
      <c r="EF78" s="213"/>
      <c r="EG78" s="213"/>
      <c r="EH78" s="213"/>
      <c r="EI78" s="213"/>
      <c r="EJ78" s="213"/>
      <c r="EK78" s="213"/>
      <c r="EL78" s="213"/>
      <c r="EM78" s="213"/>
      <c r="EN78" s="213"/>
      <c r="EO78" s="213"/>
      <c r="EP78" s="213"/>
      <c r="EQ78" s="213"/>
      <c r="ER78" s="213"/>
      <c r="ES78" s="213"/>
      <c r="ET78" s="213"/>
      <c r="EU78" s="213"/>
      <c r="EV78" s="213"/>
      <c r="EW78" s="213"/>
      <c r="EX78" s="213"/>
      <c r="EY78" s="213"/>
      <c r="EZ78" s="213"/>
      <c r="FA78" s="213"/>
      <c r="FB78" s="213"/>
      <c r="FC78" s="213"/>
      <c r="FD78" s="213"/>
      <c r="FE78" s="213"/>
      <c r="FF78" s="213"/>
      <c r="FG78" s="213"/>
      <c r="FH78" s="213"/>
      <c r="FI78" s="213"/>
      <c r="FJ78" s="213"/>
      <c r="FK78" s="213"/>
      <c r="FL78" s="213"/>
      <c r="FM78" s="213"/>
      <c r="FN78" s="213"/>
      <c r="FO78" s="213"/>
      <c r="FP78" s="213"/>
      <c r="FQ78" s="213"/>
      <c r="FR78" s="213"/>
      <c r="FS78" s="213"/>
      <c r="FT78" s="213"/>
      <c r="FU78" s="213"/>
      <c r="FV78" s="213"/>
      <c r="FW78" s="213"/>
      <c r="FX78" s="213"/>
      <c r="FY78" s="213"/>
      <c r="FZ78" s="213"/>
      <c r="GA78" s="213"/>
      <c r="GB78" s="213"/>
      <c r="GC78" s="213"/>
      <c r="GD78" s="213"/>
      <c r="GE78" s="213"/>
      <c r="GF78" s="213"/>
      <c r="GG78" s="213"/>
      <c r="GH78" s="213"/>
      <c r="GI78" s="213"/>
      <c r="GJ78" s="213"/>
      <c r="GK78" s="213"/>
      <c r="GL78" s="213"/>
      <c r="GM78" s="213"/>
      <c r="GN78" s="213"/>
      <c r="GO78" s="213"/>
      <c r="GP78" s="213"/>
      <c r="GQ78" s="213"/>
      <c r="GR78" s="213"/>
      <c r="GS78" s="213"/>
      <c r="GT78" s="213"/>
      <c r="GU78" s="213"/>
      <c r="GV78" s="213"/>
      <c r="GW78" s="213"/>
      <c r="GX78" s="213"/>
      <c r="GY78" s="213"/>
      <c r="GZ78" s="213"/>
      <c r="HA78" s="213"/>
      <c r="HB78" s="213"/>
      <c r="HC78" s="213"/>
      <c r="HD78" s="213"/>
      <c r="HE78" s="213"/>
      <c r="HF78" s="213"/>
      <c r="HG78" s="213"/>
      <c r="HH78" s="213"/>
      <c r="HI78" s="213"/>
      <c r="HJ78" s="213"/>
      <c r="HK78" s="213"/>
      <c r="HL78" s="213"/>
      <c r="HM78" s="213"/>
      <c r="HN78" s="213"/>
      <c r="HO78" s="213"/>
      <c r="HP78" s="213"/>
      <c r="HQ78" s="213"/>
      <c r="HR78" s="213"/>
      <c r="HS78" s="213"/>
      <c r="HT78" s="213"/>
      <c r="HU78" s="213"/>
      <c r="HV78" s="213"/>
      <c r="HW78" s="213"/>
      <c r="HX78" s="213"/>
      <c r="HY78" s="213"/>
      <c r="HZ78" s="213"/>
      <c r="IA78" s="213"/>
      <c r="IB78" s="213"/>
      <c r="IC78" s="213"/>
      <c r="ID78" s="213"/>
      <c r="IE78" s="213"/>
      <c r="IF78" s="213"/>
      <c r="IG78" s="213"/>
      <c r="IH78" s="213"/>
      <c r="II78" s="213"/>
      <c r="IJ78" s="213"/>
      <c r="IK78" s="213"/>
      <c r="IL78" s="213"/>
      <c r="IM78" s="213"/>
      <c r="IN78" s="213"/>
      <c r="IO78" s="213"/>
      <c r="IP78" s="213"/>
      <c r="IQ78" s="213"/>
    </row>
    <row r="79" spans="1:251" s="212" customFormat="1" ht="56.25" customHeight="1" hidden="1">
      <c r="A79" s="72" t="s">
        <v>163</v>
      </c>
      <c r="B79" s="57" t="s">
        <v>0</v>
      </c>
      <c r="C79" s="60" t="s">
        <v>152</v>
      </c>
      <c r="D79" s="60">
        <v>13</v>
      </c>
      <c r="E79" s="209" t="s">
        <v>274</v>
      </c>
      <c r="F79" s="208" t="s">
        <v>273</v>
      </c>
      <c r="G79" s="60" t="s">
        <v>149</v>
      </c>
      <c r="H79" s="694"/>
      <c r="I79" s="694"/>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c r="CP79" s="213"/>
      <c r="CQ79" s="213"/>
      <c r="CR79" s="213"/>
      <c r="CS79" s="213"/>
      <c r="CT79" s="213"/>
      <c r="CU79" s="213"/>
      <c r="CV79" s="213"/>
      <c r="CW79" s="213"/>
      <c r="CX79" s="213"/>
      <c r="CY79" s="213"/>
      <c r="CZ79" s="213"/>
      <c r="DA79" s="213"/>
      <c r="DB79" s="213"/>
      <c r="DC79" s="213"/>
      <c r="DD79" s="213"/>
      <c r="DE79" s="213"/>
      <c r="DF79" s="213"/>
      <c r="DG79" s="213"/>
      <c r="DH79" s="213"/>
      <c r="DI79" s="213"/>
      <c r="DJ79" s="213"/>
      <c r="DK79" s="213"/>
      <c r="DL79" s="213"/>
      <c r="DM79" s="213"/>
      <c r="DN79" s="213"/>
      <c r="DO79" s="213"/>
      <c r="DP79" s="213"/>
      <c r="DQ79" s="213"/>
      <c r="DR79" s="213"/>
      <c r="DS79" s="213"/>
      <c r="DT79" s="213"/>
      <c r="DU79" s="213"/>
      <c r="DV79" s="213"/>
      <c r="DW79" s="213"/>
      <c r="DX79" s="213"/>
      <c r="DY79" s="213"/>
      <c r="DZ79" s="213"/>
      <c r="EA79" s="213"/>
      <c r="EB79" s="213"/>
      <c r="EC79" s="213"/>
      <c r="ED79" s="213"/>
      <c r="EE79" s="213"/>
      <c r="EF79" s="213"/>
      <c r="EG79" s="213"/>
      <c r="EH79" s="213"/>
      <c r="EI79" s="213"/>
      <c r="EJ79" s="213"/>
      <c r="EK79" s="213"/>
      <c r="EL79" s="213"/>
      <c r="EM79" s="213"/>
      <c r="EN79" s="213"/>
      <c r="EO79" s="213"/>
      <c r="EP79" s="213"/>
      <c r="EQ79" s="213"/>
      <c r="ER79" s="213"/>
      <c r="ES79" s="213"/>
      <c r="ET79" s="213"/>
      <c r="EU79" s="213"/>
      <c r="EV79" s="213"/>
      <c r="EW79" s="213"/>
      <c r="EX79" s="213"/>
      <c r="EY79" s="213"/>
      <c r="EZ79" s="213"/>
      <c r="FA79" s="213"/>
      <c r="FB79" s="213"/>
      <c r="FC79" s="213"/>
      <c r="FD79" s="213"/>
      <c r="FE79" s="213"/>
      <c r="FF79" s="213"/>
      <c r="FG79" s="213"/>
      <c r="FH79" s="213"/>
      <c r="FI79" s="213"/>
      <c r="FJ79" s="213"/>
      <c r="FK79" s="213"/>
      <c r="FL79" s="213"/>
      <c r="FM79" s="213"/>
      <c r="FN79" s="213"/>
      <c r="FO79" s="213"/>
      <c r="FP79" s="213"/>
      <c r="FQ79" s="213"/>
      <c r="FR79" s="213"/>
      <c r="FS79" s="213"/>
      <c r="FT79" s="213"/>
      <c r="FU79" s="213"/>
      <c r="FV79" s="213"/>
      <c r="FW79" s="213"/>
      <c r="FX79" s="213"/>
      <c r="FY79" s="213"/>
      <c r="FZ79" s="213"/>
      <c r="GA79" s="213"/>
      <c r="GB79" s="213"/>
      <c r="GC79" s="213"/>
      <c r="GD79" s="213"/>
      <c r="GE79" s="213"/>
      <c r="GF79" s="213"/>
      <c r="GG79" s="213"/>
      <c r="GH79" s="213"/>
      <c r="GI79" s="213"/>
      <c r="GJ79" s="213"/>
      <c r="GK79" s="213"/>
      <c r="GL79" s="213"/>
      <c r="GM79" s="213"/>
      <c r="GN79" s="213"/>
      <c r="GO79" s="213"/>
      <c r="GP79" s="213"/>
      <c r="GQ79" s="213"/>
      <c r="GR79" s="213"/>
      <c r="GS79" s="213"/>
      <c r="GT79" s="213"/>
      <c r="GU79" s="213"/>
      <c r="GV79" s="213"/>
      <c r="GW79" s="213"/>
      <c r="GX79" s="213"/>
      <c r="GY79" s="213"/>
      <c r="GZ79" s="213"/>
      <c r="HA79" s="213"/>
      <c r="HB79" s="213"/>
      <c r="HC79" s="213"/>
      <c r="HD79" s="213"/>
      <c r="HE79" s="213"/>
      <c r="HF79" s="213"/>
      <c r="HG79" s="213"/>
      <c r="HH79" s="213"/>
      <c r="HI79" s="213"/>
      <c r="HJ79" s="213"/>
      <c r="HK79" s="213"/>
      <c r="HL79" s="213"/>
      <c r="HM79" s="213"/>
      <c r="HN79" s="213"/>
      <c r="HO79" s="213"/>
      <c r="HP79" s="213"/>
      <c r="HQ79" s="213"/>
      <c r="HR79" s="213"/>
      <c r="HS79" s="213"/>
      <c r="HT79" s="213"/>
      <c r="HU79" s="213"/>
      <c r="HV79" s="213"/>
      <c r="HW79" s="213"/>
      <c r="HX79" s="213"/>
      <c r="HY79" s="213"/>
      <c r="HZ79" s="213"/>
      <c r="IA79" s="213"/>
      <c r="IB79" s="213"/>
      <c r="IC79" s="213"/>
      <c r="ID79" s="213"/>
      <c r="IE79" s="213"/>
      <c r="IF79" s="213"/>
      <c r="IG79" s="213"/>
      <c r="IH79" s="213"/>
      <c r="II79" s="213"/>
      <c r="IJ79" s="213"/>
      <c r="IK79" s="213"/>
      <c r="IL79" s="213"/>
      <c r="IM79" s="213"/>
      <c r="IN79" s="213"/>
      <c r="IO79" s="213"/>
      <c r="IP79" s="213"/>
      <c r="IQ79" s="213"/>
    </row>
    <row r="80" spans="1:251" s="212" customFormat="1" ht="19.5" customHeight="1" hidden="1">
      <c r="A80" s="86" t="s">
        <v>191</v>
      </c>
      <c r="B80" s="57" t="s">
        <v>0</v>
      </c>
      <c r="C80" s="60" t="s">
        <v>152</v>
      </c>
      <c r="D80" s="210" t="s">
        <v>277</v>
      </c>
      <c r="E80" s="209" t="s">
        <v>286</v>
      </c>
      <c r="F80" s="208" t="s">
        <v>159</v>
      </c>
      <c r="G80" s="207"/>
      <c r="H80" s="694"/>
      <c r="I80" s="694"/>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c r="CP80" s="213"/>
      <c r="CQ80" s="213"/>
      <c r="CR80" s="213"/>
      <c r="CS80" s="213"/>
      <c r="CT80" s="213"/>
      <c r="CU80" s="213"/>
      <c r="CV80" s="213"/>
      <c r="CW80" s="213"/>
      <c r="CX80" s="213"/>
      <c r="CY80" s="213"/>
      <c r="CZ80" s="213"/>
      <c r="DA80" s="213"/>
      <c r="DB80" s="213"/>
      <c r="DC80" s="213"/>
      <c r="DD80" s="213"/>
      <c r="DE80" s="213"/>
      <c r="DF80" s="213"/>
      <c r="DG80" s="213"/>
      <c r="DH80" s="213"/>
      <c r="DI80" s="213"/>
      <c r="DJ80" s="213"/>
      <c r="DK80" s="213"/>
      <c r="DL80" s="213"/>
      <c r="DM80" s="213"/>
      <c r="DN80" s="213"/>
      <c r="DO80" s="213"/>
      <c r="DP80" s="213"/>
      <c r="DQ80" s="213"/>
      <c r="DR80" s="213"/>
      <c r="DS80" s="213"/>
      <c r="DT80" s="213"/>
      <c r="DU80" s="213"/>
      <c r="DV80" s="213"/>
      <c r="DW80" s="213"/>
      <c r="DX80" s="213"/>
      <c r="DY80" s="213"/>
      <c r="DZ80" s="213"/>
      <c r="EA80" s="213"/>
      <c r="EB80" s="213"/>
      <c r="EC80" s="213"/>
      <c r="ED80" s="213"/>
      <c r="EE80" s="213"/>
      <c r="EF80" s="213"/>
      <c r="EG80" s="213"/>
      <c r="EH80" s="213"/>
      <c r="EI80" s="213"/>
      <c r="EJ80" s="213"/>
      <c r="EK80" s="213"/>
      <c r="EL80" s="213"/>
      <c r="EM80" s="213"/>
      <c r="EN80" s="213"/>
      <c r="EO80" s="213"/>
      <c r="EP80" s="213"/>
      <c r="EQ80" s="213"/>
      <c r="ER80" s="213"/>
      <c r="ES80" s="213"/>
      <c r="ET80" s="213"/>
      <c r="EU80" s="213"/>
      <c r="EV80" s="213"/>
      <c r="EW80" s="213"/>
      <c r="EX80" s="213"/>
      <c r="EY80" s="213"/>
      <c r="EZ80" s="213"/>
      <c r="FA80" s="213"/>
      <c r="FB80" s="213"/>
      <c r="FC80" s="213"/>
      <c r="FD80" s="213"/>
      <c r="FE80" s="213"/>
      <c r="FF80" s="213"/>
      <c r="FG80" s="213"/>
      <c r="FH80" s="213"/>
      <c r="FI80" s="213"/>
      <c r="FJ80" s="213"/>
      <c r="FK80" s="213"/>
      <c r="FL80" s="213"/>
      <c r="FM80" s="213"/>
      <c r="FN80" s="213"/>
      <c r="FO80" s="213"/>
      <c r="FP80" s="213"/>
      <c r="FQ80" s="213"/>
      <c r="FR80" s="213"/>
      <c r="FS80" s="213"/>
      <c r="FT80" s="213"/>
      <c r="FU80" s="213"/>
      <c r="FV80" s="213"/>
      <c r="FW80" s="213"/>
      <c r="FX80" s="213"/>
      <c r="FY80" s="213"/>
      <c r="FZ80" s="213"/>
      <c r="GA80" s="213"/>
      <c r="GB80" s="213"/>
      <c r="GC80" s="213"/>
      <c r="GD80" s="213"/>
      <c r="GE80" s="213"/>
      <c r="GF80" s="213"/>
      <c r="GG80" s="213"/>
      <c r="GH80" s="213"/>
      <c r="GI80" s="213"/>
      <c r="GJ80" s="213"/>
      <c r="GK80" s="213"/>
      <c r="GL80" s="213"/>
      <c r="GM80" s="213"/>
      <c r="GN80" s="213"/>
      <c r="GO80" s="213"/>
      <c r="GP80" s="213"/>
      <c r="GQ80" s="213"/>
      <c r="GR80" s="213"/>
      <c r="GS80" s="213"/>
      <c r="GT80" s="213"/>
      <c r="GU80" s="213"/>
      <c r="GV80" s="213"/>
      <c r="GW80" s="213"/>
      <c r="GX80" s="213"/>
      <c r="GY80" s="213"/>
      <c r="GZ80" s="213"/>
      <c r="HA80" s="213"/>
      <c r="HB80" s="213"/>
      <c r="HC80" s="213"/>
      <c r="HD80" s="213"/>
      <c r="HE80" s="213"/>
      <c r="HF80" s="213"/>
      <c r="HG80" s="213"/>
      <c r="HH80" s="213"/>
      <c r="HI80" s="213"/>
      <c r="HJ80" s="213"/>
      <c r="HK80" s="213"/>
      <c r="HL80" s="213"/>
      <c r="HM80" s="213"/>
      <c r="HN80" s="213"/>
      <c r="HO80" s="213"/>
      <c r="HP80" s="213"/>
      <c r="HQ80" s="213"/>
      <c r="HR80" s="213"/>
      <c r="HS80" s="213"/>
      <c r="HT80" s="213"/>
      <c r="HU80" s="213"/>
      <c r="HV80" s="213"/>
      <c r="HW80" s="213"/>
      <c r="HX80" s="213"/>
      <c r="HY80" s="213"/>
      <c r="HZ80" s="213"/>
      <c r="IA80" s="213"/>
      <c r="IB80" s="213"/>
      <c r="IC80" s="213"/>
      <c r="ID80" s="213"/>
      <c r="IE80" s="213"/>
      <c r="IF80" s="213"/>
      <c r="IG80" s="213"/>
      <c r="IH80" s="213"/>
      <c r="II80" s="213"/>
      <c r="IJ80" s="213"/>
      <c r="IK80" s="213"/>
      <c r="IL80" s="213"/>
      <c r="IM80" s="213"/>
      <c r="IN80" s="213"/>
      <c r="IO80" s="213"/>
      <c r="IP80" s="213"/>
      <c r="IQ80" s="213"/>
    </row>
    <row r="81" spans="1:9" s="80" customFormat="1" ht="18.75" customHeight="1" hidden="1">
      <c r="A81" s="152" t="s">
        <v>288</v>
      </c>
      <c r="B81" s="99" t="s">
        <v>0</v>
      </c>
      <c r="C81" s="60" t="s">
        <v>152</v>
      </c>
      <c r="D81" s="210" t="s">
        <v>277</v>
      </c>
      <c r="E81" s="209" t="s">
        <v>286</v>
      </c>
      <c r="F81" s="208" t="s">
        <v>285</v>
      </c>
      <c r="G81" s="207"/>
      <c r="H81" s="707"/>
      <c r="I81" s="707"/>
    </row>
    <row r="82" spans="1:9" s="80" customFormat="1" ht="18.75" customHeight="1" hidden="1">
      <c r="A82" s="152" t="s">
        <v>287</v>
      </c>
      <c r="B82" s="71" t="s">
        <v>0</v>
      </c>
      <c r="C82" s="60" t="s">
        <v>152</v>
      </c>
      <c r="D82" s="210" t="s">
        <v>277</v>
      </c>
      <c r="E82" s="209" t="s">
        <v>286</v>
      </c>
      <c r="F82" s="208" t="s">
        <v>285</v>
      </c>
      <c r="G82" s="207" t="s">
        <v>155</v>
      </c>
      <c r="H82" s="708"/>
      <c r="I82" s="708"/>
    </row>
    <row r="83" spans="1:9" s="171" customFormat="1" ht="18.75" customHeight="1" hidden="1">
      <c r="A83" s="211" t="s">
        <v>280</v>
      </c>
      <c r="B83" s="96" t="s">
        <v>0</v>
      </c>
      <c r="C83" s="60" t="s">
        <v>152</v>
      </c>
      <c r="D83" s="210" t="s">
        <v>277</v>
      </c>
      <c r="E83" s="209" t="s">
        <v>286</v>
      </c>
      <c r="F83" s="208" t="s">
        <v>285</v>
      </c>
      <c r="G83" s="207" t="s">
        <v>149</v>
      </c>
      <c r="H83" s="706"/>
      <c r="I83" s="706"/>
    </row>
    <row r="84" spans="1:9" s="80" customFormat="1" ht="18.75" customHeight="1" hidden="1">
      <c r="A84" s="88" t="s">
        <v>278</v>
      </c>
      <c r="B84" s="85" t="s">
        <v>0</v>
      </c>
      <c r="C84" s="114" t="s">
        <v>210</v>
      </c>
      <c r="D84" s="114" t="s">
        <v>181</v>
      </c>
      <c r="E84" s="59" t="s">
        <v>283</v>
      </c>
      <c r="F84" s="156" t="s">
        <v>174</v>
      </c>
      <c r="G84" s="114"/>
      <c r="H84" s="694"/>
      <c r="I84" s="694"/>
    </row>
    <row r="85" spans="1:9" s="80" customFormat="1" ht="18.75" customHeight="1" hidden="1">
      <c r="A85" s="88" t="s">
        <v>284</v>
      </c>
      <c r="B85" s="85" t="s">
        <v>0</v>
      </c>
      <c r="C85" s="206" t="s">
        <v>210</v>
      </c>
      <c r="D85" s="206" t="s">
        <v>181</v>
      </c>
      <c r="E85" s="59" t="s">
        <v>283</v>
      </c>
      <c r="F85" s="156" t="s">
        <v>282</v>
      </c>
      <c r="G85" s="206"/>
      <c r="H85" s="709"/>
      <c r="I85" s="709"/>
    </row>
    <row r="86" spans="1:9" s="80" customFormat="1" ht="39.75" customHeight="1" hidden="1">
      <c r="A86" s="103" t="s">
        <v>188</v>
      </c>
      <c r="B86" s="57" t="s">
        <v>0</v>
      </c>
      <c r="C86" s="57" t="s">
        <v>210</v>
      </c>
      <c r="D86" s="57" t="s">
        <v>181</v>
      </c>
      <c r="E86" s="59" t="s">
        <v>283</v>
      </c>
      <c r="F86" s="156" t="s">
        <v>282</v>
      </c>
      <c r="G86" s="57" t="s">
        <v>155</v>
      </c>
      <c r="H86" s="694"/>
      <c r="I86" s="694"/>
    </row>
    <row r="87" spans="1:9" s="80" customFormat="1" ht="23.25" customHeight="1" hidden="1">
      <c r="A87" s="86" t="s">
        <v>163</v>
      </c>
      <c r="B87" s="57" t="s">
        <v>0</v>
      </c>
      <c r="C87" s="57" t="s">
        <v>210</v>
      </c>
      <c r="D87" s="57" t="s">
        <v>181</v>
      </c>
      <c r="E87" s="59" t="s">
        <v>283</v>
      </c>
      <c r="F87" s="156" t="s">
        <v>282</v>
      </c>
      <c r="G87" s="57" t="s">
        <v>149</v>
      </c>
      <c r="H87" s="694"/>
      <c r="I87" s="694"/>
    </row>
    <row r="88" spans="1:9" s="80" customFormat="1" ht="23.25" customHeight="1">
      <c r="A88" s="86" t="s">
        <v>172</v>
      </c>
      <c r="B88" s="57" t="s">
        <v>0</v>
      </c>
      <c r="C88" s="220" t="s">
        <v>152</v>
      </c>
      <c r="D88" s="219">
        <v>13</v>
      </c>
      <c r="E88" s="218" t="s">
        <v>291</v>
      </c>
      <c r="F88" s="66" t="s">
        <v>290</v>
      </c>
      <c r="G88" s="217" t="s">
        <v>169</v>
      </c>
      <c r="H88" s="710">
        <v>0</v>
      </c>
      <c r="I88" s="694" t="s">
        <v>746</v>
      </c>
    </row>
    <row r="89" spans="1:9" s="197" customFormat="1" ht="24" customHeight="1">
      <c r="A89" s="86" t="s">
        <v>191</v>
      </c>
      <c r="B89" s="99" t="s">
        <v>0</v>
      </c>
      <c r="C89" s="205" t="s">
        <v>152</v>
      </c>
      <c r="D89" s="204">
        <v>13</v>
      </c>
      <c r="E89" s="845" t="s">
        <v>767</v>
      </c>
      <c r="F89" s="846"/>
      <c r="G89" s="203" t="s">
        <v>190</v>
      </c>
      <c r="H89" s="694" t="s">
        <v>846</v>
      </c>
      <c r="I89" s="694" t="s">
        <v>846</v>
      </c>
    </row>
    <row r="90" spans="1:9" s="197" customFormat="1" ht="23.25" customHeight="1">
      <c r="A90" s="108" t="s">
        <v>280</v>
      </c>
      <c r="B90" s="71" t="s">
        <v>0</v>
      </c>
      <c r="C90" s="202" t="s">
        <v>152</v>
      </c>
      <c r="D90" s="202" t="s">
        <v>277</v>
      </c>
      <c r="E90" s="70" t="s">
        <v>279</v>
      </c>
      <c r="F90" s="69" t="s">
        <v>159</v>
      </c>
      <c r="G90" s="201"/>
      <c r="H90" s="704">
        <f>+H91</f>
        <v>3775</v>
      </c>
      <c r="I90" s="704">
        <f>+I91</f>
        <v>3880</v>
      </c>
    </row>
    <row r="91" spans="1:9" s="199" customFormat="1" ht="21" customHeight="1">
      <c r="A91" s="103" t="s">
        <v>278</v>
      </c>
      <c r="B91" s="96" t="s">
        <v>0</v>
      </c>
      <c r="C91" s="114" t="s">
        <v>152</v>
      </c>
      <c r="D91" s="114" t="s">
        <v>277</v>
      </c>
      <c r="E91" s="59" t="s">
        <v>274</v>
      </c>
      <c r="F91" s="156" t="s">
        <v>159</v>
      </c>
      <c r="G91" s="200"/>
      <c r="H91" s="711">
        <f>+H92+H96</f>
        <v>3775</v>
      </c>
      <c r="I91" s="711">
        <f>+I92+I96</f>
        <v>3880</v>
      </c>
    </row>
    <row r="92" spans="1:9" s="197" customFormat="1" ht="44.25" customHeight="1">
      <c r="A92" s="110" t="s">
        <v>289</v>
      </c>
      <c r="B92" s="85" t="s">
        <v>0</v>
      </c>
      <c r="C92" s="71" t="s">
        <v>152</v>
      </c>
      <c r="D92" s="71">
        <v>13</v>
      </c>
      <c r="E92" s="196" t="s">
        <v>274</v>
      </c>
      <c r="F92" s="195" t="s">
        <v>276</v>
      </c>
      <c r="G92" s="198"/>
      <c r="H92" s="712">
        <f>H93+H94+H95</f>
        <v>3700</v>
      </c>
      <c r="I92" s="712">
        <f>I93+I94+I95</f>
        <v>3800</v>
      </c>
    </row>
    <row r="93" spans="1:9" s="80" customFormat="1" ht="66" customHeight="1">
      <c r="A93" s="103" t="s">
        <v>188</v>
      </c>
      <c r="B93" s="85" t="s">
        <v>0</v>
      </c>
      <c r="C93" s="57" t="s">
        <v>152</v>
      </c>
      <c r="D93" s="57">
        <v>13</v>
      </c>
      <c r="E93" s="177" t="s">
        <v>274</v>
      </c>
      <c r="F93" s="128" t="s">
        <v>276</v>
      </c>
      <c r="G93" s="57" t="s">
        <v>155</v>
      </c>
      <c r="H93" s="694" t="s">
        <v>806</v>
      </c>
      <c r="I93" s="694" t="s">
        <v>806</v>
      </c>
    </row>
    <row r="94" spans="1:9" s="80" customFormat="1" ht="28.5" customHeight="1">
      <c r="A94" s="534" t="s">
        <v>368</v>
      </c>
      <c r="B94" s="57" t="s">
        <v>0</v>
      </c>
      <c r="C94" s="57" t="s">
        <v>152</v>
      </c>
      <c r="D94" s="57">
        <v>13</v>
      </c>
      <c r="E94" s="177" t="s">
        <v>274</v>
      </c>
      <c r="F94" s="128" t="s">
        <v>276</v>
      </c>
      <c r="G94" s="57" t="s">
        <v>149</v>
      </c>
      <c r="H94" s="694" t="s">
        <v>816</v>
      </c>
      <c r="I94" s="694" t="s">
        <v>817</v>
      </c>
    </row>
    <row r="95" spans="1:9" s="80" customFormat="1" ht="24.75" customHeight="1">
      <c r="A95" s="72" t="s">
        <v>191</v>
      </c>
      <c r="B95" s="85" t="s">
        <v>0</v>
      </c>
      <c r="C95" s="57" t="s">
        <v>152</v>
      </c>
      <c r="D95" s="57">
        <v>13</v>
      </c>
      <c r="E95" s="177" t="s">
        <v>274</v>
      </c>
      <c r="F95" s="128" t="s">
        <v>276</v>
      </c>
      <c r="G95" s="57" t="s">
        <v>190</v>
      </c>
      <c r="H95" s="694" t="s">
        <v>847</v>
      </c>
      <c r="I95" s="694" t="s">
        <v>847</v>
      </c>
    </row>
    <row r="96" spans="1:9" s="80" customFormat="1" ht="20.25" customHeight="1">
      <c r="A96" s="130" t="s">
        <v>275</v>
      </c>
      <c r="B96" s="85" t="s">
        <v>0</v>
      </c>
      <c r="C96" s="71" t="s">
        <v>152</v>
      </c>
      <c r="D96" s="71">
        <v>13</v>
      </c>
      <c r="E96" s="196" t="s">
        <v>274</v>
      </c>
      <c r="F96" s="195" t="s">
        <v>273</v>
      </c>
      <c r="G96" s="71"/>
      <c r="H96" s="712">
        <f>H97</f>
        <v>75</v>
      </c>
      <c r="I96" s="712">
        <f>I97</f>
        <v>80</v>
      </c>
    </row>
    <row r="97" spans="1:9" s="80" customFormat="1" ht="39.75" customHeight="1">
      <c r="A97" s="534" t="s">
        <v>368</v>
      </c>
      <c r="B97" s="85" t="s">
        <v>0</v>
      </c>
      <c r="C97" s="57" t="s">
        <v>152</v>
      </c>
      <c r="D97" s="57">
        <v>13</v>
      </c>
      <c r="E97" s="177" t="s">
        <v>274</v>
      </c>
      <c r="F97" s="128" t="s">
        <v>273</v>
      </c>
      <c r="G97" s="57" t="s">
        <v>149</v>
      </c>
      <c r="H97" s="710">
        <v>75</v>
      </c>
      <c r="I97" s="710">
        <v>80</v>
      </c>
    </row>
    <row r="98" spans="1:9" s="80" customFormat="1" ht="20.25" customHeight="1">
      <c r="A98" s="526" t="s">
        <v>331</v>
      </c>
      <c r="B98" s="85"/>
      <c r="C98" s="293" t="s">
        <v>152</v>
      </c>
      <c r="D98" s="407" t="s">
        <v>277</v>
      </c>
      <c r="E98" s="521" t="s">
        <v>286</v>
      </c>
      <c r="F98" s="522" t="s">
        <v>159</v>
      </c>
      <c r="G98" s="71"/>
      <c r="H98" s="712">
        <f>H100+H102</f>
        <v>144.245</v>
      </c>
      <c r="I98" s="712">
        <f>I100+I102</f>
        <v>144.245</v>
      </c>
    </row>
    <row r="99" spans="1:9" s="80" customFormat="1" ht="55.5" customHeight="1">
      <c r="A99" s="455" t="s">
        <v>630</v>
      </c>
      <c r="B99" s="85"/>
      <c r="C99" s="528" t="s">
        <v>152</v>
      </c>
      <c r="D99" s="529" t="s">
        <v>277</v>
      </c>
      <c r="E99" s="527" t="s">
        <v>286</v>
      </c>
      <c r="F99" s="448" t="s">
        <v>617</v>
      </c>
      <c r="G99" s="528"/>
      <c r="H99" s="712" t="str">
        <f>H100</f>
        <v>12,000</v>
      </c>
      <c r="I99" s="712" t="str">
        <f>I100</f>
        <v>12,000</v>
      </c>
    </row>
    <row r="100" spans="1:9" s="80" customFormat="1" ht="20.25" customHeight="1">
      <c r="A100" s="476" t="s">
        <v>317</v>
      </c>
      <c r="B100" s="85"/>
      <c r="C100" s="528" t="s">
        <v>152</v>
      </c>
      <c r="D100" s="529" t="s">
        <v>277</v>
      </c>
      <c r="E100" s="527" t="s">
        <v>286</v>
      </c>
      <c r="F100" s="448" t="s">
        <v>617</v>
      </c>
      <c r="G100" s="528" t="s">
        <v>313</v>
      </c>
      <c r="H100" s="694" t="s">
        <v>716</v>
      </c>
      <c r="I100" s="694" t="s">
        <v>716</v>
      </c>
    </row>
    <row r="101" spans="1:9" s="80" customFormat="1" ht="31.5" customHeight="1">
      <c r="A101" s="455" t="s">
        <v>517</v>
      </c>
      <c r="B101" s="85"/>
      <c r="C101" s="528" t="s">
        <v>152</v>
      </c>
      <c r="D101" s="529" t="s">
        <v>277</v>
      </c>
      <c r="E101" s="527" t="s">
        <v>286</v>
      </c>
      <c r="F101" s="448" t="s">
        <v>516</v>
      </c>
      <c r="G101" s="528"/>
      <c r="H101" s="710" t="str">
        <f>H102</f>
        <v>132,245</v>
      </c>
      <c r="I101" s="710" t="str">
        <f>I102</f>
        <v>132,245</v>
      </c>
    </row>
    <row r="102" spans="1:9" s="80" customFormat="1" ht="20.25" customHeight="1">
      <c r="A102" s="476" t="s">
        <v>317</v>
      </c>
      <c r="B102" s="85"/>
      <c r="C102" s="528" t="s">
        <v>152</v>
      </c>
      <c r="D102" s="529" t="s">
        <v>277</v>
      </c>
      <c r="E102" s="527" t="s">
        <v>286</v>
      </c>
      <c r="F102" s="448" t="s">
        <v>516</v>
      </c>
      <c r="G102" s="528" t="s">
        <v>313</v>
      </c>
      <c r="H102" s="694" t="s">
        <v>840</v>
      </c>
      <c r="I102" s="694" t="s">
        <v>840</v>
      </c>
    </row>
    <row r="103" spans="1:9" s="171" customFormat="1" ht="42" customHeight="1">
      <c r="A103" s="148" t="s">
        <v>272</v>
      </c>
      <c r="B103" s="71" t="s">
        <v>0</v>
      </c>
      <c r="C103" s="192" t="s">
        <v>181</v>
      </c>
      <c r="D103" s="192"/>
      <c r="E103" s="194"/>
      <c r="F103" s="193"/>
      <c r="G103" s="192"/>
      <c r="H103" s="756">
        <f>H106+H111+H114</f>
        <v>400</v>
      </c>
      <c r="I103" s="756">
        <f>I106+I111+I114</f>
        <v>455</v>
      </c>
    </row>
    <row r="104" spans="1:9" s="171" customFormat="1" ht="26.25" customHeight="1">
      <c r="A104" s="662" t="s">
        <v>688</v>
      </c>
      <c r="B104" s="71"/>
      <c r="C104" s="192" t="s">
        <v>181</v>
      </c>
      <c r="D104" s="192" t="s">
        <v>242</v>
      </c>
      <c r="E104" s="194"/>
      <c r="F104" s="193"/>
      <c r="G104" s="192"/>
      <c r="H104" s="756">
        <f>H105</f>
        <v>200</v>
      </c>
      <c r="I104" s="756">
        <f>I105</f>
        <v>250</v>
      </c>
    </row>
    <row r="105" spans="1:9" s="171" customFormat="1" ht="81" customHeight="1">
      <c r="A105" s="110" t="s">
        <v>687</v>
      </c>
      <c r="B105" s="85" t="s">
        <v>0</v>
      </c>
      <c r="C105" s="71" t="s">
        <v>181</v>
      </c>
      <c r="D105" s="71" t="s">
        <v>242</v>
      </c>
      <c r="E105" s="833" t="s">
        <v>768</v>
      </c>
      <c r="F105" s="834"/>
      <c r="G105" s="192"/>
      <c r="H105" s="750">
        <f aca="true" t="shared" si="2" ref="H105:I107">H106</f>
        <v>200</v>
      </c>
      <c r="I105" s="750">
        <f t="shared" si="2"/>
        <v>250</v>
      </c>
    </row>
    <row r="106" spans="1:9" s="171" customFormat="1" ht="63" customHeight="1">
      <c r="A106" s="185" t="s">
        <v>269</v>
      </c>
      <c r="B106" s="151" t="s">
        <v>0</v>
      </c>
      <c r="C106" s="479" t="s">
        <v>181</v>
      </c>
      <c r="D106" s="71" t="s">
        <v>242</v>
      </c>
      <c r="E106" s="866" t="s">
        <v>769</v>
      </c>
      <c r="F106" s="867"/>
      <c r="G106" s="71"/>
      <c r="H106" s="750">
        <f t="shared" si="2"/>
        <v>200</v>
      </c>
      <c r="I106" s="750">
        <f t="shared" si="2"/>
        <v>250</v>
      </c>
    </row>
    <row r="107" spans="1:9" s="171" customFormat="1" ht="57" customHeight="1">
      <c r="A107" s="153" t="s">
        <v>268</v>
      </c>
      <c r="B107" s="151" t="s">
        <v>0</v>
      </c>
      <c r="C107" s="191" t="s">
        <v>181</v>
      </c>
      <c r="D107" s="57" t="s">
        <v>242</v>
      </c>
      <c r="E107" s="851" t="s">
        <v>485</v>
      </c>
      <c r="F107" s="852"/>
      <c r="G107" s="57"/>
      <c r="H107" s="757">
        <f t="shared" si="2"/>
        <v>200</v>
      </c>
      <c r="I107" s="757">
        <f t="shared" si="2"/>
        <v>250</v>
      </c>
    </row>
    <row r="108" spans="1:9" s="171" customFormat="1" ht="38.25" customHeight="1">
      <c r="A108" s="534" t="s">
        <v>368</v>
      </c>
      <c r="B108" s="151" t="s">
        <v>0</v>
      </c>
      <c r="C108" s="191" t="s">
        <v>181</v>
      </c>
      <c r="D108" s="57" t="s">
        <v>242</v>
      </c>
      <c r="E108" s="835" t="s">
        <v>485</v>
      </c>
      <c r="F108" s="836"/>
      <c r="G108" s="57" t="s">
        <v>149</v>
      </c>
      <c r="H108" s="757">
        <v>200</v>
      </c>
      <c r="I108" s="757">
        <v>250</v>
      </c>
    </row>
    <row r="109" spans="1:9" s="171" customFormat="1" ht="40.5" customHeight="1">
      <c r="A109" s="512" t="s">
        <v>710</v>
      </c>
      <c r="B109" s="96" t="s">
        <v>0</v>
      </c>
      <c r="C109" s="192" t="s">
        <v>181</v>
      </c>
      <c r="D109" s="192" t="s">
        <v>182</v>
      </c>
      <c r="E109" s="189"/>
      <c r="F109" s="188"/>
      <c r="G109" s="68"/>
      <c r="H109" s="712">
        <f aca="true" t="shared" si="3" ref="H109:I112">H110</f>
        <v>50</v>
      </c>
      <c r="I109" s="712">
        <f t="shared" si="3"/>
        <v>55</v>
      </c>
    </row>
    <row r="110" spans="1:9" s="80" customFormat="1" ht="99" customHeight="1">
      <c r="A110" s="110" t="s">
        <v>458</v>
      </c>
      <c r="B110" s="85" t="s">
        <v>0</v>
      </c>
      <c r="C110" s="71" t="s">
        <v>181</v>
      </c>
      <c r="D110" s="71" t="s">
        <v>182</v>
      </c>
      <c r="E110" s="70" t="s">
        <v>271</v>
      </c>
      <c r="F110" s="69" t="s">
        <v>159</v>
      </c>
      <c r="G110" s="71"/>
      <c r="H110" s="712">
        <f t="shared" si="3"/>
        <v>50</v>
      </c>
      <c r="I110" s="712">
        <f t="shared" si="3"/>
        <v>55</v>
      </c>
    </row>
    <row r="111" spans="1:9" s="80" customFormat="1" ht="39" customHeight="1">
      <c r="A111" s="576" t="s">
        <v>575</v>
      </c>
      <c r="B111" s="57"/>
      <c r="C111" s="71" t="s">
        <v>181</v>
      </c>
      <c r="D111" s="71" t="s">
        <v>182</v>
      </c>
      <c r="E111" s="70" t="s">
        <v>486</v>
      </c>
      <c r="F111" s="69" t="s">
        <v>159</v>
      </c>
      <c r="G111" s="71"/>
      <c r="H111" s="712">
        <f t="shared" si="3"/>
        <v>50</v>
      </c>
      <c r="I111" s="712">
        <f t="shared" si="3"/>
        <v>55</v>
      </c>
    </row>
    <row r="112" spans="1:9" s="80" customFormat="1" ht="39" customHeight="1">
      <c r="A112" s="577" t="s">
        <v>453</v>
      </c>
      <c r="B112" s="166" t="s">
        <v>0</v>
      </c>
      <c r="C112" s="191" t="s">
        <v>181</v>
      </c>
      <c r="D112" s="191" t="s">
        <v>182</v>
      </c>
      <c r="E112" s="59" t="s">
        <v>486</v>
      </c>
      <c r="F112" s="156" t="s">
        <v>270</v>
      </c>
      <c r="G112" s="57"/>
      <c r="H112" s="710">
        <f t="shared" si="3"/>
        <v>50</v>
      </c>
      <c r="I112" s="710">
        <f t="shared" si="3"/>
        <v>55</v>
      </c>
    </row>
    <row r="113" spans="1:9" s="80" customFormat="1" ht="39" customHeight="1">
      <c r="A113" s="534" t="s">
        <v>368</v>
      </c>
      <c r="B113" s="175" t="s">
        <v>0</v>
      </c>
      <c r="C113" s="191" t="s">
        <v>181</v>
      </c>
      <c r="D113" s="191" t="s">
        <v>182</v>
      </c>
      <c r="E113" s="59" t="s">
        <v>486</v>
      </c>
      <c r="F113" s="156" t="s">
        <v>270</v>
      </c>
      <c r="G113" s="57" t="s">
        <v>149</v>
      </c>
      <c r="H113" s="710">
        <v>50</v>
      </c>
      <c r="I113" s="710">
        <v>55</v>
      </c>
    </row>
    <row r="114" spans="1:9" s="80" customFormat="1" ht="40.5" customHeight="1">
      <c r="A114" s="65" t="s">
        <v>267</v>
      </c>
      <c r="B114" s="151" t="s">
        <v>0</v>
      </c>
      <c r="C114" s="68" t="s">
        <v>181</v>
      </c>
      <c r="D114" s="68">
        <v>14</v>
      </c>
      <c r="E114" s="189"/>
      <c r="F114" s="188"/>
      <c r="G114" s="97"/>
      <c r="H114" s="736">
        <f>+H115</f>
        <v>150</v>
      </c>
      <c r="I114" s="736">
        <f>+I115</f>
        <v>150</v>
      </c>
    </row>
    <row r="115" spans="1:9" s="80" customFormat="1" ht="63" customHeight="1">
      <c r="A115" s="62" t="s">
        <v>689</v>
      </c>
      <c r="B115" s="151" t="s">
        <v>0</v>
      </c>
      <c r="C115" s="68" t="s">
        <v>181</v>
      </c>
      <c r="D115" s="68">
        <v>14</v>
      </c>
      <c r="E115" s="70" t="s">
        <v>266</v>
      </c>
      <c r="F115" s="69" t="s">
        <v>159</v>
      </c>
      <c r="G115" s="97"/>
      <c r="H115" s="736">
        <f>H118</f>
        <v>150</v>
      </c>
      <c r="I115" s="736">
        <f>I118</f>
        <v>150</v>
      </c>
    </row>
    <row r="116" spans="1:9" s="80" customFormat="1" ht="37.5">
      <c r="A116" s="187" t="s">
        <v>265</v>
      </c>
      <c r="B116" s="151" t="s">
        <v>0</v>
      </c>
      <c r="C116" s="114" t="s">
        <v>181</v>
      </c>
      <c r="D116" s="114" t="s">
        <v>264</v>
      </c>
      <c r="E116" s="59" t="s">
        <v>499</v>
      </c>
      <c r="F116" s="156" t="s">
        <v>159</v>
      </c>
      <c r="G116" s="149"/>
      <c r="H116" s="748">
        <f>H117</f>
        <v>150</v>
      </c>
      <c r="I116" s="748">
        <f>I117</f>
        <v>150</v>
      </c>
    </row>
    <row r="117" spans="1:9" s="80" customFormat="1" ht="37.5">
      <c r="A117" s="103" t="s">
        <v>263</v>
      </c>
      <c r="B117" s="151" t="s">
        <v>0</v>
      </c>
      <c r="C117" s="57" t="s">
        <v>181</v>
      </c>
      <c r="D117" s="57">
        <v>14</v>
      </c>
      <c r="E117" s="59" t="s">
        <v>499</v>
      </c>
      <c r="F117" s="156" t="s">
        <v>262</v>
      </c>
      <c r="G117" s="57"/>
      <c r="H117" s="748">
        <f>H118</f>
        <v>150</v>
      </c>
      <c r="I117" s="748">
        <f>I118</f>
        <v>150</v>
      </c>
    </row>
    <row r="118" spans="1:9" s="80" customFormat="1" ht="41.25" customHeight="1">
      <c r="A118" s="534" t="s">
        <v>368</v>
      </c>
      <c r="B118" s="71" t="s">
        <v>0</v>
      </c>
      <c r="C118" s="57" t="s">
        <v>181</v>
      </c>
      <c r="D118" s="57">
        <v>14</v>
      </c>
      <c r="E118" s="67" t="s">
        <v>499</v>
      </c>
      <c r="F118" s="66" t="s">
        <v>262</v>
      </c>
      <c r="G118" s="57" t="s">
        <v>149</v>
      </c>
      <c r="H118" s="748">
        <v>150</v>
      </c>
      <c r="I118" s="748">
        <v>150</v>
      </c>
    </row>
    <row r="119" spans="1:9" s="80" customFormat="1" ht="26.25" customHeight="1">
      <c r="A119" s="65" t="s">
        <v>261</v>
      </c>
      <c r="B119" s="71" t="s">
        <v>0</v>
      </c>
      <c r="C119" s="68" t="s">
        <v>222</v>
      </c>
      <c r="D119" s="74"/>
      <c r="E119" s="74"/>
      <c r="F119" s="73"/>
      <c r="G119" s="145"/>
      <c r="H119" s="758">
        <f>H120+H144</f>
        <v>3786.739</v>
      </c>
      <c r="I119" s="758">
        <f>I120+I144</f>
        <v>4310</v>
      </c>
    </row>
    <row r="120" spans="1:9" s="80" customFormat="1" ht="18.75">
      <c r="A120" s="185" t="s">
        <v>260</v>
      </c>
      <c r="B120" s="57" t="s">
        <v>0</v>
      </c>
      <c r="C120" s="68" t="s">
        <v>222</v>
      </c>
      <c r="D120" s="146" t="s">
        <v>242</v>
      </c>
      <c r="E120" s="146"/>
      <c r="F120" s="145"/>
      <c r="G120" s="145"/>
      <c r="H120" s="689">
        <f>H121</f>
        <v>3576.739</v>
      </c>
      <c r="I120" s="689">
        <f>I121</f>
        <v>4100</v>
      </c>
    </row>
    <row r="121" spans="1:9" s="80" customFormat="1" ht="72.75" customHeight="1">
      <c r="A121" s="62" t="s">
        <v>690</v>
      </c>
      <c r="B121" s="274" t="s">
        <v>0</v>
      </c>
      <c r="C121" s="68" t="s">
        <v>222</v>
      </c>
      <c r="D121" s="146" t="s">
        <v>242</v>
      </c>
      <c r="E121" s="833" t="s">
        <v>770</v>
      </c>
      <c r="F121" s="834"/>
      <c r="G121" s="145"/>
      <c r="H121" s="689">
        <f>H126+H131</f>
        <v>3576.739</v>
      </c>
      <c r="I121" s="689">
        <f>I126+I131</f>
        <v>4100</v>
      </c>
    </row>
    <row r="122" spans="1:9" s="80" customFormat="1" ht="1.5" customHeight="1">
      <c r="A122" s="185" t="s">
        <v>259</v>
      </c>
      <c r="B122" s="274" t="s">
        <v>0</v>
      </c>
      <c r="C122" s="68" t="s">
        <v>222</v>
      </c>
      <c r="D122" s="146" t="s">
        <v>242</v>
      </c>
      <c r="E122" s="146" t="s">
        <v>597</v>
      </c>
      <c r="F122" s="145" t="s">
        <v>159</v>
      </c>
      <c r="G122" s="145"/>
      <c r="H122" s="712">
        <v>0</v>
      </c>
      <c r="I122" s="712">
        <v>0</v>
      </c>
    </row>
    <row r="123" spans="1:9" s="80" customFormat="1" ht="42.75" customHeight="1" hidden="1">
      <c r="A123" s="159" t="s">
        <v>258</v>
      </c>
      <c r="B123" s="273" t="s">
        <v>0</v>
      </c>
      <c r="C123" s="114" t="s">
        <v>222</v>
      </c>
      <c r="D123" s="190" t="s">
        <v>242</v>
      </c>
      <c r="E123" s="190" t="s">
        <v>597</v>
      </c>
      <c r="F123" s="155" t="s">
        <v>254</v>
      </c>
      <c r="G123" s="155"/>
      <c r="H123" s="710">
        <f>H125</f>
        <v>0</v>
      </c>
      <c r="I123" s="710">
        <f>I125</f>
        <v>0</v>
      </c>
    </row>
    <row r="124" spans="1:9" s="80" customFormat="1" ht="25.5" customHeight="1" hidden="1">
      <c r="A124" s="86" t="s">
        <v>257</v>
      </c>
      <c r="B124" s="273" t="s">
        <v>0</v>
      </c>
      <c r="C124" s="114" t="s">
        <v>222</v>
      </c>
      <c r="D124" s="190" t="s">
        <v>242</v>
      </c>
      <c r="E124" s="190" t="s">
        <v>597</v>
      </c>
      <c r="F124" s="155" t="s">
        <v>254</v>
      </c>
      <c r="G124" s="155" t="s">
        <v>214</v>
      </c>
      <c r="H124" s="710">
        <f>H125</f>
        <v>0</v>
      </c>
      <c r="I124" s="710">
        <f>I125</f>
        <v>0</v>
      </c>
    </row>
    <row r="125" spans="1:9" s="80" customFormat="1" ht="42.75" customHeight="1" hidden="1">
      <c r="A125" s="186" t="s">
        <v>256</v>
      </c>
      <c r="B125" s="273" t="s">
        <v>0</v>
      </c>
      <c r="C125" s="114" t="s">
        <v>222</v>
      </c>
      <c r="D125" s="190" t="s">
        <v>242</v>
      </c>
      <c r="E125" s="190" t="s">
        <v>597</v>
      </c>
      <c r="F125" s="155" t="s">
        <v>254</v>
      </c>
      <c r="G125" s="155" t="s">
        <v>214</v>
      </c>
      <c r="H125" s="710">
        <v>0</v>
      </c>
      <c r="I125" s="710">
        <v>0</v>
      </c>
    </row>
    <row r="126" spans="1:9" s="80" customFormat="1" ht="45.75" customHeight="1">
      <c r="A126" s="185" t="s">
        <v>252</v>
      </c>
      <c r="B126" s="274" t="s">
        <v>0</v>
      </c>
      <c r="C126" s="68" t="s">
        <v>222</v>
      </c>
      <c r="D126" s="146" t="s">
        <v>242</v>
      </c>
      <c r="E126" s="833" t="s">
        <v>639</v>
      </c>
      <c r="F126" s="834"/>
      <c r="G126" s="145"/>
      <c r="H126" s="718">
        <f>H128+H130</f>
        <v>2276.739</v>
      </c>
      <c r="I126" s="718">
        <f>I128</f>
        <v>2600</v>
      </c>
    </row>
    <row r="127" spans="1:9" s="80" customFormat="1" ht="37.5">
      <c r="A127" s="153" t="s">
        <v>251</v>
      </c>
      <c r="B127" s="274" t="s">
        <v>0</v>
      </c>
      <c r="C127" s="68" t="s">
        <v>222</v>
      </c>
      <c r="D127" s="146" t="s">
        <v>242</v>
      </c>
      <c r="E127" s="833" t="s">
        <v>628</v>
      </c>
      <c r="F127" s="834"/>
      <c r="G127" s="145"/>
      <c r="H127" s="718">
        <f>H128</f>
        <v>1800</v>
      </c>
      <c r="I127" s="718">
        <f>I128</f>
        <v>2600</v>
      </c>
    </row>
    <row r="128" spans="1:9" s="80" customFormat="1" ht="38.25" customHeight="1">
      <c r="A128" s="534" t="s">
        <v>368</v>
      </c>
      <c r="B128" s="274" t="s">
        <v>0</v>
      </c>
      <c r="C128" s="68" t="s">
        <v>222</v>
      </c>
      <c r="D128" s="146" t="s">
        <v>242</v>
      </c>
      <c r="E128" s="833" t="s">
        <v>628</v>
      </c>
      <c r="F128" s="834"/>
      <c r="G128" s="145" t="s">
        <v>149</v>
      </c>
      <c r="H128" s="718">
        <v>1800</v>
      </c>
      <c r="I128" s="718">
        <v>2600</v>
      </c>
    </row>
    <row r="129" spans="1:9" s="80" customFormat="1" ht="37.5">
      <c r="A129" s="153" t="s">
        <v>251</v>
      </c>
      <c r="B129" s="274" t="s">
        <v>0</v>
      </c>
      <c r="C129" s="68" t="s">
        <v>222</v>
      </c>
      <c r="D129" s="146" t="s">
        <v>242</v>
      </c>
      <c r="E129" s="833" t="s">
        <v>618</v>
      </c>
      <c r="F129" s="834"/>
      <c r="G129" s="145"/>
      <c r="H129" s="710">
        <f>H130</f>
        <v>476.739</v>
      </c>
      <c r="I129" s="710">
        <f>I130</f>
        <v>0</v>
      </c>
    </row>
    <row r="130" spans="1:9" s="80" customFormat="1" ht="47.25" customHeight="1">
      <c r="A130" s="534" t="s">
        <v>368</v>
      </c>
      <c r="B130" s="274" t="s">
        <v>0</v>
      </c>
      <c r="C130" s="68" t="s">
        <v>222</v>
      </c>
      <c r="D130" s="146" t="s">
        <v>242</v>
      </c>
      <c r="E130" s="833" t="s">
        <v>618</v>
      </c>
      <c r="F130" s="834"/>
      <c r="G130" s="145" t="s">
        <v>149</v>
      </c>
      <c r="H130" s="719">
        <v>476.739</v>
      </c>
      <c r="I130" s="719">
        <v>0</v>
      </c>
    </row>
    <row r="131" spans="1:9" s="80" customFormat="1" ht="55.5" customHeight="1">
      <c r="A131" s="512" t="s">
        <v>245</v>
      </c>
      <c r="B131" s="274" t="s">
        <v>0</v>
      </c>
      <c r="C131" s="68" t="s">
        <v>222</v>
      </c>
      <c r="D131" s="146" t="s">
        <v>242</v>
      </c>
      <c r="E131" s="146" t="s">
        <v>414</v>
      </c>
      <c r="F131" s="69" t="s">
        <v>159</v>
      </c>
      <c r="G131" s="145"/>
      <c r="H131" s="689">
        <f>H132</f>
        <v>1300</v>
      </c>
      <c r="I131" s="689">
        <f>I132</f>
        <v>1500</v>
      </c>
    </row>
    <row r="132" spans="1:9" s="80" customFormat="1" ht="37.5" customHeight="1">
      <c r="A132" s="178" t="s">
        <v>243</v>
      </c>
      <c r="B132" s="274" t="s">
        <v>0</v>
      </c>
      <c r="C132" s="68" t="s">
        <v>222</v>
      </c>
      <c r="D132" s="146" t="s">
        <v>242</v>
      </c>
      <c r="E132" s="833" t="s">
        <v>415</v>
      </c>
      <c r="F132" s="834"/>
      <c r="G132" s="145"/>
      <c r="H132" s="716">
        <f>H133</f>
        <v>1300</v>
      </c>
      <c r="I132" s="716">
        <f>I133</f>
        <v>1500</v>
      </c>
    </row>
    <row r="133" spans="1:9" s="80" customFormat="1" ht="38.25" customHeight="1">
      <c r="A133" s="534" t="s">
        <v>368</v>
      </c>
      <c r="B133" s="274" t="s">
        <v>0</v>
      </c>
      <c r="C133" s="68" t="s">
        <v>222</v>
      </c>
      <c r="D133" s="146" t="s">
        <v>242</v>
      </c>
      <c r="E133" s="833" t="s">
        <v>415</v>
      </c>
      <c r="F133" s="834"/>
      <c r="G133" s="145" t="s">
        <v>149</v>
      </c>
      <c r="H133" s="716">
        <v>1300</v>
      </c>
      <c r="I133" s="716">
        <v>1500</v>
      </c>
    </row>
    <row r="134" spans="1:35" s="100" customFormat="1" ht="56.25" customHeight="1" hidden="1">
      <c r="A134" s="185" t="s">
        <v>259</v>
      </c>
      <c r="B134" s="96" t="s">
        <v>0</v>
      </c>
      <c r="C134" s="68" t="s">
        <v>222</v>
      </c>
      <c r="D134" s="146" t="s">
        <v>242</v>
      </c>
      <c r="E134" s="146" t="s">
        <v>255</v>
      </c>
      <c r="F134" s="145" t="s">
        <v>159</v>
      </c>
      <c r="G134" s="145"/>
      <c r="H134" s="716">
        <v>4897.431</v>
      </c>
      <c r="I134" s="716">
        <v>4897.431</v>
      </c>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row>
    <row r="135" spans="1:245" s="101" customFormat="1" ht="37.5" customHeight="1" hidden="1">
      <c r="A135" s="159" t="s">
        <v>258</v>
      </c>
      <c r="B135" s="85" t="s">
        <v>0</v>
      </c>
      <c r="C135" s="68" t="s">
        <v>222</v>
      </c>
      <c r="D135" s="146" t="s">
        <v>242</v>
      </c>
      <c r="E135" s="146" t="s">
        <v>255</v>
      </c>
      <c r="F135" s="145" t="s">
        <v>254</v>
      </c>
      <c r="G135" s="145"/>
      <c r="H135" s="705" t="str">
        <f>H137</f>
        <v>4897,431</v>
      </c>
      <c r="I135" s="705" t="str">
        <f>I137</f>
        <v>4897,431</v>
      </c>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c r="AV135" s="171"/>
      <c r="AW135" s="171"/>
      <c r="AX135" s="171"/>
      <c r="AY135" s="171"/>
      <c r="AZ135" s="171"/>
      <c r="BA135" s="171"/>
      <c r="BB135" s="171"/>
      <c r="BC135" s="171"/>
      <c r="BD135" s="171"/>
      <c r="BE135" s="171"/>
      <c r="BF135" s="171"/>
      <c r="BG135" s="171"/>
      <c r="BH135" s="171"/>
      <c r="BI135" s="171"/>
      <c r="BJ135" s="171"/>
      <c r="BK135" s="171"/>
      <c r="BL135" s="171"/>
      <c r="BM135" s="171"/>
      <c r="BN135" s="171"/>
      <c r="BO135" s="171"/>
      <c r="BP135" s="171"/>
      <c r="BQ135" s="171"/>
      <c r="BR135" s="171"/>
      <c r="BS135" s="171"/>
      <c r="BT135" s="171"/>
      <c r="BU135" s="171"/>
      <c r="BV135" s="171"/>
      <c r="BW135" s="171"/>
      <c r="BX135" s="171"/>
      <c r="BY135" s="171"/>
      <c r="BZ135" s="171"/>
      <c r="CA135" s="171"/>
      <c r="CB135" s="171"/>
      <c r="CC135" s="171"/>
      <c r="CD135" s="171"/>
      <c r="CE135" s="171"/>
      <c r="CF135" s="171"/>
      <c r="CG135" s="171"/>
      <c r="CH135" s="171"/>
      <c r="CI135" s="171"/>
      <c r="CJ135" s="171"/>
      <c r="CK135" s="171"/>
      <c r="CL135" s="171"/>
      <c r="CM135" s="171"/>
      <c r="CN135" s="171"/>
      <c r="CO135" s="171"/>
      <c r="CP135" s="171"/>
      <c r="CQ135" s="171"/>
      <c r="CR135" s="171"/>
      <c r="CS135" s="171"/>
      <c r="CT135" s="171"/>
      <c r="CU135" s="171"/>
      <c r="CV135" s="171"/>
      <c r="CW135" s="171"/>
      <c r="CX135" s="171"/>
      <c r="CY135" s="171"/>
      <c r="CZ135" s="171"/>
      <c r="DA135" s="171"/>
      <c r="DB135" s="171"/>
      <c r="DC135" s="171"/>
      <c r="DD135" s="171"/>
      <c r="DE135" s="171"/>
      <c r="DF135" s="171"/>
      <c r="DG135" s="171"/>
      <c r="DH135" s="171"/>
      <c r="DI135" s="171"/>
      <c r="DJ135" s="171"/>
      <c r="DK135" s="171"/>
      <c r="DL135" s="171"/>
      <c r="DM135" s="171"/>
      <c r="DN135" s="171"/>
      <c r="DO135" s="171"/>
      <c r="DP135" s="171"/>
      <c r="DQ135" s="171"/>
      <c r="DR135" s="171"/>
      <c r="DS135" s="171"/>
      <c r="DT135" s="171"/>
      <c r="DU135" s="171"/>
      <c r="DV135" s="171"/>
      <c r="DW135" s="171"/>
      <c r="DX135" s="171"/>
      <c r="DY135" s="171"/>
      <c r="DZ135" s="171"/>
      <c r="EA135" s="171"/>
      <c r="EB135" s="171"/>
      <c r="EC135" s="171"/>
      <c r="ED135" s="171"/>
      <c r="EE135" s="171"/>
      <c r="EF135" s="171"/>
      <c r="EG135" s="171"/>
      <c r="EH135" s="171"/>
      <c r="EI135" s="171"/>
      <c r="EJ135" s="171"/>
      <c r="EK135" s="171"/>
      <c r="EL135" s="171"/>
      <c r="EM135" s="171"/>
      <c r="EN135" s="171"/>
      <c r="EO135" s="171"/>
      <c r="EP135" s="171"/>
      <c r="EQ135" s="171"/>
      <c r="ER135" s="171"/>
      <c r="ES135" s="171"/>
      <c r="ET135" s="171"/>
      <c r="EU135" s="171"/>
      <c r="EV135" s="171"/>
      <c r="EW135" s="171"/>
      <c r="EX135" s="171"/>
      <c r="EY135" s="171"/>
      <c r="EZ135" s="171"/>
      <c r="FA135" s="171"/>
      <c r="FB135" s="171"/>
      <c r="FC135" s="171"/>
      <c r="FD135" s="171"/>
      <c r="FE135" s="171"/>
      <c r="FF135" s="171"/>
      <c r="FG135" s="171"/>
      <c r="FH135" s="171"/>
      <c r="FI135" s="171"/>
      <c r="FJ135" s="171"/>
      <c r="FK135" s="171"/>
      <c r="FL135" s="171"/>
      <c r="FM135" s="171"/>
      <c r="FN135" s="171"/>
      <c r="FO135" s="171"/>
      <c r="FP135" s="171"/>
      <c r="FQ135" s="171"/>
      <c r="FR135" s="171"/>
      <c r="FS135" s="171"/>
      <c r="FT135" s="171"/>
      <c r="FU135" s="171"/>
      <c r="FV135" s="171"/>
      <c r="FW135" s="171"/>
      <c r="FX135" s="171"/>
      <c r="FY135" s="171"/>
      <c r="FZ135" s="171"/>
      <c r="GA135" s="171"/>
      <c r="GB135" s="171"/>
      <c r="GC135" s="171"/>
      <c r="GD135" s="171"/>
      <c r="GE135" s="171"/>
      <c r="GF135" s="171"/>
      <c r="GG135" s="171"/>
      <c r="GH135" s="171"/>
      <c r="GI135" s="171"/>
      <c r="GJ135" s="171"/>
      <c r="GK135" s="171"/>
      <c r="GL135" s="171"/>
      <c r="GM135" s="171"/>
      <c r="GN135" s="171"/>
      <c r="GO135" s="171"/>
      <c r="GP135" s="171"/>
      <c r="GQ135" s="171"/>
      <c r="GR135" s="171"/>
      <c r="GS135" s="171"/>
      <c r="GT135" s="171"/>
      <c r="GU135" s="171"/>
      <c r="GV135" s="171"/>
      <c r="GW135" s="171"/>
      <c r="GX135" s="171"/>
      <c r="GY135" s="171"/>
      <c r="GZ135" s="171"/>
      <c r="HA135" s="171"/>
      <c r="HB135" s="171"/>
      <c r="HC135" s="171"/>
      <c r="HD135" s="171"/>
      <c r="HE135" s="171"/>
      <c r="HF135" s="171"/>
      <c r="HG135" s="171"/>
      <c r="HH135" s="171"/>
      <c r="HI135" s="171"/>
      <c r="HJ135" s="171"/>
      <c r="HK135" s="171"/>
      <c r="HL135" s="171"/>
      <c r="HM135" s="171"/>
      <c r="HN135" s="171"/>
      <c r="HO135" s="171"/>
      <c r="HP135" s="171"/>
      <c r="HQ135" s="171"/>
      <c r="HR135" s="171"/>
      <c r="HS135" s="171"/>
      <c r="HT135" s="171"/>
      <c r="HU135" s="171"/>
      <c r="HV135" s="171"/>
      <c r="HW135" s="171"/>
      <c r="HX135" s="171"/>
      <c r="HY135" s="171"/>
      <c r="HZ135" s="171"/>
      <c r="IA135" s="171"/>
      <c r="IB135" s="171"/>
      <c r="IC135" s="171"/>
      <c r="ID135" s="171"/>
      <c r="IE135" s="171"/>
      <c r="IF135" s="171"/>
      <c r="IG135" s="171"/>
      <c r="IH135" s="171"/>
      <c r="II135" s="171"/>
      <c r="IJ135" s="171"/>
      <c r="IK135" s="171"/>
    </row>
    <row r="136" spans="1:245" s="101" customFormat="1" ht="19.5" customHeight="1" hidden="1">
      <c r="A136" s="86" t="s">
        <v>257</v>
      </c>
      <c r="B136" s="85" t="s">
        <v>0</v>
      </c>
      <c r="C136" s="68" t="s">
        <v>222</v>
      </c>
      <c r="D136" s="146" t="s">
        <v>242</v>
      </c>
      <c r="E136" s="146" t="s">
        <v>255</v>
      </c>
      <c r="F136" s="145" t="s">
        <v>254</v>
      </c>
      <c r="G136" s="145" t="s">
        <v>214</v>
      </c>
      <c r="H136" s="720">
        <v>4897.431</v>
      </c>
      <c r="I136" s="720">
        <v>4897.431</v>
      </c>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71"/>
      <c r="AY136" s="171"/>
      <c r="AZ136" s="171"/>
      <c r="BA136" s="171"/>
      <c r="BB136" s="171"/>
      <c r="BC136" s="171"/>
      <c r="BD136" s="171"/>
      <c r="BE136" s="171"/>
      <c r="BF136" s="171"/>
      <c r="BG136" s="171"/>
      <c r="BH136" s="171"/>
      <c r="BI136" s="171"/>
      <c r="BJ136" s="171"/>
      <c r="BK136" s="171"/>
      <c r="BL136" s="171"/>
      <c r="BM136" s="171"/>
      <c r="BN136" s="171"/>
      <c r="BO136" s="171"/>
      <c r="BP136" s="171"/>
      <c r="BQ136" s="171"/>
      <c r="BR136" s="171"/>
      <c r="BS136" s="171"/>
      <c r="BT136" s="171"/>
      <c r="BU136" s="171"/>
      <c r="BV136" s="171"/>
      <c r="BW136" s="171"/>
      <c r="BX136" s="171"/>
      <c r="BY136" s="171"/>
      <c r="BZ136" s="171"/>
      <c r="CA136" s="171"/>
      <c r="CB136" s="171"/>
      <c r="CC136" s="171"/>
      <c r="CD136" s="171"/>
      <c r="CE136" s="171"/>
      <c r="CF136" s="171"/>
      <c r="CG136" s="171"/>
      <c r="CH136" s="171"/>
      <c r="CI136" s="171"/>
      <c r="CJ136" s="171"/>
      <c r="CK136" s="171"/>
      <c r="CL136" s="171"/>
      <c r="CM136" s="171"/>
      <c r="CN136" s="171"/>
      <c r="CO136" s="171"/>
      <c r="CP136" s="171"/>
      <c r="CQ136" s="171"/>
      <c r="CR136" s="171"/>
      <c r="CS136" s="171"/>
      <c r="CT136" s="171"/>
      <c r="CU136" s="171"/>
      <c r="CV136" s="171"/>
      <c r="CW136" s="171"/>
      <c r="CX136" s="171"/>
      <c r="CY136" s="171"/>
      <c r="CZ136" s="171"/>
      <c r="DA136" s="171"/>
      <c r="DB136" s="171"/>
      <c r="DC136" s="171"/>
      <c r="DD136" s="171"/>
      <c r="DE136" s="171"/>
      <c r="DF136" s="171"/>
      <c r="DG136" s="171"/>
      <c r="DH136" s="171"/>
      <c r="DI136" s="171"/>
      <c r="DJ136" s="171"/>
      <c r="DK136" s="171"/>
      <c r="DL136" s="171"/>
      <c r="DM136" s="171"/>
      <c r="DN136" s="171"/>
      <c r="DO136" s="171"/>
      <c r="DP136" s="171"/>
      <c r="DQ136" s="171"/>
      <c r="DR136" s="171"/>
      <c r="DS136" s="171"/>
      <c r="DT136" s="171"/>
      <c r="DU136" s="171"/>
      <c r="DV136" s="171"/>
      <c r="DW136" s="171"/>
      <c r="DX136" s="171"/>
      <c r="DY136" s="171"/>
      <c r="DZ136" s="171"/>
      <c r="EA136" s="171"/>
      <c r="EB136" s="171"/>
      <c r="EC136" s="171"/>
      <c r="ED136" s="171"/>
      <c r="EE136" s="171"/>
      <c r="EF136" s="171"/>
      <c r="EG136" s="171"/>
      <c r="EH136" s="171"/>
      <c r="EI136" s="171"/>
      <c r="EJ136" s="171"/>
      <c r="EK136" s="171"/>
      <c r="EL136" s="171"/>
      <c r="EM136" s="171"/>
      <c r="EN136" s="171"/>
      <c r="EO136" s="171"/>
      <c r="EP136" s="171"/>
      <c r="EQ136" s="171"/>
      <c r="ER136" s="171"/>
      <c r="ES136" s="171"/>
      <c r="ET136" s="171"/>
      <c r="EU136" s="171"/>
      <c r="EV136" s="171"/>
      <c r="EW136" s="171"/>
      <c r="EX136" s="171"/>
      <c r="EY136" s="171"/>
      <c r="EZ136" s="171"/>
      <c r="FA136" s="171"/>
      <c r="FB136" s="171"/>
      <c r="FC136" s="171"/>
      <c r="FD136" s="171"/>
      <c r="FE136" s="171"/>
      <c r="FF136" s="171"/>
      <c r="FG136" s="171"/>
      <c r="FH136" s="171"/>
      <c r="FI136" s="171"/>
      <c r="FJ136" s="171"/>
      <c r="FK136" s="171"/>
      <c r="FL136" s="171"/>
      <c r="FM136" s="171"/>
      <c r="FN136" s="171"/>
      <c r="FO136" s="171"/>
      <c r="FP136" s="171"/>
      <c r="FQ136" s="171"/>
      <c r="FR136" s="171"/>
      <c r="FS136" s="171"/>
      <c r="FT136" s="171"/>
      <c r="FU136" s="171"/>
      <c r="FV136" s="171"/>
      <c r="FW136" s="171"/>
      <c r="FX136" s="171"/>
      <c r="FY136" s="171"/>
      <c r="FZ136" s="171"/>
      <c r="GA136" s="171"/>
      <c r="GB136" s="171"/>
      <c r="GC136" s="171"/>
      <c r="GD136" s="171"/>
      <c r="GE136" s="171"/>
      <c r="GF136" s="171"/>
      <c r="GG136" s="171"/>
      <c r="GH136" s="171"/>
      <c r="GI136" s="171"/>
      <c r="GJ136" s="171"/>
      <c r="GK136" s="171"/>
      <c r="GL136" s="171"/>
      <c r="GM136" s="171"/>
      <c r="GN136" s="171"/>
      <c r="GO136" s="171"/>
      <c r="GP136" s="171"/>
      <c r="GQ136" s="171"/>
      <c r="GR136" s="171"/>
      <c r="GS136" s="171"/>
      <c r="GT136" s="171"/>
      <c r="GU136" s="171"/>
      <c r="GV136" s="171"/>
      <c r="GW136" s="171"/>
      <c r="GX136" s="171"/>
      <c r="GY136" s="171"/>
      <c r="GZ136" s="171"/>
      <c r="HA136" s="171"/>
      <c r="HB136" s="171"/>
      <c r="HC136" s="171"/>
      <c r="HD136" s="171"/>
      <c r="HE136" s="171"/>
      <c r="HF136" s="171"/>
      <c r="HG136" s="171"/>
      <c r="HH136" s="171"/>
      <c r="HI136" s="171"/>
      <c r="HJ136" s="171"/>
      <c r="HK136" s="171"/>
      <c r="HL136" s="171"/>
      <c r="HM136" s="171"/>
      <c r="HN136" s="171"/>
      <c r="HO136" s="171"/>
      <c r="HP136" s="171"/>
      <c r="HQ136" s="171"/>
      <c r="HR136" s="171"/>
      <c r="HS136" s="171"/>
      <c r="HT136" s="171"/>
      <c r="HU136" s="171"/>
      <c r="HV136" s="171"/>
      <c r="HW136" s="171"/>
      <c r="HX136" s="171"/>
      <c r="HY136" s="171"/>
      <c r="HZ136" s="171"/>
      <c r="IA136" s="171"/>
      <c r="IB136" s="171"/>
      <c r="IC136" s="171"/>
      <c r="ID136" s="171"/>
      <c r="IE136" s="171"/>
      <c r="IF136" s="171"/>
      <c r="IG136" s="171"/>
      <c r="IH136" s="171"/>
      <c r="II136" s="171"/>
      <c r="IJ136" s="171"/>
      <c r="IK136" s="171"/>
    </row>
    <row r="137" spans="1:245" s="101" customFormat="1" ht="19.5" customHeight="1" hidden="1">
      <c r="A137" s="186" t="s">
        <v>256</v>
      </c>
      <c r="B137" s="57" t="s">
        <v>0</v>
      </c>
      <c r="C137" s="68" t="s">
        <v>222</v>
      </c>
      <c r="D137" s="146" t="s">
        <v>242</v>
      </c>
      <c r="E137" s="146" t="s">
        <v>255</v>
      </c>
      <c r="F137" s="145" t="s">
        <v>254</v>
      </c>
      <c r="G137" s="145" t="s">
        <v>214</v>
      </c>
      <c r="H137" s="721" t="s">
        <v>253</v>
      </c>
      <c r="I137" s="721" t="s">
        <v>253</v>
      </c>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c r="AV137" s="171"/>
      <c r="AW137" s="171"/>
      <c r="AX137" s="171"/>
      <c r="AY137" s="171"/>
      <c r="AZ137" s="171"/>
      <c r="BA137" s="171"/>
      <c r="BB137" s="171"/>
      <c r="BC137" s="171"/>
      <c r="BD137" s="171"/>
      <c r="BE137" s="171"/>
      <c r="BF137" s="171"/>
      <c r="BG137" s="171"/>
      <c r="BH137" s="171"/>
      <c r="BI137" s="171"/>
      <c r="BJ137" s="171"/>
      <c r="BK137" s="171"/>
      <c r="BL137" s="171"/>
      <c r="BM137" s="171"/>
      <c r="BN137" s="171"/>
      <c r="BO137" s="171"/>
      <c r="BP137" s="171"/>
      <c r="BQ137" s="171"/>
      <c r="BR137" s="171"/>
      <c r="BS137" s="171"/>
      <c r="BT137" s="171"/>
      <c r="BU137" s="171"/>
      <c r="BV137" s="171"/>
      <c r="BW137" s="171"/>
      <c r="BX137" s="171"/>
      <c r="BY137" s="171"/>
      <c r="BZ137" s="171"/>
      <c r="CA137" s="171"/>
      <c r="CB137" s="171"/>
      <c r="CC137" s="171"/>
      <c r="CD137" s="171"/>
      <c r="CE137" s="171"/>
      <c r="CF137" s="171"/>
      <c r="CG137" s="171"/>
      <c r="CH137" s="171"/>
      <c r="CI137" s="171"/>
      <c r="CJ137" s="171"/>
      <c r="CK137" s="171"/>
      <c r="CL137" s="171"/>
      <c r="CM137" s="171"/>
      <c r="CN137" s="171"/>
      <c r="CO137" s="171"/>
      <c r="CP137" s="171"/>
      <c r="CQ137" s="171"/>
      <c r="CR137" s="171"/>
      <c r="CS137" s="171"/>
      <c r="CT137" s="171"/>
      <c r="CU137" s="171"/>
      <c r="CV137" s="171"/>
      <c r="CW137" s="171"/>
      <c r="CX137" s="171"/>
      <c r="CY137" s="171"/>
      <c r="CZ137" s="171"/>
      <c r="DA137" s="171"/>
      <c r="DB137" s="171"/>
      <c r="DC137" s="171"/>
      <c r="DD137" s="171"/>
      <c r="DE137" s="171"/>
      <c r="DF137" s="171"/>
      <c r="DG137" s="171"/>
      <c r="DH137" s="171"/>
      <c r="DI137" s="171"/>
      <c r="DJ137" s="171"/>
      <c r="DK137" s="171"/>
      <c r="DL137" s="171"/>
      <c r="DM137" s="171"/>
      <c r="DN137" s="171"/>
      <c r="DO137" s="171"/>
      <c r="DP137" s="171"/>
      <c r="DQ137" s="171"/>
      <c r="DR137" s="171"/>
      <c r="DS137" s="171"/>
      <c r="DT137" s="171"/>
      <c r="DU137" s="171"/>
      <c r="DV137" s="171"/>
      <c r="DW137" s="171"/>
      <c r="DX137" s="171"/>
      <c r="DY137" s="171"/>
      <c r="DZ137" s="171"/>
      <c r="EA137" s="171"/>
      <c r="EB137" s="171"/>
      <c r="EC137" s="171"/>
      <c r="ED137" s="171"/>
      <c r="EE137" s="171"/>
      <c r="EF137" s="171"/>
      <c r="EG137" s="171"/>
      <c r="EH137" s="171"/>
      <c r="EI137" s="171"/>
      <c r="EJ137" s="171"/>
      <c r="EK137" s="171"/>
      <c r="EL137" s="171"/>
      <c r="EM137" s="171"/>
      <c r="EN137" s="171"/>
      <c r="EO137" s="171"/>
      <c r="EP137" s="171"/>
      <c r="EQ137" s="171"/>
      <c r="ER137" s="171"/>
      <c r="ES137" s="171"/>
      <c r="ET137" s="171"/>
      <c r="EU137" s="171"/>
      <c r="EV137" s="171"/>
      <c r="EW137" s="171"/>
      <c r="EX137" s="171"/>
      <c r="EY137" s="171"/>
      <c r="EZ137" s="171"/>
      <c r="FA137" s="171"/>
      <c r="FB137" s="171"/>
      <c r="FC137" s="171"/>
      <c r="FD137" s="171"/>
      <c r="FE137" s="171"/>
      <c r="FF137" s="171"/>
      <c r="FG137" s="171"/>
      <c r="FH137" s="171"/>
      <c r="FI137" s="171"/>
      <c r="FJ137" s="171"/>
      <c r="FK137" s="171"/>
      <c r="FL137" s="171"/>
      <c r="FM137" s="171"/>
      <c r="FN137" s="171"/>
      <c r="FO137" s="171"/>
      <c r="FP137" s="171"/>
      <c r="FQ137" s="171"/>
      <c r="FR137" s="171"/>
      <c r="FS137" s="171"/>
      <c r="FT137" s="171"/>
      <c r="FU137" s="171"/>
      <c r="FV137" s="171"/>
      <c r="FW137" s="171"/>
      <c r="FX137" s="171"/>
      <c r="FY137" s="171"/>
      <c r="FZ137" s="171"/>
      <c r="GA137" s="171"/>
      <c r="GB137" s="171"/>
      <c r="GC137" s="171"/>
      <c r="GD137" s="171"/>
      <c r="GE137" s="171"/>
      <c r="GF137" s="171"/>
      <c r="GG137" s="171"/>
      <c r="GH137" s="171"/>
      <c r="GI137" s="171"/>
      <c r="GJ137" s="171"/>
      <c r="GK137" s="171"/>
      <c r="GL137" s="171"/>
      <c r="GM137" s="171"/>
      <c r="GN137" s="171"/>
      <c r="GO137" s="171"/>
      <c r="GP137" s="171"/>
      <c r="GQ137" s="171"/>
      <c r="GR137" s="171"/>
      <c r="GS137" s="171"/>
      <c r="GT137" s="171"/>
      <c r="GU137" s="171"/>
      <c r="GV137" s="171"/>
      <c r="GW137" s="171"/>
      <c r="GX137" s="171"/>
      <c r="GY137" s="171"/>
      <c r="GZ137" s="171"/>
      <c r="HA137" s="171"/>
      <c r="HB137" s="171"/>
      <c r="HC137" s="171"/>
      <c r="HD137" s="171"/>
      <c r="HE137" s="171"/>
      <c r="HF137" s="171"/>
      <c r="HG137" s="171"/>
      <c r="HH137" s="171"/>
      <c r="HI137" s="171"/>
      <c r="HJ137" s="171"/>
      <c r="HK137" s="171"/>
      <c r="HL137" s="171"/>
      <c r="HM137" s="171"/>
      <c r="HN137" s="171"/>
      <c r="HO137" s="171"/>
      <c r="HP137" s="171"/>
      <c r="HQ137" s="171"/>
      <c r="HR137" s="171"/>
      <c r="HS137" s="171"/>
      <c r="HT137" s="171"/>
      <c r="HU137" s="171"/>
      <c r="HV137" s="171"/>
      <c r="HW137" s="171"/>
      <c r="HX137" s="171"/>
      <c r="HY137" s="171"/>
      <c r="HZ137" s="171"/>
      <c r="IA137" s="171"/>
      <c r="IB137" s="171"/>
      <c r="IC137" s="171"/>
      <c r="ID137" s="171"/>
      <c r="IE137" s="171"/>
      <c r="IF137" s="171"/>
      <c r="IG137" s="171"/>
      <c r="IH137" s="171"/>
      <c r="II137" s="171"/>
      <c r="IJ137" s="171"/>
      <c r="IK137" s="171"/>
    </row>
    <row r="138" spans="1:245" s="101" customFormat="1" ht="37.5" customHeight="1" hidden="1">
      <c r="A138" s="185" t="s">
        <v>252</v>
      </c>
      <c r="B138" s="85" t="s">
        <v>0</v>
      </c>
      <c r="C138" s="68" t="s">
        <v>222</v>
      </c>
      <c r="D138" s="146" t="s">
        <v>242</v>
      </c>
      <c r="E138" s="146" t="s">
        <v>250</v>
      </c>
      <c r="F138" s="145" t="s">
        <v>159</v>
      </c>
      <c r="G138" s="145"/>
      <c r="H138" s="719" t="s">
        <v>248</v>
      </c>
      <c r="I138" s="719" t="s">
        <v>248</v>
      </c>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c r="AV138" s="171"/>
      <c r="AW138" s="171"/>
      <c r="AX138" s="171"/>
      <c r="AY138" s="171"/>
      <c r="AZ138" s="171"/>
      <c r="BA138" s="171"/>
      <c r="BB138" s="171"/>
      <c r="BC138" s="171"/>
      <c r="BD138" s="171"/>
      <c r="BE138" s="171"/>
      <c r="BF138" s="171"/>
      <c r="BG138" s="171"/>
      <c r="BH138" s="171"/>
      <c r="BI138" s="171"/>
      <c r="BJ138" s="171"/>
      <c r="BK138" s="171"/>
      <c r="BL138" s="171"/>
      <c r="BM138" s="171"/>
      <c r="BN138" s="171"/>
      <c r="BO138" s="171"/>
      <c r="BP138" s="171"/>
      <c r="BQ138" s="171"/>
      <c r="BR138" s="171"/>
      <c r="BS138" s="171"/>
      <c r="BT138" s="171"/>
      <c r="BU138" s="171"/>
      <c r="BV138" s="171"/>
      <c r="BW138" s="171"/>
      <c r="BX138" s="171"/>
      <c r="BY138" s="171"/>
      <c r="BZ138" s="171"/>
      <c r="CA138" s="171"/>
      <c r="CB138" s="171"/>
      <c r="CC138" s="171"/>
      <c r="CD138" s="171"/>
      <c r="CE138" s="171"/>
      <c r="CF138" s="171"/>
      <c r="CG138" s="171"/>
      <c r="CH138" s="171"/>
      <c r="CI138" s="171"/>
      <c r="CJ138" s="171"/>
      <c r="CK138" s="171"/>
      <c r="CL138" s="171"/>
      <c r="CM138" s="171"/>
      <c r="CN138" s="171"/>
      <c r="CO138" s="171"/>
      <c r="CP138" s="171"/>
      <c r="CQ138" s="171"/>
      <c r="CR138" s="171"/>
      <c r="CS138" s="171"/>
      <c r="CT138" s="171"/>
      <c r="CU138" s="171"/>
      <c r="CV138" s="171"/>
      <c r="CW138" s="171"/>
      <c r="CX138" s="171"/>
      <c r="CY138" s="171"/>
      <c r="CZ138" s="171"/>
      <c r="DA138" s="171"/>
      <c r="DB138" s="171"/>
      <c r="DC138" s="171"/>
      <c r="DD138" s="171"/>
      <c r="DE138" s="171"/>
      <c r="DF138" s="171"/>
      <c r="DG138" s="171"/>
      <c r="DH138" s="171"/>
      <c r="DI138" s="171"/>
      <c r="DJ138" s="171"/>
      <c r="DK138" s="171"/>
      <c r="DL138" s="171"/>
      <c r="DM138" s="171"/>
      <c r="DN138" s="171"/>
      <c r="DO138" s="171"/>
      <c r="DP138" s="171"/>
      <c r="DQ138" s="171"/>
      <c r="DR138" s="171"/>
      <c r="DS138" s="171"/>
      <c r="DT138" s="171"/>
      <c r="DU138" s="171"/>
      <c r="DV138" s="171"/>
      <c r="DW138" s="171"/>
      <c r="DX138" s="171"/>
      <c r="DY138" s="171"/>
      <c r="DZ138" s="171"/>
      <c r="EA138" s="171"/>
      <c r="EB138" s="171"/>
      <c r="EC138" s="171"/>
      <c r="ED138" s="171"/>
      <c r="EE138" s="171"/>
      <c r="EF138" s="171"/>
      <c r="EG138" s="171"/>
      <c r="EH138" s="171"/>
      <c r="EI138" s="171"/>
      <c r="EJ138" s="171"/>
      <c r="EK138" s="171"/>
      <c r="EL138" s="171"/>
      <c r="EM138" s="171"/>
      <c r="EN138" s="171"/>
      <c r="EO138" s="171"/>
      <c r="EP138" s="171"/>
      <c r="EQ138" s="171"/>
      <c r="ER138" s="171"/>
      <c r="ES138" s="171"/>
      <c r="ET138" s="171"/>
      <c r="EU138" s="171"/>
      <c r="EV138" s="171"/>
      <c r="EW138" s="171"/>
      <c r="EX138" s="171"/>
      <c r="EY138" s="171"/>
      <c r="EZ138" s="171"/>
      <c r="FA138" s="171"/>
      <c r="FB138" s="171"/>
      <c r="FC138" s="171"/>
      <c r="FD138" s="171"/>
      <c r="FE138" s="171"/>
      <c r="FF138" s="171"/>
      <c r="FG138" s="171"/>
      <c r="FH138" s="171"/>
      <c r="FI138" s="171"/>
      <c r="FJ138" s="171"/>
      <c r="FK138" s="171"/>
      <c r="FL138" s="171"/>
      <c r="FM138" s="171"/>
      <c r="FN138" s="171"/>
      <c r="FO138" s="171"/>
      <c r="FP138" s="171"/>
      <c r="FQ138" s="171"/>
      <c r="FR138" s="171"/>
      <c r="FS138" s="171"/>
      <c r="FT138" s="171"/>
      <c r="FU138" s="171"/>
      <c r="FV138" s="171"/>
      <c r="FW138" s="171"/>
      <c r="FX138" s="171"/>
      <c r="FY138" s="171"/>
      <c r="FZ138" s="171"/>
      <c r="GA138" s="171"/>
      <c r="GB138" s="171"/>
      <c r="GC138" s="171"/>
      <c r="GD138" s="171"/>
      <c r="GE138" s="171"/>
      <c r="GF138" s="171"/>
      <c r="GG138" s="171"/>
      <c r="GH138" s="171"/>
      <c r="GI138" s="171"/>
      <c r="GJ138" s="171"/>
      <c r="GK138" s="171"/>
      <c r="GL138" s="171"/>
      <c r="GM138" s="171"/>
      <c r="GN138" s="171"/>
      <c r="GO138" s="171"/>
      <c r="GP138" s="171"/>
      <c r="GQ138" s="171"/>
      <c r="GR138" s="171"/>
      <c r="GS138" s="171"/>
      <c r="GT138" s="171"/>
      <c r="GU138" s="171"/>
      <c r="GV138" s="171"/>
      <c r="GW138" s="171"/>
      <c r="GX138" s="171"/>
      <c r="GY138" s="171"/>
      <c r="GZ138" s="171"/>
      <c r="HA138" s="171"/>
      <c r="HB138" s="171"/>
      <c r="HC138" s="171"/>
      <c r="HD138" s="171"/>
      <c r="HE138" s="171"/>
      <c r="HF138" s="171"/>
      <c r="HG138" s="171"/>
      <c r="HH138" s="171"/>
      <c r="HI138" s="171"/>
      <c r="HJ138" s="171"/>
      <c r="HK138" s="171"/>
      <c r="HL138" s="171"/>
      <c r="HM138" s="171"/>
      <c r="HN138" s="171"/>
      <c r="HO138" s="171"/>
      <c r="HP138" s="171"/>
      <c r="HQ138" s="171"/>
      <c r="HR138" s="171"/>
      <c r="HS138" s="171"/>
      <c r="HT138" s="171"/>
      <c r="HU138" s="171"/>
      <c r="HV138" s="171"/>
      <c r="HW138" s="171"/>
      <c r="HX138" s="171"/>
      <c r="HY138" s="171"/>
      <c r="HZ138" s="171"/>
      <c r="IA138" s="171"/>
      <c r="IB138" s="171"/>
      <c r="IC138" s="171"/>
      <c r="ID138" s="171"/>
      <c r="IE138" s="171"/>
      <c r="IF138" s="171"/>
      <c r="IG138" s="171"/>
      <c r="IH138" s="171"/>
      <c r="II138" s="171"/>
      <c r="IJ138" s="171"/>
      <c r="IK138" s="171"/>
    </row>
    <row r="139" spans="1:245" s="182" customFormat="1" ht="37.5" customHeight="1" hidden="1">
      <c r="A139" s="153" t="s">
        <v>251</v>
      </c>
      <c r="B139" s="85" t="s">
        <v>0</v>
      </c>
      <c r="C139" s="68" t="s">
        <v>222</v>
      </c>
      <c r="D139" s="146" t="s">
        <v>242</v>
      </c>
      <c r="E139" s="146" t="s">
        <v>250</v>
      </c>
      <c r="F139" s="145" t="s">
        <v>249</v>
      </c>
      <c r="G139" s="145"/>
      <c r="H139" s="710" t="str">
        <f>H140</f>
        <v>1160</v>
      </c>
      <c r="I139" s="710" t="str">
        <f>I140</f>
        <v>1160</v>
      </c>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3"/>
      <c r="BX139" s="183"/>
      <c r="BY139" s="183"/>
      <c r="BZ139" s="183"/>
      <c r="CA139" s="183"/>
      <c r="CB139" s="183"/>
      <c r="CC139" s="183"/>
      <c r="CD139" s="183"/>
      <c r="CE139" s="183"/>
      <c r="CF139" s="183"/>
      <c r="CG139" s="183"/>
      <c r="CH139" s="183"/>
      <c r="CI139" s="183"/>
      <c r="CJ139" s="183"/>
      <c r="CK139" s="183"/>
      <c r="CL139" s="183"/>
      <c r="CM139" s="183"/>
      <c r="CN139" s="183"/>
      <c r="CO139" s="183"/>
      <c r="CP139" s="183"/>
      <c r="CQ139" s="183"/>
      <c r="CR139" s="183"/>
      <c r="CS139" s="183"/>
      <c r="CT139" s="183"/>
      <c r="CU139" s="183"/>
      <c r="CV139" s="183"/>
      <c r="CW139" s="183"/>
      <c r="CX139" s="183"/>
      <c r="CY139" s="183"/>
      <c r="CZ139" s="183"/>
      <c r="DA139" s="183"/>
      <c r="DB139" s="183"/>
      <c r="DC139" s="183"/>
      <c r="DD139" s="183"/>
      <c r="DE139" s="183"/>
      <c r="DF139" s="183"/>
      <c r="DG139" s="183"/>
      <c r="DH139" s="183"/>
      <c r="DI139" s="183"/>
      <c r="DJ139" s="183"/>
      <c r="DK139" s="183"/>
      <c r="DL139" s="183"/>
      <c r="DM139" s="183"/>
      <c r="DN139" s="183"/>
      <c r="DO139" s="183"/>
      <c r="DP139" s="183"/>
      <c r="DQ139" s="183"/>
      <c r="DR139" s="183"/>
      <c r="DS139" s="183"/>
      <c r="DT139" s="183"/>
      <c r="DU139" s="183"/>
      <c r="DV139" s="183"/>
      <c r="DW139" s="183"/>
      <c r="DX139" s="183"/>
      <c r="DY139" s="183"/>
      <c r="DZ139" s="183"/>
      <c r="EA139" s="183"/>
      <c r="EB139" s="183"/>
      <c r="EC139" s="183"/>
      <c r="ED139" s="183"/>
      <c r="EE139" s="183"/>
      <c r="EF139" s="183"/>
      <c r="EG139" s="183"/>
      <c r="EH139" s="183"/>
      <c r="EI139" s="183"/>
      <c r="EJ139" s="183"/>
      <c r="EK139" s="183"/>
      <c r="EL139" s="183"/>
      <c r="EM139" s="183"/>
      <c r="EN139" s="183"/>
      <c r="EO139" s="183"/>
      <c r="EP139" s="183"/>
      <c r="EQ139" s="183"/>
      <c r="ER139" s="183"/>
      <c r="ES139" s="183"/>
      <c r="ET139" s="183"/>
      <c r="EU139" s="183"/>
      <c r="EV139" s="183"/>
      <c r="EW139" s="183"/>
      <c r="EX139" s="183"/>
      <c r="EY139" s="183"/>
      <c r="EZ139" s="183"/>
      <c r="FA139" s="183"/>
      <c r="FB139" s="183"/>
      <c r="FC139" s="183"/>
      <c r="FD139" s="183"/>
      <c r="FE139" s="183"/>
      <c r="FF139" s="183"/>
      <c r="FG139" s="183"/>
      <c r="FH139" s="183"/>
      <c r="FI139" s="183"/>
      <c r="FJ139" s="183"/>
      <c r="FK139" s="183"/>
      <c r="FL139" s="183"/>
      <c r="FM139" s="183"/>
      <c r="FN139" s="183"/>
      <c r="FO139" s="183"/>
      <c r="FP139" s="183"/>
      <c r="FQ139" s="183"/>
      <c r="FR139" s="183"/>
      <c r="FS139" s="183"/>
      <c r="FT139" s="183"/>
      <c r="FU139" s="183"/>
      <c r="FV139" s="183"/>
      <c r="FW139" s="183"/>
      <c r="FX139" s="183"/>
      <c r="FY139" s="183"/>
      <c r="FZ139" s="183"/>
      <c r="GA139" s="183"/>
      <c r="GB139" s="183"/>
      <c r="GC139" s="183"/>
      <c r="GD139" s="183"/>
      <c r="GE139" s="183"/>
      <c r="GF139" s="183"/>
      <c r="GG139" s="183"/>
      <c r="GH139" s="183"/>
      <c r="GI139" s="183"/>
      <c r="GJ139" s="183"/>
      <c r="GK139" s="183"/>
      <c r="GL139" s="183"/>
      <c r="GM139" s="183"/>
      <c r="GN139" s="183"/>
      <c r="GO139" s="183"/>
      <c r="GP139" s="183"/>
      <c r="GQ139" s="183"/>
      <c r="GR139" s="183"/>
      <c r="GS139" s="183"/>
      <c r="GT139" s="183"/>
      <c r="GU139" s="183"/>
      <c r="GV139" s="183"/>
      <c r="GW139" s="183"/>
      <c r="GX139" s="183"/>
      <c r="GY139" s="183"/>
      <c r="GZ139" s="183"/>
      <c r="HA139" s="183"/>
      <c r="HB139" s="183"/>
      <c r="HC139" s="183"/>
      <c r="HD139" s="183"/>
      <c r="HE139" s="183"/>
      <c r="HF139" s="183"/>
      <c r="HG139" s="183"/>
      <c r="HH139" s="183"/>
      <c r="HI139" s="183"/>
      <c r="HJ139" s="183"/>
      <c r="HK139" s="183"/>
      <c r="HL139" s="183"/>
      <c r="HM139" s="183"/>
      <c r="HN139" s="183"/>
      <c r="HO139" s="183"/>
      <c r="HP139" s="183"/>
      <c r="HQ139" s="183"/>
      <c r="HR139" s="183"/>
      <c r="HS139" s="183"/>
      <c r="HT139" s="183"/>
      <c r="HU139" s="183"/>
      <c r="HV139" s="183"/>
      <c r="HW139" s="183"/>
      <c r="HX139" s="183"/>
      <c r="HY139" s="183"/>
      <c r="HZ139" s="183"/>
      <c r="IA139" s="183"/>
      <c r="IB139" s="183"/>
      <c r="IC139" s="183"/>
      <c r="ID139" s="183"/>
      <c r="IE139" s="183"/>
      <c r="IF139" s="183"/>
      <c r="IG139" s="183"/>
      <c r="IH139" s="183"/>
      <c r="II139" s="183"/>
      <c r="IJ139" s="183"/>
      <c r="IK139" s="183"/>
    </row>
    <row r="140" spans="1:246" s="180" customFormat="1" ht="37.5" customHeight="1" hidden="1">
      <c r="A140" s="86" t="s">
        <v>163</v>
      </c>
      <c r="B140" s="57" t="s">
        <v>0</v>
      </c>
      <c r="C140" s="68" t="s">
        <v>222</v>
      </c>
      <c r="D140" s="146" t="s">
        <v>242</v>
      </c>
      <c r="E140" s="146" t="s">
        <v>250</v>
      </c>
      <c r="F140" s="145" t="s">
        <v>249</v>
      </c>
      <c r="G140" s="145" t="s">
        <v>149</v>
      </c>
      <c r="H140" s="719" t="s">
        <v>248</v>
      </c>
      <c r="I140" s="719" t="s">
        <v>248</v>
      </c>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c r="BM140" s="171"/>
      <c r="BN140" s="171"/>
      <c r="BO140" s="171"/>
      <c r="BP140" s="171"/>
      <c r="BQ140" s="171"/>
      <c r="BR140" s="171"/>
      <c r="BS140" s="171"/>
      <c r="BT140" s="171"/>
      <c r="BU140" s="171"/>
      <c r="BV140" s="171"/>
      <c r="BW140" s="171"/>
      <c r="BX140" s="171"/>
      <c r="BY140" s="171"/>
      <c r="BZ140" s="171"/>
      <c r="CA140" s="171"/>
      <c r="CB140" s="171"/>
      <c r="CC140" s="171"/>
      <c r="CD140" s="171"/>
      <c r="CE140" s="171"/>
      <c r="CF140" s="171"/>
      <c r="CG140" s="171"/>
      <c r="CH140" s="171"/>
      <c r="CI140" s="171"/>
      <c r="CJ140" s="171"/>
      <c r="CK140" s="171"/>
      <c r="CL140" s="171"/>
      <c r="CM140" s="171"/>
      <c r="CN140" s="171"/>
      <c r="CO140" s="171"/>
      <c r="CP140" s="171"/>
      <c r="CQ140" s="171"/>
      <c r="CR140" s="171"/>
      <c r="CS140" s="171"/>
      <c r="CT140" s="171"/>
      <c r="CU140" s="171"/>
      <c r="CV140" s="171"/>
      <c r="CW140" s="171"/>
      <c r="CX140" s="171"/>
      <c r="CY140" s="171"/>
      <c r="CZ140" s="171"/>
      <c r="DA140" s="171"/>
      <c r="DB140" s="171"/>
      <c r="DC140" s="171"/>
      <c r="DD140" s="171"/>
      <c r="DE140" s="171"/>
      <c r="DF140" s="171"/>
      <c r="DG140" s="171"/>
      <c r="DH140" s="171"/>
      <c r="DI140" s="171"/>
      <c r="DJ140" s="171"/>
      <c r="DK140" s="171"/>
      <c r="DL140" s="171"/>
      <c r="DM140" s="171"/>
      <c r="DN140" s="171"/>
      <c r="DO140" s="171"/>
      <c r="DP140" s="171"/>
      <c r="DQ140" s="171"/>
      <c r="DR140" s="171"/>
      <c r="DS140" s="171"/>
      <c r="DT140" s="171"/>
      <c r="DU140" s="171"/>
      <c r="DV140" s="171"/>
      <c r="DW140" s="171"/>
      <c r="DX140" s="171"/>
      <c r="DY140" s="171"/>
      <c r="DZ140" s="171"/>
      <c r="EA140" s="171"/>
      <c r="EB140" s="171"/>
      <c r="EC140" s="171"/>
      <c r="ED140" s="171"/>
      <c r="EE140" s="171"/>
      <c r="EF140" s="171"/>
      <c r="EG140" s="171"/>
      <c r="EH140" s="171"/>
      <c r="EI140" s="171"/>
      <c r="EJ140" s="171"/>
      <c r="EK140" s="171"/>
      <c r="EL140" s="171"/>
      <c r="EM140" s="171"/>
      <c r="EN140" s="171"/>
      <c r="EO140" s="171"/>
      <c r="EP140" s="171"/>
      <c r="EQ140" s="171"/>
      <c r="ER140" s="171"/>
      <c r="ES140" s="171"/>
      <c r="ET140" s="171"/>
      <c r="EU140" s="171"/>
      <c r="EV140" s="171"/>
      <c r="EW140" s="171"/>
      <c r="EX140" s="171"/>
      <c r="EY140" s="171"/>
      <c r="EZ140" s="171"/>
      <c r="FA140" s="171"/>
      <c r="FB140" s="171"/>
      <c r="FC140" s="171"/>
      <c r="FD140" s="171"/>
      <c r="FE140" s="171"/>
      <c r="FF140" s="171"/>
      <c r="FG140" s="171"/>
      <c r="FH140" s="171"/>
      <c r="FI140" s="171"/>
      <c r="FJ140" s="171"/>
      <c r="FK140" s="171"/>
      <c r="FL140" s="171"/>
      <c r="FM140" s="171"/>
      <c r="FN140" s="171"/>
      <c r="FO140" s="171"/>
      <c r="FP140" s="171"/>
      <c r="FQ140" s="171"/>
      <c r="FR140" s="171"/>
      <c r="FS140" s="171"/>
      <c r="FT140" s="171"/>
      <c r="FU140" s="171"/>
      <c r="FV140" s="171"/>
      <c r="FW140" s="171"/>
      <c r="FX140" s="171"/>
      <c r="FY140" s="171"/>
      <c r="FZ140" s="171"/>
      <c r="GA140" s="171"/>
      <c r="GB140" s="171"/>
      <c r="GC140" s="171"/>
      <c r="GD140" s="171"/>
      <c r="GE140" s="171"/>
      <c r="GF140" s="171"/>
      <c r="GG140" s="171"/>
      <c r="GH140" s="171"/>
      <c r="GI140" s="171"/>
      <c r="GJ140" s="171"/>
      <c r="GK140" s="171"/>
      <c r="GL140" s="171"/>
      <c r="GM140" s="171"/>
      <c r="GN140" s="171"/>
      <c r="GO140" s="171"/>
      <c r="GP140" s="171"/>
      <c r="GQ140" s="171"/>
      <c r="GR140" s="171"/>
      <c r="GS140" s="171"/>
      <c r="GT140" s="171"/>
      <c r="GU140" s="171"/>
      <c r="GV140" s="171"/>
      <c r="GW140" s="171"/>
      <c r="GX140" s="171"/>
      <c r="GY140" s="171"/>
      <c r="GZ140" s="171"/>
      <c r="HA140" s="171"/>
      <c r="HB140" s="171"/>
      <c r="HC140" s="171"/>
      <c r="HD140" s="171"/>
      <c r="HE140" s="171"/>
      <c r="HF140" s="171"/>
      <c r="HG140" s="171"/>
      <c r="HH140" s="171"/>
      <c r="HI140" s="171"/>
      <c r="HJ140" s="171"/>
      <c r="HK140" s="171"/>
      <c r="HL140" s="171"/>
      <c r="HM140" s="171"/>
      <c r="HN140" s="171"/>
      <c r="HO140" s="171"/>
      <c r="HP140" s="171"/>
      <c r="HQ140" s="171"/>
      <c r="HR140" s="171"/>
      <c r="HS140" s="171"/>
      <c r="HT140" s="171"/>
      <c r="HU140" s="171"/>
      <c r="HV140" s="171"/>
      <c r="HW140" s="171"/>
      <c r="HX140" s="171"/>
      <c r="HY140" s="171"/>
      <c r="HZ140" s="171"/>
      <c r="IA140" s="171"/>
      <c r="IB140" s="171"/>
      <c r="IC140" s="171"/>
      <c r="ID140" s="171"/>
      <c r="IE140" s="171"/>
      <c r="IF140" s="171"/>
      <c r="IG140" s="171"/>
      <c r="IH140" s="171"/>
      <c r="II140" s="171"/>
      <c r="IJ140" s="171"/>
      <c r="IK140" s="171"/>
      <c r="IL140" s="171"/>
    </row>
    <row r="141" spans="1:35" s="179" customFormat="1" ht="18.75" customHeight="1" hidden="1">
      <c r="A141" s="159" t="s">
        <v>247</v>
      </c>
      <c r="B141" s="85" t="s">
        <v>0</v>
      </c>
      <c r="C141" s="68" t="s">
        <v>222</v>
      </c>
      <c r="D141" s="146" t="s">
        <v>242</v>
      </c>
      <c r="E141" s="833" t="s">
        <v>246</v>
      </c>
      <c r="F141" s="834"/>
      <c r="G141" s="145"/>
      <c r="H141" s="705" t="e">
        <f>#REF!</f>
        <v>#REF!</v>
      </c>
      <c r="I141" s="705" t="e">
        <f>#REF!</f>
        <v>#REF!</v>
      </c>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row>
    <row r="142" spans="1:35" s="51" customFormat="1" ht="56.25" customHeight="1" hidden="1">
      <c r="A142" s="158" t="s">
        <v>245</v>
      </c>
      <c r="B142" s="57" t="s">
        <v>0</v>
      </c>
      <c r="C142" s="68" t="s">
        <v>222</v>
      </c>
      <c r="D142" s="146" t="s">
        <v>242</v>
      </c>
      <c r="E142" s="146" t="s">
        <v>244</v>
      </c>
      <c r="F142" s="69" t="s">
        <v>159</v>
      </c>
      <c r="G142" s="145"/>
      <c r="H142" s="705">
        <v>560</v>
      </c>
      <c r="I142" s="705">
        <v>560</v>
      </c>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row>
    <row r="143" spans="1:35" s="51" customFormat="1" ht="2.25" customHeight="1" hidden="1">
      <c r="A143" s="158"/>
      <c r="B143" s="57"/>
      <c r="C143" s="68"/>
      <c r="D143" s="146"/>
      <c r="E143" s="146"/>
      <c r="F143" s="69"/>
      <c r="G143" s="145"/>
      <c r="H143" s="705"/>
      <c r="I143" s="705"/>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row>
    <row r="144" spans="1:35" s="51" customFormat="1" ht="18" customHeight="1">
      <c r="A144" s="110" t="s">
        <v>241</v>
      </c>
      <c r="B144" s="151" t="s">
        <v>0</v>
      </c>
      <c r="C144" s="71" t="s">
        <v>222</v>
      </c>
      <c r="D144" s="107">
        <v>12</v>
      </c>
      <c r="E144" s="59"/>
      <c r="F144" s="156"/>
      <c r="G144" s="133"/>
      <c r="H144" s="689">
        <f>H145+H158+H166</f>
        <v>210</v>
      </c>
      <c r="I144" s="689">
        <f>I145+I158+I166</f>
        <v>210</v>
      </c>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row>
    <row r="145" spans="1:9" s="171" customFormat="1" ht="87" customHeight="1" hidden="1">
      <c r="A145" s="110" t="s">
        <v>691</v>
      </c>
      <c r="B145" s="99" t="s">
        <v>0</v>
      </c>
      <c r="C145" s="71" t="s">
        <v>222</v>
      </c>
      <c r="D145" s="107" t="s">
        <v>221</v>
      </c>
      <c r="E145" s="853" t="s">
        <v>755</v>
      </c>
      <c r="F145" s="854"/>
      <c r="G145" s="133"/>
      <c r="H145" s="717" t="str">
        <f>H147</f>
        <v>0</v>
      </c>
      <c r="I145" s="717" t="str">
        <f>I147</f>
        <v>0</v>
      </c>
    </row>
    <row r="146" spans="1:9" s="171" customFormat="1" ht="44.25" customHeight="1" hidden="1">
      <c r="A146" s="276" t="s">
        <v>502</v>
      </c>
      <c r="B146" s="99"/>
      <c r="C146" s="293" t="s">
        <v>222</v>
      </c>
      <c r="D146" s="407" t="s">
        <v>221</v>
      </c>
      <c r="E146" s="853" t="s">
        <v>754</v>
      </c>
      <c r="F146" s="854"/>
      <c r="G146" s="133"/>
      <c r="H146" s="717" t="str">
        <f>H147</f>
        <v>0</v>
      </c>
      <c r="I146" s="717" t="str">
        <f>I147</f>
        <v>0</v>
      </c>
    </row>
    <row r="147" spans="1:9" s="171" customFormat="1" ht="18.75" hidden="1">
      <c r="A147" s="176" t="s">
        <v>239</v>
      </c>
      <c r="B147" s="175" t="s">
        <v>0</v>
      </c>
      <c r="C147" s="57" t="s">
        <v>222</v>
      </c>
      <c r="D147" s="64" t="s">
        <v>221</v>
      </c>
      <c r="E147" s="839" t="s">
        <v>643</v>
      </c>
      <c r="F147" s="840"/>
      <c r="G147" s="133"/>
      <c r="H147" s="705" t="str">
        <f>H148</f>
        <v>0</v>
      </c>
      <c r="I147" s="705" t="str">
        <f>I148</f>
        <v>0</v>
      </c>
    </row>
    <row r="148" spans="1:9" s="171" customFormat="1" ht="40.5" customHeight="1" hidden="1">
      <c r="A148" s="663" t="s">
        <v>368</v>
      </c>
      <c r="B148" s="151" t="s">
        <v>0</v>
      </c>
      <c r="C148" s="57" t="s">
        <v>222</v>
      </c>
      <c r="D148" s="64" t="s">
        <v>221</v>
      </c>
      <c r="E148" s="839" t="s">
        <v>643</v>
      </c>
      <c r="F148" s="840"/>
      <c r="G148" s="63" t="s">
        <v>149</v>
      </c>
      <c r="H148" s="721" t="s">
        <v>329</v>
      </c>
      <c r="I148" s="721" t="s">
        <v>329</v>
      </c>
    </row>
    <row r="149" spans="1:9" s="101" customFormat="1" ht="19.5" customHeight="1" hidden="1">
      <c r="A149" s="664" t="s">
        <v>237</v>
      </c>
      <c r="B149" s="57" t="s">
        <v>0</v>
      </c>
      <c r="C149" s="121" t="s">
        <v>222</v>
      </c>
      <c r="D149" s="169" t="s">
        <v>221</v>
      </c>
      <c r="E149" s="168" t="s">
        <v>236</v>
      </c>
      <c r="F149" s="135" t="s">
        <v>174</v>
      </c>
      <c r="G149" s="167"/>
      <c r="H149" s="722"/>
      <c r="I149" s="722"/>
    </row>
    <row r="150" spans="1:9" s="80" customFormat="1" ht="56.25" customHeight="1" hidden="1">
      <c r="A150" s="665" t="s">
        <v>235</v>
      </c>
      <c r="B150" s="99" t="s">
        <v>0</v>
      </c>
      <c r="C150" s="163" t="s">
        <v>222</v>
      </c>
      <c r="D150" s="162" t="s">
        <v>221</v>
      </c>
      <c r="E150" s="161" t="s">
        <v>233</v>
      </c>
      <c r="F150" s="160" t="s">
        <v>174</v>
      </c>
      <c r="G150" s="166"/>
      <c r="H150" s="723"/>
      <c r="I150" s="723"/>
    </row>
    <row r="151" spans="1:9" s="80" customFormat="1" ht="37.5" customHeight="1" hidden="1">
      <c r="A151" s="665" t="s">
        <v>234</v>
      </c>
      <c r="B151" s="71" t="s">
        <v>0</v>
      </c>
      <c r="C151" s="163" t="s">
        <v>222</v>
      </c>
      <c r="D151" s="162" t="s">
        <v>221</v>
      </c>
      <c r="E151" s="161" t="s">
        <v>233</v>
      </c>
      <c r="F151" s="160" t="s">
        <v>232</v>
      </c>
      <c r="G151" s="166"/>
      <c r="H151" s="723"/>
      <c r="I151" s="723"/>
    </row>
    <row r="152" spans="1:9" s="80" customFormat="1" ht="73.5" customHeight="1" hidden="1">
      <c r="A152" s="666" t="s">
        <v>163</v>
      </c>
      <c r="B152" s="96" t="s">
        <v>0</v>
      </c>
      <c r="C152" s="163" t="s">
        <v>222</v>
      </c>
      <c r="D152" s="162" t="s">
        <v>221</v>
      </c>
      <c r="E152" s="161" t="s">
        <v>233</v>
      </c>
      <c r="F152" s="160" t="s">
        <v>232</v>
      </c>
      <c r="G152" s="157" t="s">
        <v>149</v>
      </c>
      <c r="H152" s="724"/>
      <c r="I152" s="724"/>
    </row>
    <row r="153" spans="1:9" s="80" customFormat="1" ht="54" customHeight="1" hidden="1">
      <c r="A153" s="665" t="s">
        <v>231</v>
      </c>
      <c r="B153" s="85" t="s">
        <v>0</v>
      </c>
      <c r="C153" s="163" t="s">
        <v>222</v>
      </c>
      <c r="D153" s="162" t="s">
        <v>221</v>
      </c>
      <c r="E153" s="161" t="s">
        <v>227</v>
      </c>
      <c r="F153" s="160" t="s">
        <v>174</v>
      </c>
      <c r="G153" s="166"/>
      <c r="H153" s="723"/>
      <c r="I153" s="723"/>
    </row>
    <row r="154" spans="1:9" s="80" customFormat="1" ht="22.5" customHeight="1" hidden="1">
      <c r="A154" s="665" t="s">
        <v>230</v>
      </c>
      <c r="B154" s="85" t="s">
        <v>0</v>
      </c>
      <c r="C154" s="163" t="s">
        <v>222</v>
      </c>
      <c r="D154" s="162" t="s">
        <v>221</v>
      </c>
      <c r="E154" s="161" t="s">
        <v>227</v>
      </c>
      <c r="F154" s="160" t="s">
        <v>229</v>
      </c>
      <c r="G154" s="166"/>
      <c r="H154" s="723"/>
      <c r="I154" s="723"/>
    </row>
    <row r="155" spans="1:9" s="80" customFormat="1" ht="19.5" customHeight="1" hidden="1">
      <c r="A155" s="666" t="s">
        <v>163</v>
      </c>
      <c r="B155" s="85" t="s">
        <v>0</v>
      </c>
      <c r="C155" s="163" t="s">
        <v>222</v>
      </c>
      <c r="D155" s="162" t="s">
        <v>221</v>
      </c>
      <c r="E155" s="161" t="s">
        <v>227</v>
      </c>
      <c r="F155" s="160" t="s">
        <v>229</v>
      </c>
      <c r="G155" s="157" t="s">
        <v>149</v>
      </c>
      <c r="H155" s="724"/>
      <c r="I155" s="724"/>
    </row>
    <row r="156" spans="1:9" s="80" customFormat="1" ht="21" customHeight="1" hidden="1">
      <c r="A156" s="665" t="s">
        <v>228</v>
      </c>
      <c r="B156" s="85" t="s">
        <v>0</v>
      </c>
      <c r="C156" s="163" t="s">
        <v>222</v>
      </c>
      <c r="D156" s="162" t="s">
        <v>221</v>
      </c>
      <c r="E156" s="161" t="s">
        <v>227</v>
      </c>
      <c r="F156" s="160" t="s">
        <v>226</v>
      </c>
      <c r="G156" s="164"/>
      <c r="H156" s="696"/>
      <c r="I156" s="696"/>
    </row>
    <row r="157" spans="1:9" s="80" customFormat="1" ht="21" customHeight="1" hidden="1">
      <c r="A157" s="666" t="s">
        <v>163</v>
      </c>
      <c r="B157" s="85"/>
      <c r="C157" s="163" t="s">
        <v>222</v>
      </c>
      <c r="D157" s="162" t="s">
        <v>221</v>
      </c>
      <c r="E157" s="161" t="s">
        <v>227</v>
      </c>
      <c r="F157" s="160" t="s">
        <v>226</v>
      </c>
      <c r="G157" s="157" t="s">
        <v>149</v>
      </c>
      <c r="H157" s="724"/>
      <c r="I157" s="724"/>
    </row>
    <row r="158" spans="1:9" s="80" customFormat="1" ht="80.25" customHeight="1">
      <c r="A158" s="602" t="s">
        <v>692</v>
      </c>
      <c r="B158" s="85"/>
      <c r="C158" s="68" t="s">
        <v>222</v>
      </c>
      <c r="D158" s="68" t="s">
        <v>221</v>
      </c>
      <c r="E158" s="833" t="s">
        <v>730</v>
      </c>
      <c r="F158" s="834"/>
      <c r="G158" s="145"/>
      <c r="H158" s="725">
        <f>H161+H163+H165</f>
        <v>200</v>
      </c>
      <c r="I158" s="725">
        <f>I161+I163+I165</f>
        <v>200</v>
      </c>
    </row>
    <row r="159" spans="1:9" s="80" customFormat="1" ht="38.25" customHeight="1" hidden="1">
      <c r="A159" s="588" t="s">
        <v>429</v>
      </c>
      <c r="B159" s="96"/>
      <c r="C159" s="68" t="s">
        <v>222</v>
      </c>
      <c r="D159" s="68" t="s">
        <v>221</v>
      </c>
      <c r="E159" s="70" t="s">
        <v>489</v>
      </c>
      <c r="F159" s="69" t="s">
        <v>159</v>
      </c>
      <c r="G159" s="145"/>
      <c r="H159" s="725" t="str">
        <f>H160</f>
        <v>0</v>
      </c>
      <c r="I159" s="725" t="str">
        <f>I160</f>
        <v>0</v>
      </c>
    </row>
    <row r="160" spans="1:9" s="80" customFormat="1" ht="39" customHeight="1" hidden="1">
      <c r="A160" s="103" t="s">
        <v>225</v>
      </c>
      <c r="B160" s="85"/>
      <c r="C160" s="114" t="s">
        <v>222</v>
      </c>
      <c r="D160" s="114" t="s">
        <v>221</v>
      </c>
      <c r="E160" s="59" t="s">
        <v>489</v>
      </c>
      <c r="F160" s="156" t="s">
        <v>224</v>
      </c>
      <c r="G160" s="155"/>
      <c r="H160" s="726" t="str">
        <f>H161</f>
        <v>0</v>
      </c>
      <c r="I160" s="726" t="str">
        <f>I161</f>
        <v>0</v>
      </c>
    </row>
    <row r="161" spans="1:9" s="80" customFormat="1" ht="38.25" customHeight="1" hidden="1">
      <c r="A161" s="534" t="s">
        <v>368</v>
      </c>
      <c r="B161" s="85"/>
      <c r="C161" s="114" t="s">
        <v>222</v>
      </c>
      <c r="D161" s="114" t="s">
        <v>221</v>
      </c>
      <c r="E161" s="59" t="s">
        <v>489</v>
      </c>
      <c r="F161" s="156" t="s">
        <v>224</v>
      </c>
      <c r="G161" s="155" t="s">
        <v>149</v>
      </c>
      <c r="H161" s="727" t="s">
        <v>329</v>
      </c>
      <c r="I161" s="727" t="s">
        <v>329</v>
      </c>
    </row>
    <row r="162" spans="1:9" s="80" customFormat="1" ht="21.75" customHeight="1">
      <c r="A162" s="412" t="s">
        <v>430</v>
      </c>
      <c r="B162" s="85"/>
      <c r="C162" s="286" t="s">
        <v>222</v>
      </c>
      <c r="D162" s="538" t="s">
        <v>221</v>
      </c>
      <c r="E162" s="839" t="s">
        <v>731</v>
      </c>
      <c r="F162" s="840"/>
      <c r="G162" s="539"/>
      <c r="H162" s="726">
        <f>H163</f>
        <v>100</v>
      </c>
      <c r="I162" s="726">
        <f>I163</f>
        <v>100</v>
      </c>
    </row>
    <row r="163" spans="1:9" s="80" customFormat="1" ht="44.25" customHeight="1">
      <c r="A163" s="468" t="s">
        <v>368</v>
      </c>
      <c r="B163" s="85"/>
      <c r="C163" s="286" t="s">
        <v>222</v>
      </c>
      <c r="D163" s="538" t="s">
        <v>221</v>
      </c>
      <c r="E163" s="855" t="s">
        <v>753</v>
      </c>
      <c r="F163" s="856"/>
      <c r="G163" s="539" t="s">
        <v>149</v>
      </c>
      <c r="H163" s="726">
        <v>100</v>
      </c>
      <c r="I163" s="726">
        <v>100</v>
      </c>
    </row>
    <row r="164" spans="1:9" s="80" customFormat="1" ht="45" customHeight="1">
      <c r="A164" s="86" t="s">
        <v>223</v>
      </c>
      <c r="B164" s="85"/>
      <c r="C164" s="114" t="s">
        <v>222</v>
      </c>
      <c r="D164" s="114" t="s">
        <v>221</v>
      </c>
      <c r="E164" s="835" t="s">
        <v>633</v>
      </c>
      <c r="F164" s="836"/>
      <c r="G164" s="155"/>
      <c r="H164" s="726" t="str">
        <f>H165</f>
        <v>100,000</v>
      </c>
      <c r="I164" s="726" t="str">
        <f>I165</f>
        <v>100,000</v>
      </c>
    </row>
    <row r="165" spans="1:9" s="80" customFormat="1" ht="36.75" customHeight="1">
      <c r="A165" s="534" t="s">
        <v>368</v>
      </c>
      <c r="B165" s="85"/>
      <c r="C165" s="114" t="s">
        <v>222</v>
      </c>
      <c r="D165" s="114" t="s">
        <v>221</v>
      </c>
      <c r="E165" s="835" t="s">
        <v>633</v>
      </c>
      <c r="F165" s="836"/>
      <c r="G165" s="155" t="s">
        <v>149</v>
      </c>
      <c r="H165" s="727" t="s">
        <v>738</v>
      </c>
      <c r="I165" s="727" t="s">
        <v>738</v>
      </c>
    </row>
    <row r="166" spans="1:9" s="80" customFormat="1" ht="75.75" customHeight="1">
      <c r="A166" s="108" t="s">
        <v>693</v>
      </c>
      <c r="B166" s="99"/>
      <c r="C166" s="57" t="s">
        <v>222</v>
      </c>
      <c r="D166" s="64" t="s">
        <v>221</v>
      </c>
      <c r="E166" s="861">
        <v>2100100000</v>
      </c>
      <c r="F166" s="854"/>
      <c r="G166" s="63"/>
      <c r="H166" s="718" t="str">
        <f>H167</f>
        <v>10,000</v>
      </c>
      <c r="I166" s="718" t="str">
        <f>I167</f>
        <v>10,000</v>
      </c>
    </row>
    <row r="167" spans="1:9" s="80" customFormat="1" ht="61.5" customHeight="1">
      <c r="A167" s="86" t="s">
        <v>609</v>
      </c>
      <c r="B167" s="99"/>
      <c r="C167" s="57" t="s">
        <v>222</v>
      </c>
      <c r="D167" s="64" t="s">
        <v>221</v>
      </c>
      <c r="E167" s="839" t="s">
        <v>611</v>
      </c>
      <c r="F167" s="840"/>
      <c r="G167" s="63"/>
      <c r="H167" s="719" t="str">
        <f>H168</f>
        <v>10,000</v>
      </c>
      <c r="I167" s="719" t="str">
        <f>I168</f>
        <v>10,000</v>
      </c>
    </row>
    <row r="168" spans="1:9" s="80" customFormat="1" ht="21" customHeight="1">
      <c r="A168" s="86" t="s">
        <v>172</v>
      </c>
      <c r="B168" s="99"/>
      <c r="C168" s="57" t="s">
        <v>222</v>
      </c>
      <c r="D168" s="64" t="s">
        <v>221</v>
      </c>
      <c r="E168" s="839" t="s">
        <v>612</v>
      </c>
      <c r="F168" s="840"/>
      <c r="G168" s="63" t="s">
        <v>169</v>
      </c>
      <c r="H168" s="721" t="s">
        <v>625</v>
      </c>
      <c r="I168" s="721" t="s">
        <v>625</v>
      </c>
    </row>
    <row r="169" spans="1:9" s="80" customFormat="1" ht="28.5" customHeight="1">
      <c r="A169" s="148" t="s">
        <v>219</v>
      </c>
      <c r="B169" s="85"/>
      <c r="C169" s="68" t="s">
        <v>197</v>
      </c>
      <c r="D169" s="68"/>
      <c r="E169" s="77"/>
      <c r="F169" s="76"/>
      <c r="G169" s="68"/>
      <c r="H169" s="758">
        <f>H170+H175+H196</f>
        <v>8648.843</v>
      </c>
      <c r="I169" s="758">
        <f>I170+I175+I196</f>
        <v>8174.406</v>
      </c>
    </row>
    <row r="170" spans="1:9" s="80" customFormat="1" ht="24" customHeight="1">
      <c r="A170" s="148" t="s">
        <v>218</v>
      </c>
      <c r="B170" s="85"/>
      <c r="C170" s="68" t="s">
        <v>197</v>
      </c>
      <c r="D170" s="68" t="s">
        <v>152</v>
      </c>
      <c r="E170" s="77"/>
      <c r="F170" s="76"/>
      <c r="G170" s="68"/>
      <c r="H170" s="689">
        <f>H171</f>
        <v>42</v>
      </c>
      <c r="I170" s="689">
        <f>I171</f>
        <v>45</v>
      </c>
    </row>
    <row r="171" spans="1:9" s="80" customFormat="1" ht="82.5" customHeight="1">
      <c r="A171" s="147" t="s">
        <v>694</v>
      </c>
      <c r="B171" s="85"/>
      <c r="C171" s="68" t="s">
        <v>197</v>
      </c>
      <c r="D171" s="68" t="s">
        <v>152</v>
      </c>
      <c r="E171" s="826" t="s">
        <v>752</v>
      </c>
      <c r="F171" s="827"/>
      <c r="G171" s="68"/>
      <c r="H171" s="689">
        <f>H172</f>
        <v>42</v>
      </c>
      <c r="I171" s="689">
        <f>I172</f>
        <v>45</v>
      </c>
    </row>
    <row r="172" spans="1:9" s="80" customFormat="1" ht="94.5" customHeight="1">
      <c r="A172" s="594" t="s">
        <v>695</v>
      </c>
      <c r="B172" s="85"/>
      <c r="C172" s="68" t="s">
        <v>197</v>
      </c>
      <c r="D172" s="68" t="s">
        <v>152</v>
      </c>
      <c r="E172" s="826" t="s">
        <v>751</v>
      </c>
      <c r="F172" s="827"/>
      <c r="G172" s="68"/>
      <c r="H172" s="712">
        <f>H174</f>
        <v>42</v>
      </c>
      <c r="I172" s="712">
        <f>I174</f>
        <v>45</v>
      </c>
    </row>
    <row r="173" spans="1:9" s="80" customFormat="1" ht="39.75" customHeight="1">
      <c r="A173" s="130" t="s">
        <v>217</v>
      </c>
      <c r="B173" s="85"/>
      <c r="C173" s="68" t="s">
        <v>197</v>
      </c>
      <c r="D173" s="68" t="s">
        <v>152</v>
      </c>
      <c r="E173" s="826" t="s">
        <v>750</v>
      </c>
      <c r="F173" s="827"/>
      <c r="G173" s="68"/>
      <c r="H173" s="712">
        <f>H174</f>
        <v>42</v>
      </c>
      <c r="I173" s="712">
        <f>I174</f>
        <v>45</v>
      </c>
    </row>
    <row r="174" spans="1:9" s="80" customFormat="1" ht="21" customHeight="1">
      <c r="A174" s="154" t="s">
        <v>365</v>
      </c>
      <c r="B174" s="85"/>
      <c r="C174" s="114" t="s">
        <v>197</v>
      </c>
      <c r="D174" s="114" t="s">
        <v>152</v>
      </c>
      <c r="E174" s="829" t="s">
        <v>756</v>
      </c>
      <c r="F174" s="830"/>
      <c r="G174" s="68" t="s">
        <v>149</v>
      </c>
      <c r="H174" s="710">
        <v>42</v>
      </c>
      <c r="I174" s="710">
        <v>45</v>
      </c>
    </row>
    <row r="175" spans="1:9" s="80" customFormat="1" ht="21" customHeight="1">
      <c r="A175" s="148" t="s">
        <v>213</v>
      </c>
      <c r="B175" s="85"/>
      <c r="C175" s="68" t="s">
        <v>197</v>
      </c>
      <c r="D175" s="68" t="s">
        <v>210</v>
      </c>
      <c r="E175" s="74"/>
      <c r="F175" s="73"/>
      <c r="G175" s="68"/>
      <c r="H175" s="712">
        <f>H176+H191+H184</f>
        <v>498</v>
      </c>
      <c r="I175" s="712">
        <f>I176+I191+I184</f>
        <v>1620</v>
      </c>
    </row>
    <row r="176" spans="1:9" s="80" customFormat="1" ht="76.5" customHeight="1">
      <c r="A176" s="152" t="s">
        <v>772</v>
      </c>
      <c r="B176" s="175" t="s">
        <v>0</v>
      </c>
      <c r="C176" s="416" t="s">
        <v>197</v>
      </c>
      <c r="D176" s="416" t="s">
        <v>210</v>
      </c>
      <c r="E176" s="859" t="s">
        <v>420</v>
      </c>
      <c r="F176" s="860"/>
      <c r="G176" s="71"/>
      <c r="H176" s="712">
        <f aca="true" t="shared" si="4" ref="H176:I178">H177</f>
        <v>388</v>
      </c>
      <c r="I176" s="712">
        <f t="shared" si="4"/>
        <v>0</v>
      </c>
    </row>
    <row r="177" spans="1:9" s="80" customFormat="1" ht="48" customHeight="1">
      <c r="A177" s="589" t="s">
        <v>431</v>
      </c>
      <c r="B177" s="175" t="s">
        <v>0</v>
      </c>
      <c r="C177" s="416" t="s">
        <v>197</v>
      </c>
      <c r="D177" s="416" t="s">
        <v>210</v>
      </c>
      <c r="E177" s="859" t="s">
        <v>757</v>
      </c>
      <c r="F177" s="860"/>
      <c r="G177" s="592"/>
      <c r="H177" s="712">
        <f t="shared" si="4"/>
        <v>388</v>
      </c>
      <c r="I177" s="712">
        <f t="shared" si="4"/>
        <v>0</v>
      </c>
    </row>
    <row r="178" spans="1:9" s="80" customFormat="1" ht="44.25" customHeight="1">
      <c r="A178" s="443" t="s">
        <v>432</v>
      </c>
      <c r="B178" s="175"/>
      <c r="C178" s="416" t="s">
        <v>197</v>
      </c>
      <c r="D178" s="416" t="s">
        <v>210</v>
      </c>
      <c r="E178" s="859" t="s">
        <v>421</v>
      </c>
      <c r="F178" s="860"/>
      <c r="G178" s="442"/>
      <c r="H178" s="710">
        <f t="shared" si="4"/>
        <v>388</v>
      </c>
      <c r="I178" s="710">
        <f t="shared" si="4"/>
        <v>0</v>
      </c>
    </row>
    <row r="179" spans="1:9" s="80" customFormat="1" ht="50.25" customHeight="1">
      <c r="A179" s="534" t="s">
        <v>368</v>
      </c>
      <c r="B179" s="151" t="s">
        <v>0</v>
      </c>
      <c r="C179" s="761" t="s">
        <v>197</v>
      </c>
      <c r="D179" s="761" t="s">
        <v>210</v>
      </c>
      <c r="E179" s="864" t="s">
        <v>421</v>
      </c>
      <c r="F179" s="865"/>
      <c r="G179" s="680" t="s">
        <v>149</v>
      </c>
      <c r="H179" s="710">
        <v>388</v>
      </c>
      <c r="I179" s="710">
        <v>0</v>
      </c>
    </row>
    <row r="180" spans="1:9" s="80" customFormat="1" ht="62.25" customHeight="1" hidden="1">
      <c r="A180" s="152" t="s">
        <v>598</v>
      </c>
      <c r="B180" s="151"/>
      <c r="C180" s="97" t="s">
        <v>197</v>
      </c>
      <c r="D180" s="97" t="s">
        <v>181</v>
      </c>
      <c r="E180" s="124" t="s">
        <v>444</v>
      </c>
      <c r="F180" s="123" t="s">
        <v>159</v>
      </c>
      <c r="G180" s="71"/>
      <c r="H180" s="712">
        <v>0</v>
      </c>
      <c r="I180" s="712" t="str">
        <f>I181</f>
        <v>0</v>
      </c>
    </row>
    <row r="181" spans="1:9" s="80" customFormat="1" ht="57.75" customHeight="1" hidden="1">
      <c r="A181" s="593" t="s">
        <v>576</v>
      </c>
      <c r="B181" s="175"/>
      <c r="C181" s="97" t="s">
        <v>197</v>
      </c>
      <c r="D181" s="97" t="s">
        <v>181</v>
      </c>
      <c r="E181" s="124" t="s">
        <v>418</v>
      </c>
      <c r="F181" s="123" t="s">
        <v>159</v>
      </c>
      <c r="G181" s="71"/>
      <c r="H181" s="706" t="s">
        <v>329</v>
      </c>
      <c r="I181" s="706" t="s">
        <v>329</v>
      </c>
    </row>
    <row r="182" spans="1:9" s="80" customFormat="1" ht="59.25" customHeight="1" hidden="1">
      <c r="A182" s="447" t="s">
        <v>436</v>
      </c>
      <c r="B182" s="151"/>
      <c r="C182" s="149" t="s">
        <v>197</v>
      </c>
      <c r="D182" s="149" t="s">
        <v>181</v>
      </c>
      <c r="E182" s="139" t="s">
        <v>418</v>
      </c>
      <c r="F182" s="138" t="s">
        <v>419</v>
      </c>
      <c r="G182" s="57"/>
      <c r="H182" s="694" t="s">
        <v>329</v>
      </c>
      <c r="I182" s="694" t="s">
        <v>329</v>
      </c>
    </row>
    <row r="183" spans="1:9" s="80" customFormat="1" ht="71.25" customHeight="1" hidden="1">
      <c r="A183" s="150" t="s">
        <v>163</v>
      </c>
      <c r="B183" s="151" t="s">
        <v>0</v>
      </c>
      <c r="C183" s="149" t="s">
        <v>197</v>
      </c>
      <c r="D183" s="149" t="s">
        <v>181</v>
      </c>
      <c r="E183" s="139" t="s">
        <v>418</v>
      </c>
      <c r="F183" s="138" t="s">
        <v>419</v>
      </c>
      <c r="G183" s="57" t="s">
        <v>149</v>
      </c>
      <c r="H183" s="694" t="s">
        <v>329</v>
      </c>
      <c r="I183" s="694" t="s">
        <v>329</v>
      </c>
    </row>
    <row r="184" spans="1:9" s="80" customFormat="1" ht="81" customHeight="1">
      <c r="A184" s="661" t="s">
        <v>702</v>
      </c>
      <c r="B184" s="175" t="s">
        <v>0</v>
      </c>
      <c r="C184" s="97" t="s">
        <v>197</v>
      </c>
      <c r="D184" s="97" t="s">
        <v>210</v>
      </c>
      <c r="E184" s="826" t="s">
        <v>727</v>
      </c>
      <c r="F184" s="827"/>
      <c r="G184" s="57"/>
      <c r="H184" s="710">
        <f>H185+H188</f>
        <v>40</v>
      </c>
      <c r="I184" s="710">
        <f>I185+I188</f>
        <v>1540</v>
      </c>
    </row>
    <row r="185" spans="1:9" s="80" customFormat="1" ht="43.5" customHeight="1">
      <c r="A185" s="589" t="s">
        <v>827</v>
      </c>
      <c r="B185" s="175"/>
      <c r="C185" s="97" t="s">
        <v>197</v>
      </c>
      <c r="D185" s="97" t="s">
        <v>210</v>
      </c>
      <c r="E185" s="292" t="s">
        <v>828</v>
      </c>
      <c r="F185" s="291" t="s">
        <v>159</v>
      </c>
      <c r="G185" s="57"/>
      <c r="H185" s="712">
        <f>H186</f>
        <v>40</v>
      </c>
      <c r="I185" s="712">
        <f>I186</f>
        <v>40</v>
      </c>
    </row>
    <row r="186" spans="1:9" s="80" customFormat="1" ht="44.25" customHeight="1">
      <c r="A186" s="443" t="s">
        <v>432</v>
      </c>
      <c r="B186" s="175"/>
      <c r="C186" s="97" t="s">
        <v>197</v>
      </c>
      <c r="D186" s="97" t="s">
        <v>210</v>
      </c>
      <c r="E186" s="440" t="s">
        <v>828</v>
      </c>
      <c r="F186" s="441" t="s">
        <v>208</v>
      </c>
      <c r="G186" s="57"/>
      <c r="H186" s="710">
        <f>H187</f>
        <v>40</v>
      </c>
      <c r="I186" s="710">
        <f>I187</f>
        <v>40</v>
      </c>
    </row>
    <row r="187" spans="1:9" s="80" customFormat="1" ht="43.5" customHeight="1">
      <c r="A187" s="534" t="s">
        <v>368</v>
      </c>
      <c r="B187" s="175"/>
      <c r="C187" s="97" t="s">
        <v>197</v>
      </c>
      <c r="D187" s="97" t="s">
        <v>210</v>
      </c>
      <c r="E187" s="440" t="s">
        <v>828</v>
      </c>
      <c r="F187" s="441" t="s">
        <v>208</v>
      </c>
      <c r="G187" s="57" t="s">
        <v>149</v>
      </c>
      <c r="H187" s="710">
        <v>40</v>
      </c>
      <c r="I187" s="710">
        <v>40</v>
      </c>
    </row>
    <row r="188" spans="1:9" s="80" customFormat="1" ht="71.25" customHeight="1">
      <c r="A188" s="780" t="s">
        <v>832</v>
      </c>
      <c r="B188" s="151"/>
      <c r="C188" s="149" t="s">
        <v>197</v>
      </c>
      <c r="D188" s="149" t="s">
        <v>210</v>
      </c>
      <c r="E188" s="829" t="s">
        <v>833</v>
      </c>
      <c r="F188" s="830"/>
      <c r="G188" s="57"/>
      <c r="H188" s="712" t="str">
        <f>H189</f>
        <v>0,000</v>
      </c>
      <c r="I188" s="712">
        <f>I189</f>
        <v>1500</v>
      </c>
    </row>
    <row r="189" spans="1:9" s="80" customFormat="1" ht="40.5" customHeight="1">
      <c r="A189" s="447" t="s">
        <v>432</v>
      </c>
      <c r="B189" s="151"/>
      <c r="C189" s="149" t="s">
        <v>197</v>
      </c>
      <c r="D189" s="149" t="s">
        <v>210</v>
      </c>
      <c r="E189" s="829" t="s">
        <v>834</v>
      </c>
      <c r="F189" s="830"/>
      <c r="G189" s="57"/>
      <c r="H189" s="710" t="str">
        <f>H190</f>
        <v>0,000</v>
      </c>
      <c r="I189" s="710">
        <f>I190</f>
        <v>1500</v>
      </c>
    </row>
    <row r="190" spans="1:9" s="80" customFormat="1" ht="43.5" customHeight="1">
      <c r="A190" s="534" t="s">
        <v>368</v>
      </c>
      <c r="B190" s="151"/>
      <c r="C190" s="149" t="s">
        <v>197</v>
      </c>
      <c r="D190" s="149" t="s">
        <v>210</v>
      </c>
      <c r="E190" s="829" t="s">
        <v>834</v>
      </c>
      <c r="F190" s="830"/>
      <c r="G190" s="57" t="s">
        <v>149</v>
      </c>
      <c r="H190" s="710" t="s">
        <v>746</v>
      </c>
      <c r="I190" s="710">
        <v>1500</v>
      </c>
    </row>
    <row r="191" spans="1:9" s="80" customFormat="1" ht="80.25" customHeight="1">
      <c r="A191" s="605" t="s">
        <v>681</v>
      </c>
      <c r="B191" s="85"/>
      <c r="C191" s="97" t="s">
        <v>197</v>
      </c>
      <c r="D191" s="97" t="s">
        <v>210</v>
      </c>
      <c r="E191" s="826" t="s">
        <v>752</v>
      </c>
      <c r="F191" s="827"/>
      <c r="G191" s="57"/>
      <c r="H191" s="712" t="str">
        <f aca="true" t="shared" si="5" ref="H191:I194">H192</f>
        <v>70,000</v>
      </c>
      <c r="I191" s="712" t="str">
        <f t="shared" si="5"/>
        <v>80,000</v>
      </c>
    </row>
    <row r="192" spans="1:9" s="80" customFormat="1" ht="95.25" customHeight="1">
      <c r="A192" s="170" t="s">
        <v>696</v>
      </c>
      <c r="B192" s="96"/>
      <c r="C192" s="97" t="s">
        <v>197</v>
      </c>
      <c r="D192" s="97" t="s">
        <v>210</v>
      </c>
      <c r="E192" s="826" t="s">
        <v>751</v>
      </c>
      <c r="F192" s="827"/>
      <c r="G192" s="71"/>
      <c r="H192" s="712" t="str">
        <f t="shared" si="5"/>
        <v>70,000</v>
      </c>
      <c r="I192" s="712" t="str">
        <f t="shared" si="5"/>
        <v>80,000</v>
      </c>
    </row>
    <row r="193" spans="1:9" s="80" customFormat="1" ht="37.5" customHeight="1">
      <c r="A193" s="130" t="s">
        <v>451</v>
      </c>
      <c r="B193" s="96"/>
      <c r="C193" s="97" t="s">
        <v>197</v>
      </c>
      <c r="D193" s="97" t="s">
        <v>210</v>
      </c>
      <c r="E193" s="826" t="s">
        <v>762</v>
      </c>
      <c r="F193" s="827"/>
      <c r="G193" s="71"/>
      <c r="H193" s="712" t="str">
        <f t="shared" si="5"/>
        <v>70,000</v>
      </c>
      <c r="I193" s="712" t="str">
        <f t="shared" si="5"/>
        <v>80,000</v>
      </c>
    </row>
    <row r="194" spans="1:9" s="80" customFormat="1" ht="21" customHeight="1">
      <c r="A194" s="86" t="s">
        <v>434</v>
      </c>
      <c r="B194" s="151" t="s">
        <v>0</v>
      </c>
      <c r="C194" s="149" t="s">
        <v>197</v>
      </c>
      <c r="D194" s="149" t="s">
        <v>210</v>
      </c>
      <c r="E194" s="829" t="s">
        <v>763</v>
      </c>
      <c r="F194" s="830"/>
      <c r="G194" s="57"/>
      <c r="H194" s="710" t="str">
        <f t="shared" si="5"/>
        <v>70,000</v>
      </c>
      <c r="I194" s="710" t="str">
        <f t="shared" si="5"/>
        <v>80,000</v>
      </c>
    </row>
    <row r="195" spans="1:9" s="80" customFormat="1" ht="39" customHeight="1">
      <c r="A195" s="534" t="s">
        <v>368</v>
      </c>
      <c r="B195" s="151" t="s">
        <v>0</v>
      </c>
      <c r="C195" s="149" t="s">
        <v>197</v>
      </c>
      <c r="D195" s="149" t="s">
        <v>210</v>
      </c>
      <c r="E195" s="829" t="s">
        <v>763</v>
      </c>
      <c r="F195" s="830"/>
      <c r="G195" s="57" t="s">
        <v>149</v>
      </c>
      <c r="H195" s="694" t="s">
        <v>645</v>
      </c>
      <c r="I195" s="694" t="s">
        <v>837</v>
      </c>
    </row>
    <row r="196" spans="1:9" s="80" customFormat="1" ht="21" customHeight="1">
      <c r="A196" s="152" t="s">
        <v>207</v>
      </c>
      <c r="B196" s="85"/>
      <c r="C196" s="68" t="s">
        <v>197</v>
      </c>
      <c r="D196" s="68" t="s">
        <v>181</v>
      </c>
      <c r="E196" s="77"/>
      <c r="F196" s="76"/>
      <c r="G196" s="68"/>
      <c r="H196" s="689">
        <f>+H197+H213+H180</f>
        <v>8108.843</v>
      </c>
      <c r="I196" s="689">
        <f>+I197+I213+I180</f>
        <v>6509.406</v>
      </c>
    </row>
    <row r="197" spans="1:9" s="80" customFormat="1" ht="76.5" customHeight="1">
      <c r="A197" s="147" t="s">
        <v>681</v>
      </c>
      <c r="B197" s="85"/>
      <c r="C197" s="68" t="s">
        <v>197</v>
      </c>
      <c r="D197" s="146" t="s">
        <v>181</v>
      </c>
      <c r="E197" s="826" t="s">
        <v>752</v>
      </c>
      <c r="F197" s="827"/>
      <c r="G197" s="145"/>
      <c r="H197" s="689">
        <f>H198</f>
        <v>6608.843</v>
      </c>
      <c r="I197" s="689">
        <f>I198</f>
        <v>6509.406</v>
      </c>
    </row>
    <row r="198" spans="1:9" s="80" customFormat="1" ht="96" customHeight="1">
      <c r="A198" s="170" t="s">
        <v>683</v>
      </c>
      <c r="B198" s="96"/>
      <c r="C198" s="96" t="s">
        <v>197</v>
      </c>
      <c r="D198" s="141" t="s">
        <v>181</v>
      </c>
      <c r="E198" s="826" t="s">
        <v>751</v>
      </c>
      <c r="F198" s="827"/>
      <c r="G198" s="249"/>
      <c r="H198" s="690">
        <f>H199+H202+H205+H208+H211</f>
        <v>6608.843</v>
      </c>
      <c r="I198" s="690">
        <f>I199+I202+I205+I208+I211</f>
        <v>6509.406</v>
      </c>
    </row>
    <row r="199" spans="1:9" s="80" customFormat="1" ht="21" customHeight="1">
      <c r="A199" s="143" t="s">
        <v>206</v>
      </c>
      <c r="B199" s="85"/>
      <c r="C199" s="85" t="s">
        <v>197</v>
      </c>
      <c r="D199" s="140" t="s">
        <v>181</v>
      </c>
      <c r="E199" s="829" t="s">
        <v>764</v>
      </c>
      <c r="F199" s="830"/>
      <c r="G199" s="137"/>
      <c r="H199" s="691">
        <f>H200</f>
        <v>4208.843</v>
      </c>
      <c r="I199" s="691">
        <f>I200</f>
        <v>3989.406</v>
      </c>
    </row>
    <row r="200" spans="1:9" s="80" customFormat="1" ht="40.5" customHeight="1">
      <c r="A200" s="534" t="s">
        <v>368</v>
      </c>
      <c r="B200" s="85"/>
      <c r="C200" s="85" t="s">
        <v>197</v>
      </c>
      <c r="D200" s="140" t="s">
        <v>181</v>
      </c>
      <c r="E200" s="829" t="s">
        <v>764</v>
      </c>
      <c r="F200" s="830"/>
      <c r="G200" s="137" t="s">
        <v>149</v>
      </c>
      <c r="H200" s="655">
        <v>4208.843</v>
      </c>
      <c r="I200" s="655">
        <v>3989.406</v>
      </c>
    </row>
    <row r="201" spans="1:9" s="80" customFormat="1" ht="21" customHeight="1">
      <c r="A201" s="411" t="s">
        <v>440</v>
      </c>
      <c r="B201" s="283" t="s">
        <v>0</v>
      </c>
      <c r="C201" s="459" t="s">
        <v>197</v>
      </c>
      <c r="D201" s="460" t="s">
        <v>181</v>
      </c>
      <c r="E201" s="862" t="s">
        <v>621</v>
      </c>
      <c r="F201" s="863"/>
      <c r="G201" s="249"/>
      <c r="H201" s="735">
        <f>H202</f>
        <v>250</v>
      </c>
      <c r="I201" s="735">
        <f>I202</f>
        <v>260</v>
      </c>
    </row>
    <row r="202" spans="1:9" s="80" customFormat="1" ht="21" customHeight="1">
      <c r="A202" s="451" t="s">
        <v>206</v>
      </c>
      <c r="B202" s="85" t="s">
        <v>0</v>
      </c>
      <c r="C202" s="85" t="s">
        <v>197</v>
      </c>
      <c r="D202" s="140" t="s">
        <v>181</v>
      </c>
      <c r="E202" s="829" t="s">
        <v>765</v>
      </c>
      <c r="F202" s="830"/>
      <c r="G202" s="137"/>
      <c r="H202" s="732">
        <f>H203</f>
        <v>250</v>
      </c>
      <c r="I202" s="732">
        <f>I203</f>
        <v>260</v>
      </c>
    </row>
    <row r="203" spans="1:9" s="80" customFormat="1" ht="42" customHeight="1">
      <c r="A203" s="453" t="s">
        <v>368</v>
      </c>
      <c r="B203" s="85" t="s">
        <v>0</v>
      </c>
      <c r="C203" s="85" t="s">
        <v>197</v>
      </c>
      <c r="D203" s="140" t="s">
        <v>181</v>
      </c>
      <c r="E203" s="829" t="s">
        <v>765</v>
      </c>
      <c r="F203" s="830"/>
      <c r="G203" s="137" t="s">
        <v>149</v>
      </c>
      <c r="H203" s="693">
        <v>250</v>
      </c>
      <c r="I203" s="693">
        <v>260</v>
      </c>
    </row>
    <row r="204" spans="1:9" s="80" customFormat="1" ht="36.75" customHeight="1">
      <c r="A204" s="411" t="s">
        <v>441</v>
      </c>
      <c r="B204" s="283" t="s">
        <v>0</v>
      </c>
      <c r="C204" s="459" t="s">
        <v>197</v>
      </c>
      <c r="D204" s="460" t="s">
        <v>181</v>
      </c>
      <c r="E204" s="862" t="s">
        <v>623</v>
      </c>
      <c r="F204" s="863"/>
      <c r="G204" s="249"/>
      <c r="H204" s="735">
        <f>H205</f>
        <v>30</v>
      </c>
      <c r="I204" s="735">
        <f>I205</f>
        <v>30</v>
      </c>
    </row>
    <row r="205" spans="1:9" s="80" customFormat="1" ht="21" customHeight="1">
      <c r="A205" s="454" t="s">
        <v>203</v>
      </c>
      <c r="B205" s="85" t="s">
        <v>0</v>
      </c>
      <c r="C205" s="85" t="s">
        <v>197</v>
      </c>
      <c r="D205" s="140" t="s">
        <v>181</v>
      </c>
      <c r="E205" s="829" t="s">
        <v>766</v>
      </c>
      <c r="F205" s="830"/>
      <c r="G205" s="137"/>
      <c r="H205" s="732">
        <f>H206</f>
        <v>30</v>
      </c>
      <c r="I205" s="732">
        <f>I206</f>
        <v>30</v>
      </c>
    </row>
    <row r="206" spans="1:9" s="80" customFormat="1" ht="37.5" customHeight="1">
      <c r="A206" s="455" t="s">
        <v>368</v>
      </c>
      <c r="B206" s="85" t="s">
        <v>0</v>
      </c>
      <c r="C206" s="85" t="s">
        <v>197</v>
      </c>
      <c r="D206" s="140" t="s">
        <v>181</v>
      </c>
      <c r="E206" s="829" t="s">
        <v>766</v>
      </c>
      <c r="F206" s="830"/>
      <c r="G206" s="137" t="s">
        <v>149</v>
      </c>
      <c r="H206" s="693">
        <v>30</v>
      </c>
      <c r="I206" s="693">
        <v>30</v>
      </c>
    </row>
    <row r="207" spans="1:9" s="80" customFormat="1" ht="39" customHeight="1">
      <c r="A207" s="276" t="s">
        <v>437</v>
      </c>
      <c r="B207" s="283" t="s">
        <v>0</v>
      </c>
      <c r="C207" s="459" t="s">
        <v>197</v>
      </c>
      <c r="D207" s="460" t="s">
        <v>181</v>
      </c>
      <c r="E207" s="862" t="s">
        <v>637</v>
      </c>
      <c r="F207" s="863"/>
      <c r="G207" s="466"/>
      <c r="H207" s="759" t="str">
        <f>H208</f>
        <v>60,000</v>
      </c>
      <c r="I207" s="759" t="str">
        <f>I208</f>
        <v>60,000</v>
      </c>
    </row>
    <row r="208" spans="1:9" s="80" customFormat="1" ht="21" customHeight="1">
      <c r="A208" s="447" t="s">
        <v>436</v>
      </c>
      <c r="B208" s="85" t="s">
        <v>0</v>
      </c>
      <c r="C208" s="85" t="s">
        <v>197</v>
      </c>
      <c r="D208" s="140" t="s">
        <v>181</v>
      </c>
      <c r="E208" s="829" t="s">
        <v>636</v>
      </c>
      <c r="F208" s="830"/>
      <c r="G208" s="137"/>
      <c r="H208" s="734" t="str">
        <f>H209</f>
        <v>60,000</v>
      </c>
      <c r="I208" s="734" t="str">
        <f>I209</f>
        <v>60,000</v>
      </c>
    </row>
    <row r="209" spans="1:9" s="80" customFormat="1" ht="41.25" customHeight="1">
      <c r="A209" s="444" t="s">
        <v>368</v>
      </c>
      <c r="B209" s="85" t="s">
        <v>0</v>
      </c>
      <c r="C209" s="85" t="s">
        <v>197</v>
      </c>
      <c r="D209" s="140" t="s">
        <v>181</v>
      </c>
      <c r="E209" s="829" t="s">
        <v>636</v>
      </c>
      <c r="F209" s="830"/>
      <c r="G209" s="137" t="s">
        <v>149</v>
      </c>
      <c r="H209" s="656" t="s">
        <v>848</v>
      </c>
      <c r="I209" s="656" t="s">
        <v>848</v>
      </c>
    </row>
    <row r="210" spans="1:9" s="80" customFormat="1" ht="23.25" customHeight="1">
      <c r="A210" s="449" t="s">
        <v>438</v>
      </c>
      <c r="B210" s="283" t="s">
        <v>0</v>
      </c>
      <c r="C210" s="459" t="s">
        <v>197</v>
      </c>
      <c r="D210" s="460" t="s">
        <v>181</v>
      </c>
      <c r="E210" s="862" t="s">
        <v>634</v>
      </c>
      <c r="F210" s="863"/>
      <c r="G210" s="249"/>
      <c r="H210" s="733" t="str">
        <f>H212</f>
        <v>2060,000</v>
      </c>
      <c r="I210" s="733" t="str">
        <f>I212</f>
        <v>2170,000</v>
      </c>
    </row>
    <row r="211" spans="1:9" s="80" customFormat="1" ht="21" customHeight="1">
      <c r="A211" s="290" t="s">
        <v>206</v>
      </c>
      <c r="B211" s="85" t="s">
        <v>0</v>
      </c>
      <c r="C211" s="85" t="s">
        <v>197</v>
      </c>
      <c r="D211" s="140" t="s">
        <v>181</v>
      </c>
      <c r="E211" s="829" t="s">
        <v>748</v>
      </c>
      <c r="F211" s="830"/>
      <c r="G211" s="137"/>
      <c r="H211" s="734" t="str">
        <f>H212</f>
        <v>2060,000</v>
      </c>
      <c r="I211" s="734" t="str">
        <f>I212</f>
        <v>2170,000</v>
      </c>
    </row>
    <row r="212" spans="1:9" s="80" customFormat="1" ht="38.25" customHeight="1">
      <c r="A212" s="450" t="s">
        <v>368</v>
      </c>
      <c r="B212" s="85" t="s">
        <v>0</v>
      </c>
      <c r="C212" s="85" t="s">
        <v>197</v>
      </c>
      <c r="D212" s="140" t="s">
        <v>181</v>
      </c>
      <c r="E212" s="829" t="s">
        <v>748</v>
      </c>
      <c r="F212" s="830"/>
      <c r="G212" s="137" t="s">
        <v>149</v>
      </c>
      <c r="H212" s="656" t="s">
        <v>850</v>
      </c>
      <c r="I212" s="656" t="s">
        <v>851</v>
      </c>
    </row>
    <row r="213" spans="1:9" s="80" customFormat="1" ht="75.75" customHeight="1">
      <c r="A213" s="559" t="s">
        <v>853</v>
      </c>
      <c r="B213" s="96" t="s">
        <v>0</v>
      </c>
      <c r="C213" s="96" t="s">
        <v>197</v>
      </c>
      <c r="D213" s="141" t="s">
        <v>181</v>
      </c>
      <c r="E213" s="826" t="s">
        <v>466</v>
      </c>
      <c r="F213" s="827"/>
      <c r="G213" s="137"/>
      <c r="H213" s="690">
        <f>H214+H217</f>
        <v>1500</v>
      </c>
      <c r="I213" s="690">
        <f>I214+I217</f>
        <v>0</v>
      </c>
    </row>
    <row r="214" spans="1:9" s="80" customFormat="1" ht="31.5" customHeight="1">
      <c r="A214" s="276" t="s">
        <v>518</v>
      </c>
      <c r="B214" s="96"/>
      <c r="C214" s="459" t="s">
        <v>197</v>
      </c>
      <c r="D214" s="460" t="s">
        <v>181</v>
      </c>
      <c r="E214" s="826" t="s">
        <v>642</v>
      </c>
      <c r="F214" s="828"/>
      <c r="G214" s="466"/>
      <c r="H214" s="944">
        <f>H215</f>
        <v>0</v>
      </c>
      <c r="I214" s="733">
        <f>I215</f>
        <v>0</v>
      </c>
    </row>
    <row r="215" spans="1:9" s="80" customFormat="1" ht="28.5" customHeight="1">
      <c r="A215" s="464" t="s">
        <v>442</v>
      </c>
      <c r="B215" s="96"/>
      <c r="C215" s="283" t="s">
        <v>197</v>
      </c>
      <c r="D215" s="282" t="s">
        <v>181</v>
      </c>
      <c r="E215" s="829" t="s">
        <v>523</v>
      </c>
      <c r="F215" s="830"/>
      <c r="G215" s="289"/>
      <c r="H215" s="945">
        <v>0</v>
      </c>
      <c r="I215" s="655">
        <v>0</v>
      </c>
    </row>
    <row r="216" spans="1:9" s="80" customFormat="1" ht="34.5" customHeight="1">
      <c r="A216" s="465" t="s">
        <v>368</v>
      </c>
      <c r="B216" s="96"/>
      <c r="C216" s="283" t="s">
        <v>197</v>
      </c>
      <c r="D216" s="282" t="s">
        <v>181</v>
      </c>
      <c r="E216" s="829" t="s">
        <v>523</v>
      </c>
      <c r="F216" s="830"/>
      <c r="G216" s="289" t="s">
        <v>149</v>
      </c>
      <c r="H216" s="945">
        <v>0</v>
      </c>
      <c r="I216" s="655">
        <v>0</v>
      </c>
    </row>
    <row r="217" spans="1:9" s="80" customFormat="1" ht="41.25" customHeight="1">
      <c r="A217" s="640" t="s">
        <v>819</v>
      </c>
      <c r="B217" s="96"/>
      <c r="C217" s="283" t="s">
        <v>197</v>
      </c>
      <c r="D217" s="629" t="s">
        <v>181</v>
      </c>
      <c r="E217" s="841" t="s">
        <v>820</v>
      </c>
      <c r="F217" s="842"/>
      <c r="G217" s="289"/>
      <c r="H217" s="945">
        <f>H218</f>
        <v>1500</v>
      </c>
      <c r="I217" s="655">
        <f>I218</f>
        <v>0</v>
      </c>
    </row>
    <row r="218" spans="1:9" s="80" customFormat="1" ht="41.25" customHeight="1">
      <c r="A218" s="464" t="s">
        <v>631</v>
      </c>
      <c r="B218" s="96"/>
      <c r="C218" s="283" t="s">
        <v>197</v>
      </c>
      <c r="D218" s="629" t="s">
        <v>181</v>
      </c>
      <c r="E218" s="857" t="s">
        <v>821</v>
      </c>
      <c r="F218" s="858"/>
      <c r="G218" s="289"/>
      <c r="H218" s="945">
        <f>H219</f>
        <v>1500</v>
      </c>
      <c r="I218" s="655">
        <f>I219</f>
        <v>0</v>
      </c>
    </row>
    <row r="219" spans="1:9" s="80" customFormat="1" ht="41.25" customHeight="1">
      <c r="A219" s="534" t="s">
        <v>368</v>
      </c>
      <c r="B219" s="96"/>
      <c r="C219" s="283" t="s">
        <v>197</v>
      </c>
      <c r="D219" s="629" t="s">
        <v>181</v>
      </c>
      <c r="E219" s="857" t="s">
        <v>821</v>
      </c>
      <c r="F219" s="858"/>
      <c r="G219" s="289" t="s">
        <v>149</v>
      </c>
      <c r="H219" s="945">
        <v>1500</v>
      </c>
      <c r="I219" s="655">
        <v>0</v>
      </c>
    </row>
    <row r="220" spans="1:9" s="80" customFormat="1" ht="0.75" customHeight="1">
      <c r="A220" s="632" t="s">
        <v>602</v>
      </c>
      <c r="B220" s="96"/>
      <c r="C220" s="459" t="s">
        <v>316</v>
      </c>
      <c r="D220" s="630"/>
      <c r="E220" s="408"/>
      <c r="F220" s="409"/>
      <c r="G220" s="466"/>
      <c r="H220" s="733" t="str">
        <f aca="true" t="shared" si="6" ref="H220:I224">H221</f>
        <v>0</v>
      </c>
      <c r="I220" s="735">
        <f t="shared" si="6"/>
        <v>0</v>
      </c>
    </row>
    <row r="221" spans="1:9" s="80" customFormat="1" ht="19.5" customHeight="1" hidden="1">
      <c r="A221" s="631" t="s">
        <v>601</v>
      </c>
      <c r="B221" s="96"/>
      <c r="C221" s="283" t="s">
        <v>316</v>
      </c>
      <c r="D221" s="629" t="s">
        <v>197</v>
      </c>
      <c r="E221" s="59"/>
      <c r="F221" s="156"/>
      <c r="G221" s="289"/>
      <c r="H221" s="692" t="str">
        <f t="shared" si="6"/>
        <v>0</v>
      </c>
      <c r="I221" s="693">
        <v>0</v>
      </c>
    </row>
    <row r="222" spans="1:9" s="80" customFormat="1" ht="30.75" customHeight="1" hidden="1">
      <c r="A222" s="633" t="s">
        <v>280</v>
      </c>
      <c r="B222" s="57" t="s">
        <v>0</v>
      </c>
      <c r="C222" s="634" t="s">
        <v>316</v>
      </c>
      <c r="D222" s="634" t="s">
        <v>197</v>
      </c>
      <c r="E222" s="59" t="s">
        <v>279</v>
      </c>
      <c r="F222" s="156" t="s">
        <v>159</v>
      </c>
      <c r="G222" s="289"/>
      <c r="H222" s="692" t="str">
        <f t="shared" si="6"/>
        <v>0</v>
      </c>
      <c r="I222" s="693">
        <f t="shared" si="6"/>
        <v>0</v>
      </c>
    </row>
    <row r="223" spans="1:9" s="80" customFormat="1" ht="27" customHeight="1" hidden="1">
      <c r="A223" s="103" t="s">
        <v>278</v>
      </c>
      <c r="B223" s="96" t="s">
        <v>0</v>
      </c>
      <c r="C223" s="114" t="s">
        <v>316</v>
      </c>
      <c r="D223" s="114" t="s">
        <v>197</v>
      </c>
      <c r="E223" s="59" t="s">
        <v>274</v>
      </c>
      <c r="F223" s="156" t="s">
        <v>159</v>
      </c>
      <c r="G223" s="289"/>
      <c r="H223" s="692" t="str">
        <f t="shared" si="6"/>
        <v>0</v>
      </c>
      <c r="I223" s="693">
        <f t="shared" si="6"/>
        <v>0</v>
      </c>
    </row>
    <row r="224" spans="1:9" s="80" customFormat="1" ht="23.25" customHeight="1" hidden="1">
      <c r="A224" s="412" t="s">
        <v>503</v>
      </c>
      <c r="B224" s="96"/>
      <c r="C224" s="114" t="s">
        <v>316</v>
      </c>
      <c r="D224" s="114" t="s">
        <v>197</v>
      </c>
      <c r="E224" s="59" t="s">
        <v>274</v>
      </c>
      <c r="F224" s="156" t="s">
        <v>504</v>
      </c>
      <c r="G224" s="289"/>
      <c r="H224" s="692" t="str">
        <f t="shared" si="6"/>
        <v>0</v>
      </c>
      <c r="I224" s="693">
        <f t="shared" si="6"/>
        <v>0</v>
      </c>
    </row>
    <row r="225" spans="1:9" s="80" customFormat="1" ht="41.25" customHeight="1" hidden="1">
      <c r="A225" s="465" t="s">
        <v>368</v>
      </c>
      <c r="B225" s="284"/>
      <c r="C225" s="114" t="s">
        <v>316</v>
      </c>
      <c r="D225" s="114" t="s">
        <v>197</v>
      </c>
      <c r="E225" s="59" t="s">
        <v>274</v>
      </c>
      <c r="F225" s="156" t="s">
        <v>504</v>
      </c>
      <c r="G225" s="289" t="s">
        <v>149</v>
      </c>
      <c r="H225" s="656" t="s">
        <v>329</v>
      </c>
      <c r="I225" s="693">
        <v>0</v>
      </c>
    </row>
    <row r="226" spans="1:9" s="80" customFormat="1" ht="21" customHeight="1">
      <c r="A226" s="108" t="s">
        <v>194</v>
      </c>
      <c r="B226" s="85"/>
      <c r="C226" s="71" t="s">
        <v>168</v>
      </c>
      <c r="D226" s="107"/>
      <c r="E226" s="136"/>
      <c r="F226" s="135"/>
      <c r="G226" s="63"/>
      <c r="H226" s="717" t="str">
        <f aca="true" t="shared" si="7" ref="H226:I229">+H227</f>
        <v>10,000</v>
      </c>
      <c r="I226" s="717" t="str">
        <f t="shared" si="7"/>
        <v>10,000</v>
      </c>
    </row>
    <row r="227" spans="1:9" s="80" customFormat="1" ht="21" customHeight="1">
      <c r="A227" s="108" t="s">
        <v>193</v>
      </c>
      <c r="B227" s="85"/>
      <c r="C227" s="71" t="s">
        <v>168</v>
      </c>
      <c r="D227" s="107" t="s">
        <v>168</v>
      </c>
      <c r="E227" s="136"/>
      <c r="F227" s="135"/>
      <c r="G227" s="63"/>
      <c r="H227" s="717" t="str">
        <f t="shared" si="7"/>
        <v>10,000</v>
      </c>
      <c r="I227" s="717" t="str">
        <f t="shared" si="7"/>
        <v>10,000</v>
      </c>
    </row>
    <row r="228" spans="1:9" s="80" customFormat="1" ht="77.25" customHeight="1">
      <c r="A228" s="108" t="s">
        <v>699</v>
      </c>
      <c r="B228" s="85"/>
      <c r="C228" s="71" t="s">
        <v>168</v>
      </c>
      <c r="D228" s="107" t="s">
        <v>168</v>
      </c>
      <c r="E228" s="826" t="s">
        <v>747</v>
      </c>
      <c r="F228" s="827"/>
      <c r="G228" s="133"/>
      <c r="H228" s="717" t="str">
        <f>+H229</f>
        <v>10,000</v>
      </c>
      <c r="I228" s="717" t="str">
        <f>+I229</f>
        <v>10,000</v>
      </c>
    </row>
    <row r="229" spans="1:9" s="80" customFormat="1" ht="42.75" customHeight="1">
      <c r="A229" s="132" t="s">
        <v>477</v>
      </c>
      <c r="B229" s="85"/>
      <c r="C229" s="57" t="s">
        <v>168</v>
      </c>
      <c r="D229" s="64" t="s">
        <v>168</v>
      </c>
      <c r="E229" s="839" t="s">
        <v>734</v>
      </c>
      <c r="F229" s="840"/>
      <c r="G229" s="63"/>
      <c r="H229" s="705" t="str">
        <f t="shared" si="7"/>
        <v>10,000</v>
      </c>
      <c r="I229" s="705" t="str">
        <f t="shared" si="7"/>
        <v>10,000</v>
      </c>
    </row>
    <row r="230" spans="1:9" s="80" customFormat="1" ht="39.75" customHeight="1">
      <c r="A230" s="534" t="s">
        <v>368</v>
      </c>
      <c r="B230" s="85"/>
      <c r="C230" s="57" t="s">
        <v>168</v>
      </c>
      <c r="D230" s="64" t="s">
        <v>168</v>
      </c>
      <c r="E230" s="839" t="s">
        <v>734</v>
      </c>
      <c r="F230" s="840"/>
      <c r="G230" s="63" t="s">
        <v>149</v>
      </c>
      <c r="H230" s="721" t="s">
        <v>625</v>
      </c>
      <c r="I230" s="721" t="s">
        <v>625</v>
      </c>
    </row>
    <row r="231" spans="1:9" s="80" customFormat="1" ht="24.75" customHeight="1">
      <c r="A231" s="65" t="s">
        <v>161</v>
      </c>
      <c r="B231" s="85" t="s">
        <v>0</v>
      </c>
      <c r="C231" s="127">
        <v>10</v>
      </c>
      <c r="D231" s="127"/>
      <c r="E231" s="77"/>
      <c r="F231" s="76"/>
      <c r="G231" s="68"/>
      <c r="H231" s="712">
        <f>H241+H238</f>
        <v>540</v>
      </c>
      <c r="I231" s="712">
        <f>I241+I238</f>
        <v>640</v>
      </c>
    </row>
    <row r="232" spans="1:35" s="100" customFormat="1" ht="19.5" customHeight="1" hidden="1">
      <c r="A232" s="65" t="s">
        <v>158</v>
      </c>
      <c r="B232" s="85" t="s">
        <v>0</v>
      </c>
      <c r="C232" s="98">
        <v>10</v>
      </c>
      <c r="D232" s="97" t="s">
        <v>152</v>
      </c>
      <c r="E232" s="74"/>
      <c r="F232" s="73"/>
      <c r="G232" s="97"/>
      <c r="H232" s="736"/>
      <c r="I232" s="736"/>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row>
    <row r="233" spans="1:35" s="100" customFormat="1" ht="19.5" customHeight="1" hidden="1">
      <c r="A233" s="62" t="s">
        <v>156</v>
      </c>
      <c r="B233" s="85" t="s">
        <v>0</v>
      </c>
      <c r="C233" s="95">
        <v>10</v>
      </c>
      <c r="D233" s="94" t="s">
        <v>152</v>
      </c>
      <c r="E233" s="70" t="s">
        <v>175</v>
      </c>
      <c r="F233" s="69" t="s">
        <v>174</v>
      </c>
      <c r="G233" s="93"/>
      <c r="H233" s="712"/>
      <c r="I233" s="712"/>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row>
    <row r="234" spans="1:35" s="100" customFormat="1" ht="19.5" customHeight="1" hidden="1">
      <c r="A234" s="61" t="s">
        <v>154</v>
      </c>
      <c r="B234" s="85" t="s">
        <v>0</v>
      </c>
      <c r="C234" s="84">
        <v>10</v>
      </c>
      <c r="D234" s="83" t="s">
        <v>152</v>
      </c>
      <c r="E234" s="67" t="s">
        <v>171</v>
      </c>
      <c r="F234" s="66" t="s">
        <v>174</v>
      </c>
      <c r="G234" s="91"/>
      <c r="H234" s="712"/>
      <c r="I234" s="712"/>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row>
    <row r="235" spans="1:35" s="100" customFormat="1" ht="56.25" customHeight="1" hidden="1">
      <c r="A235" s="88" t="s">
        <v>173</v>
      </c>
      <c r="B235" s="126" t="s">
        <v>0</v>
      </c>
      <c r="C235" s="87">
        <v>10</v>
      </c>
      <c r="D235" s="83" t="s">
        <v>152</v>
      </c>
      <c r="E235" s="67" t="s">
        <v>171</v>
      </c>
      <c r="F235" s="66" t="s">
        <v>170</v>
      </c>
      <c r="G235" s="82"/>
      <c r="H235" s="710"/>
      <c r="I235" s="710"/>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row>
    <row r="236" spans="1:35" s="100" customFormat="1" ht="56.25" customHeight="1" hidden="1">
      <c r="A236" s="86" t="s">
        <v>172</v>
      </c>
      <c r="B236" s="102"/>
      <c r="C236" s="582">
        <v>10</v>
      </c>
      <c r="D236" s="83" t="s">
        <v>152</v>
      </c>
      <c r="E236" s="67" t="s">
        <v>171</v>
      </c>
      <c r="F236" s="66" t="s">
        <v>170</v>
      </c>
      <c r="G236" s="478" t="s">
        <v>169</v>
      </c>
      <c r="H236" s="710"/>
      <c r="I236" s="710"/>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row>
    <row r="237" spans="1:35" s="100" customFormat="1" ht="24.75" customHeight="1">
      <c r="A237" s="583" t="s">
        <v>158</v>
      </c>
      <c r="B237" s="584" t="s">
        <v>0</v>
      </c>
      <c r="C237" s="585">
        <v>10</v>
      </c>
      <c r="D237" s="416" t="s">
        <v>152</v>
      </c>
      <c r="E237" s="244"/>
      <c r="F237" s="243"/>
      <c r="G237" s="90"/>
      <c r="H237" s="712">
        <f aca="true" t="shared" si="8" ref="H237:I239">H238</f>
        <v>40</v>
      </c>
      <c r="I237" s="712">
        <f t="shared" si="8"/>
        <v>40</v>
      </c>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row>
    <row r="238" spans="1:35" s="100" customFormat="1" ht="27.75" customHeight="1">
      <c r="A238" s="110" t="s">
        <v>278</v>
      </c>
      <c r="B238" s="102"/>
      <c r="C238" s="477" t="s">
        <v>182</v>
      </c>
      <c r="D238" s="477" t="s">
        <v>152</v>
      </c>
      <c r="E238" s="833" t="s">
        <v>449</v>
      </c>
      <c r="F238" s="834"/>
      <c r="G238" s="68"/>
      <c r="H238" s="712">
        <f t="shared" si="8"/>
        <v>40</v>
      </c>
      <c r="I238" s="712">
        <f t="shared" si="8"/>
        <v>40</v>
      </c>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row>
    <row r="239" spans="1:35" s="100" customFormat="1" ht="30" customHeight="1">
      <c r="A239" s="476" t="s">
        <v>173</v>
      </c>
      <c r="B239" s="102"/>
      <c r="C239" s="475" t="s">
        <v>182</v>
      </c>
      <c r="D239" s="475" t="s">
        <v>152</v>
      </c>
      <c r="E239" s="835" t="s">
        <v>448</v>
      </c>
      <c r="F239" s="836"/>
      <c r="G239" s="114"/>
      <c r="H239" s="710">
        <f t="shared" si="8"/>
        <v>40</v>
      </c>
      <c r="I239" s="710">
        <f t="shared" si="8"/>
        <v>40</v>
      </c>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row>
    <row r="240" spans="1:35" s="100" customFormat="1" ht="27.75" customHeight="1">
      <c r="A240" s="410" t="s">
        <v>172</v>
      </c>
      <c r="B240" s="102"/>
      <c r="C240" s="475" t="s">
        <v>182</v>
      </c>
      <c r="D240" s="475" t="s">
        <v>152</v>
      </c>
      <c r="E240" s="835" t="s">
        <v>448</v>
      </c>
      <c r="F240" s="836"/>
      <c r="G240" s="114" t="s">
        <v>169</v>
      </c>
      <c r="H240" s="710">
        <v>40</v>
      </c>
      <c r="I240" s="710">
        <v>40</v>
      </c>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row>
    <row r="241" spans="1:35" s="100" customFormat="1" ht="21" customHeight="1">
      <c r="A241" s="125" t="s">
        <v>187</v>
      </c>
      <c r="B241" s="102"/>
      <c r="C241" s="95">
        <v>10</v>
      </c>
      <c r="D241" s="94" t="s">
        <v>222</v>
      </c>
      <c r="E241" s="124"/>
      <c r="F241" s="123"/>
      <c r="G241" s="121"/>
      <c r="H241" s="717" t="str">
        <f aca="true" t="shared" si="9" ref="H241:I244">H242</f>
        <v>500,000</v>
      </c>
      <c r="I241" s="717" t="str">
        <f t="shared" si="9"/>
        <v>600,000</v>
      </c>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row>
    <row r="242" spans="1:35" s="100" customFormat="1" ht="82.5" customHeight="1">
      <c r="A242" s="147" t="s">
        <v>694</v>
      </c>
      <c r="B242" s="102"/>
      <c r="C242" s="122">
        <v>10</v>
      </c>
      <c r="D242" s="122" t="s">
        <v>222</v>
      </c>
      <c r="E242" s="70" t="s">
        <v>186</v>
      </c>
      <c r="F242" s="69" t="s">
        <v>159</v>
      </c>
      <c r="G242" s="121"/>
      <c r="H242" s="717" t="str">
        <f t="shared" si="9"/>
        <v>500,000</v>
      </c>
      <c r="I242" s="717" t="str">
        <f t="shared" si="9"/>
        <v>600,000</v>
      </c>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row>
    <row r="243" spans="1:35" s="100" customFormat="1" ht="90.75" customHeight="1">
      <c r="A243" s="120" t="s">
        <v>697</v>
      </c>
      <c r="B243" s="102"/>
      <c r="C243" s="119" t="s">
        <v>182</v>
      </c>
      <c r="D243" s="118" t="s">
        <v>222</v>
      </c>
      <c r="E243" s="67" t="s">
        <v>184</v>
      </c>
      <c r="F243" s="66" t="s">
        <v>159</v>
      </c>
      <c r="G243" s="68"/>
      <c r="H243" s="705" t="str">
        <f t="shared" si="9"/>
        <v>500,000</v>
      </c>
      <c r="I243" s="705" t="str">
        <f t="shared" si="9"/>
        <v>600,000</v>
      </c>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row>
    <row r="244" spans="1:35" s="100" customFormat="1" ht="20.25" customHeight="1">
      <c r="A244" s="117" t="s">
        <v>574</v>
      </c>
      <c r="B244" s="102"/>
      <c r="C244" s="116" t="s">
        <v>182</v>
      </c>
      <c r="D244" s="115" t="s">
        <v>222</v>
      </c>
      <c r="E244" s="67" t="s">
        <v>493</v>
      </c>
      <c r="F244" s="66" t="s">
        <v>500</v>
      </c>
      <c r="G244" s="68"/>
      <c r="H244" s="705" t="str">
        <f t="shared" si="9"/>
        <v>500,000</v>
      </c>
      <c r="I244" s="705" t="str">
        <f t="shared" si="9"/>
        <v>600,000</v>
      </c>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row>
    <row r="245" spans="1:35" s="100" customFormat="1" ht="21" customHeight="1">
      <c r="A245" s="86" t="s">
        <v>172</v>
      </c>
      <c r="B245" s="102"/>
      <c r="C245" s="474" t="s">
        <v>182</v>
      </c>
      <c r="D245" s="473" t="s">
        <v>222</v>
      </c>
      <c r="E245" s="67" t="s">
        <v>493</v>
      </c>
      <c r="F245" s="66" t="s">
        <v>500</v>
      </c>
      <c r="G245" s="114" t="s">
        <v>169</v>
      </c>
      <c r="H245" s="694" t="s">
        <v>830</v>
      </c>
      <c r="I245" s="694" t="s">
        <v>849</v>
      </c>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row>
    <row r="246" spans="1:35" s="100" customFormat="1" ht="20.25" customHeight="1">
      <c r="A246" s="110" t="s">
        <v>180</v>
      </c>
      <c r="B246" s="102"/>
      <c r="C246" s="109">
        <v>11</v>
      </c>
      <c r="D246" s="107"/>
      <c r="E246" s="112"/>
      <c r="F246" s="111"/>
      <c r="G246" s="104"/>
      <c r="H246" s="717" t="str">
        <f aca="true" t="shared" si="10" ref="H246:I248">+H247</f>
        <v>150,000</v>
      </c>
      <c r="I246" s="717" t="str">
        <f t="shared" si="10"/>
        <v>150,000</v>
      </c>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row>
    <row r="247" spans="1:35" s="100" customFormat="1" ht="21" customHeight="1">
      <c r="A247" s="586" t="s">
        <v>573</v>
      </c>
      <c r="B247" s="102"/>
      <c r="C247" s="109">
        <v>11</v>
      </c>
      <c r="D247" s="107" t="s">
        <v>152</v>
      </c>
      <c r="E247" s="106"/>
      <c r="F247" s="105"/>
      <c r="G247" s="104"/>
      <c r="H247" s="717" t="str">
        <f t="shared" si="10"/>
        <v>150,000</v>
      </c>
      <c r="I247" s="717" t="str">
        <f t="shared" si="10"/>
        <v>150,000</v>
      </c>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row>
    <row r="248" spans="1:35" s="100" customFormat="1" ht="77.25" customHeight="1">
      <c r="A248" s="108" t="s">
        <v>684</v>
      </c>
      <c r="B248" s="102"/>
      <c r="C248" s="71" t="s">
        <v>177</v>
      </c>
      <c r="D248" s="107" t="s">
        <v>152</v>
      </c>
      <c r="E248" s="106" t="s">
        <v>179</v>
      </c>
      <c r="F248" s="105" t="s">
        <v>159</v>
      </c>
      <c r="G248" s="104"/>
      <c r="H248" s="717" t="str">
        <f t="shared" si="10"/>
        <v>150,000</v>
      </c>
      <c r="I248" s="717" t="str">
        <f t="shared" si="10"/>
        <v>150,000</v>
      </c>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row>
    <row r="249" spans="1:35" s="100" customFormat="1" ht="81" customHeight="1">
      <c r="A249" s="86" t="s">
        <v>478</v>
      </c>
      <c r="B249" s="102"/>
      <c r="C249" s="57" t="s">
        <v>177</v>
      </c>
      <c r="D249" s="64" t="s">
        <v>152</v>
      </c>
      <c r="E249" s="79" t="s">
        <v>494</v>
      </c>
      <c r="F249" s="78" t="s">
        <v>176</v>
      </c>
      <c r="G249" s="63"/>
      <c r="H249" s="705" t="str">
        <f>H250</f>
        <v>150,000</v>
      </c>
      <c r="I249" s="705" t="str">
        <f>I250</f>
        <v>150,000</v>
      </c>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row>
    <row r="250" spans="1:35" s="100" customFormat="1" ht="60" customHeight="1">
      <c r="A250" s="516" t="s">
        <v>495</v>
      </c>
      <c r="B250" s="286" t="s">
        <v>0</v>
      </c>
      <c r="C250" s="286" t="s">
        <v>177</v>
      </c>
      <c r="D250" s="538" t="s">
        <v>152</v>
      </c>
      <c r="E250" s="514" t="s">
        <v>494</v>
      </c>
      <c r="F250" s="515" t="s">
        <v>496</v>
      </c>
      <c r="G250" s="63"/>
      <c r="H250" s="760" t="str">
        <f>H251</f>
        <v>150,000</v>
      </c>
      <c r="I250" s="760" t="str">
        <f>I251</f>
        <v>150,000</v>
      </c>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row>
    <row r="251" spans="1:9" s="80" customFormat="1" ht="39.75" customHeight="1">
      <c r="A251" s="534" t="s">
        <v>368</v>
      </c>
      <c r="B251" s="99" t="s">
        <v>0</v>
      </c>
      <c r="C251" s="57" t="s">
        <v>177</v>
      </c>
      <c r="D251" s="64" t="s">
        <v>152</v>
      </c>
      <c r="E251" s="79" t="s">
        <v>494</v>
      </c>
      <c r="F251" s="78" t="s">
        <v>176</v>
      </c>
      <c r="G251" s="63" t="s">
        <v>149</v>
      </c>
      <c r="H251" s="721" t="s">
        <v>826</v>
      </c>
      <c r="I251" s="721" t="s">
        <v>826</v>
      </c>
    </row>
    <row r="252" spans="1:9" s="80" customFormat="1" ht="9" customHeight="1">
      <c r="A252" s="86"/>
      <c r="B252" s="99"/>
      <c r="C252" s="57"/>
      <c r="D252" s="64"/>
      <c r="E252" s="79"/>
      <c r="F252" s="78"/>
      <c r="G252" s="63"/>
      <c r="H252" s="721"/>
      <c r="I252" s="721"/>
    </row>
    <row r="253" spans="1:9" s="80" customFormat="1" ht="18.75" customHeight="1" hidden="1">
      <c r="A253" s="65" t="s">
        <v>158</v>
      </c>
      <c r="B253" s="71" t="s">
        <v>0</v>
      </c>
      <c r="C253" s="98">
        <v>10</v>
      </c>
      <c r="D253" s="97" t="s">
        <v>152</v>
      </c>
      <c r="E253" s="74"/>
      <c r="F253" s="73"/>
      <c r="G253" s="97"/>
      <c r="H253" s="761"/>
      <c r="I253" s="761"/>
    </row>
    <row r="254" spans="1:9" s="80" customFormat="1" ht="54" customHeight="1" hidden="1">
      <c r="A254" s="62" t="s">
        <v>156</v>
      </c>
      <c r="B254" s="96" t="s">
        <v>0</v>
      </c>
      <c r="C254" s="95">
        <v>10</v>
      </c>
      <c r="D254" s="94" t="s">
        <v>152</v>
      </c>
      <c r="E254" s="70" t="s">
        <v>175</v>
      </c>
      <c r="F254" s="69" t="s">
        <v>174</v>
      </c>
      <c r="G254" s="93"/>
      <c r="H254" s="762"/>
      <c r="I254" s="762"/>
    </row>
    <row r="255" spans="1:9" s="80" customFormat="1" ht="68.25" customHeight="1" hidden="1">
      <c r="A255" s="61" t="s">
        <v>154</v>
      </c>
      <c r="B255" s="85" t="s">
        <v>0</v>
      </c>
      <c r="C255" s="84">
        <v>10</v>
      </c>
      <c r="D255" s="83" t="s">
        <v>152</v>
      </c>
      <c r="E255" s="67" t="s">
        <v>171</v>
      </c>
      <c r="F255" s="66" t="s">
        <v>174</v>
      </c>
      <c r="G255" s="91"/>
      <c r="H255" s="762"/>
      <c r="I255" s="762"/>
    </row>
    <row r="256" spans="1:9" s="80" customFormat="1" ht="20.25" customHeight="1" hidden="1">
      <c r="A256" s="88" t="s">
        <v>173</v>
      </c>
      <c r="B256" s="85" t="s">
        <v>0</v>
      </c>
      <c r="C256" s="87">
        <v>10</v>
      </c>
      <c r="D256" s="83" t="s">
        <v>152</v>
      </c>
      <c r="E256" s="67" t="s">
        <v>171</v>
      </c>
      <c r="F256" s="66" t="s">
        <v>170</v>
      </c>
      <c r="G256" s="82"/>
      <c r="H256" s="277"/>
      <c r="I256" s="277"/>
    </row>
    <row r="257" spans="1:9" s="80" customFormat="1" ht="20.25" customHeight="1" hidden="1">
      <c r="A257" s="86" t="s">
        <v>172</v>
      </c>
      <c r="B257" s="85" t="s">
        <v>0</v>
      </c>
      <c r="C257" s="84">
        <v>10</v>
      </c>
      <c r="D257" s="83" t="s">
        <v>152</v>
      </c>
      <c r="E257" s="67" t="s">
        <v>171</v>
      </c>
      <c r="F257" s="66" t="s">
        <v>170</v>
      </c>
      <c r="G257" s="82" t="s">
        <v>169</v>
      </c>
      <c r="H257" s="277"/>
      <c r="I257" s="277"/>
    </row>
    <row r="258" spans="1:35" s="51" customFormat="1" ht="18.75" customHeight="1" hidden="1">
      <c r="A258" s="72" t="s">
        <v>163</v>
      </c>
      <c r="B258" s="57" t="s">
        <v>0</v>
      </c>
      <c r="C258" s="57" t="s">
        <v>168</v>
      </c>
      <c r="D258" s="64" t="s">
        <v>168</v>
      </c>
      <c r="E258" s="79" t="s">
        <v>167</v>
      </c>
      <c r="F258" s="78" t="s">
        <v>166</v>
      </c>
      <c r="G258" s="63" t="s">
        <v>149</v>
      </c>
      <c r="H258" s="207"/>
      <c r="I258" s="207"/>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row>
    <row r="259" spans="1:35" s="51" customFormat="1" ht="37.5" customHeight="1" hidden="1">
      <c r="A259" s="72" t="s">
        <v>163</v>
      </c>
      <c r="B259" s="60" t="s">
        <v>0</v>
      </c>
      <c r="C259" s="68" t="s">
        <v>153</v>
      </c>
      <c r="D259" s="68"/>
      <c r="E259" s="77"/>
      <c r="F259" s="76"/>
      <c r="G259" s="68"/>
      <c r="H259" s="763"/>
      <c r="I259" s="763"/>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row>
    <row r="260" spans="1:35" s="51" customFormat="1" ht="18.75" customHeight="1" hidden="1">
      <c r="A260" s="75" t="s">
        <v>164</v>
      </c>
      <c r="B260" s="60" t="s">
        <v>0</v>
      </c>
      <c r="C260" s="68" t="s">
        <v>153</v>
      </c>
      <c r="D260" s="68" t="s">
        <v>152</v>
      </c>
      <c r="E260" s="74"/>
      <c r="F260" s="73"/>
      <c r="G260" s="68"/>
      <c r="H260" s="763"/>
      <c r="I260" s="763"/>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row>
    <row r="261" spans="1:35" s="51" customFormat="1" ht="18.75" customHeight="1" hidden="1">
      <c r="A261" s="72" t="s">
        <v>163</v>
      </c>
      <c r="B261" s="60" t="s">
        <v>0</v>
      </c>
      <c r="C261" s="71" t="s">
        <v>153</v>
      </c>
      <c r="D261" s="71" t="s">
        <v>152</v>
      </c>
      <c r="E261" s="70" t="s">
        <v>162</v>
      </c>
      <c r="F261" s="69" t="s">
        <v>159</v>
      </c>
      <c r="G261" s="68"/>
      <c r="H261" s="763"/>
      <c r="I261" s="763"/>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row>
    <row r="262" spans="1:35" s="51" customFormat="1" ht="18.75" customHeight="1" hidden="1">
      <c r="A262" s="65" t="s">
        <v>161</v>
      </c>
      <c r="B262" s="60" t="s">
        <v>0</v>
      </c>
      <c r="C262" s="57" t="s">
        <v>153</v>
      </c>
      <c r="D262" s="57" t="s">
        <v>152</v>
      </c>
      <c r="E262" s="67" t="s">
        <v>160</v>
      </c>
      <c r="F262" s="66" t="s">
        <v>159</v>
      </c>
      <c r="G262" s="57"/>
      <c r="H262" s="60"/>
      <c r="I262" s="60"/>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row>
    <row r="263" spans="1:35" s="51" customFormat="1" ht="56.25" customHeight="1" hidden="1">
      <c r="A263" s="65" t="s">
        <v>158</v>
      </c>
      <c r="B263" s="60" t="s">
        <v>0</v>
      </c>
      <c r="C263" s="57" t="s">
        <v>153</v>
      </c>
      <c r="D263" s="64" t="s">
        <v>152</v>
      </c>
      <c r="E263" s="59" t="s">
        <v>151</v>
      </c>
      <c r="F263" s="58" t="s">
        <v>157</v>
      </c>
      <c r="G263" s="63"/>
      <c r="H263" s="207"/>
      <c r="I263" s="207"/>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row>
    <row r="264" spans="1:35" s="51" customFormat="1" ht="56.25" customHeight="1" hidden="1">
      <c r="A264" s="62" t="s">
        <v>156</v>
      </c>
      <c r="B264" s="60" t="s">
        <v>0</v>
      </c>
      <c r="C264" s="57" t="s">
        <v>153</v>
      </c>
      <c r="D264" s="57" t="s">
        <v>152</v>
      </c>
      <c r="E264" s="59" t="s">
        <v>151</v>
      </c>
      <c r="F264" s="58" t="s">
        <v>150</v>
      </c>
      <c r="G264" s="57" t="s">
        <v>155</v>
      </c>
      <c r="H264" s="60"/>
      <c r="I264" s="60"/>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row>
    <row r="265" spans="1:35" s="51" customFormat="1" ht="18.75" customHeight="1" hidden="1">
      <c r="A265" s="61" t="s">
        <v>154</v>
      </c>
      <c r="B265" s="60" t="s">
        <v>0</v>
      </c>
      <c r="C265" s="57" t="s">
        <v>153</v>
      </c>
      <c r="D265" s="57" t="s">
        <v>152</v>
      </c>
      <c r="E265" s="59" t="s">
        <v>151</v>
      </c>
      <c r="F265" s="58" t="s">
        <v>150</v>
      </c>
      <c r="G265" s="57" t="s">
        <v>149</v>
      </c>
      <c r="H265" s="60"/>
      <c r="I265" s="60"/>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row>
    <row r="266" spans="1:35" s="51" customFormat="1" ht="18.75">
      <c r="A266" s="50"/>
      <c r="B266" s="49"/>
      <c r="C266" s="49"/>
      <c r="D266" s="55"/>
      <c r="E266" s="54"/>
      <c r="F266" s="53"/>
      <c r="G266" s="49"/>
      <c r="H266" s="49"/>
      <c r="I266" s="49"/>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row>
    <row r="267" spans="1:35" s="51" customFormat="1" ht="18.75">
      <c r="A267" s="50"/>
      <c r="B267" s="49"/>
      <c r="C267" s="49"/>
      <c r="D267" s="55"/>
      <c r="E267" s="54"/>
      <c r="F267" s="53"/>
      <c r="G267" s="49"/>
      <c r="H267" s="49"/>
      <c r="I267" s="49"/>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row>
    <row r="268" spans="1:35" s="51" customFormat="1" ht="18.75">
      <c r="A268" s="50"/>
      <c r="B268" s="49"/>
      <c r="C268" s="49"/>
      <c r="D268" s="55"/>
      <c r="E268" s="54"/>
      <c r="F268" s="53"/>
      <c r="G268" s="49"/>
      <c r="H268" s="49"/>
      <c r="I268" s="49"/>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row>
    <row r="269" spans="1:35" s="51" customFormat="1" ht="18.75">
      <c r="A269" s="50"/>
      <c r="B269" s="49"/>
      <c r="C269" s="49"/>
      <c r="D269" s="55"/>
      <c r="E269" s="54"/>
      <c r="F269" s="53"/>
      <c r="G269" s="49"/>
      <c r="H269" s="49"/>
      <c r="I269" s="49"/>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row>
    <row r="270" spans="1:35" s="51" customFormat="1" ht="18.75">
      <c r="A270" s="50"/>
      <c r="B270" s="49"/>
      <c r="C270" s="49"/>
      <c r="D270" s="55"/>
      <c r="E270" s="54"/>
      <c r="F270" s="53"/>
      <c r="G270" s="49"/>
      <c r="H270" s="49"/>
      <c r="I270" s="49"/>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row>
    <row r="271" spans="1:35" s="51" customFormat="1" ht="18.75">
      <c r="A271" s="50"/>
      <c r="B271" s="49"/>
      <c r="C271" s="49"/>
      <c r="D271" s="55"/>
      <c r="E271" s="54"/>
      <c r="F271" s="53"/>
      <c r="G271" s="49"/>
      <c r="H271" s="49"/>
      <c r="I271" s="49"/>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row>
    <row r="272" spans="1:35" s="51" customFormat="1" ht="18.75">
      <c r="A272" s="50"/>
      <c r="B272" s="49"/>
      <c r="C272" s="49"/>
      <c r="D272" s="55"/>
      <c r="E272" s="54"/>
      <c r="F272" s="53"/>
      <c r="G272" s="49"/>
      <c r="H272" s="49"/>
      <c r="I272" s="49"/>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row>
    <row r="273" spans="1:35" s="51" customFormat="1" ht="18.75">
      <c r="A273" s="50"/>
      <c r="B273" s="49"/>
      <c r="C273" s="49"/>
      <c r="D273" s="55"/>
      <c r="E273" s="54"/>
      <c r="F273" s="53"/>
      <c r="G273" s="49"/>
      <c r="H273" s="49"/>
      <c r="I273" s="49"/>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row>
    <row r="274" spans="1:35" s="51" customFormat="1" ht="18.75">
      <c r="A274" s="50"/>
      <c r="B274" s="49"/>
      <c r="C274" s="49"/>
      <c r="D274" s="55"/>
      <c r="E274" s="54"/>
      <c r="F274" s="53"/>
      <c r="G274" s="49"/>
      <c r="H274" s="49"/>
      <c r="I274" s="49"/>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row>
    <row r="275" spans="1:35" s="51" customFormat="1" ht="18.75">
      <c r="A275" s="50"/>
      <c r="B275" s="49"/>
      <c r="C275" s="49"/>
      <c r="D275" s="55"/>
      <c r="E275" s="54"/>
      <c r="F275" s="53"/>
      <c r="G275" s="49"/>
      <c r="H275" s="49"/>
      <c r="I275" s="49"/>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row>
    <row r="276" spans="1:35" s="51" customFormat="1" ht="18.75">
      <c r="A276" s="50"/>
      <c r="B276" s="49"/>
      <c r="C276" s="49"/>
      <c r="D276" s="55"/>
      <c r="E276" s="54"/>
      <c r="F276" s="53"/>
      <c r="G276" s="49"/>
      <c r="H276" s="49"/>
      <c r="I276" s="49"/>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row>
    <row r="277" spans="1:35" s="51" customFormat="1" ht="18.75">
      <c r="A277" s="50"/>
      <c r="B277" s="49"/>
      <c r="C277" s="49"/>
      <c r="D277" s="55"/>
      <c r="E277" s="54"/>
      <c r="F277" s="53"/>
      <c r="G277" s="49"/>
      <c r="H277" s="49"/>
      <c r="I277" s="49"/>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row>
    <row r="278" spans="1:35" s="51" customFormat="1" ht="18.75">
      <c r="A278" s="50"/>
      <c r="B278" s="49"/>
      <c r="C278" s="49"/>
      <c r="D278" s="55"/>
      <c r="E278" s="54"/>
      <c r="F278" s="53"/>
      <c r="G278" s="49"/>
      <c r="H278" s="49"/>
      <c r="I278" s="49"/>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row>
    <row r="279" spans="1:35" s="51" customFormat="1" ht="18.75">
      <c r="A279" s="50"/>
      <c r="B279" s="49"/>
      <c r="C279" s="49"/>
      <c r="D279" s="55"/>
      <c r="E279" s="54"/>
      <c r="F279" s="53"/>
      <c r="G279" s="49"/>
      <c r="H279" s="49"/>
      <c r="I279" s="49"/>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row>
    <row r="280" spans="1:35" s="51" customFormat="1" ht="18.75">
      <c r="A280" s="50"/>
      <c r="B280" s="49"/>
      <c r="C280" s="49"/>
      <c r="D280" s="55"/>
      <c r="E280" s="54"/>
      <c r="F280" s="53"/>
      <c r="G280" s="49"/>
      <c r="H280" s="49"/>
      <c r="I280" s="49"/>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row>
    <row r="281" spans="1:35" s="51" customFormat="1" ht="18.75">
      <c r="A281" s="50"/>
      <c r="B281" s="49"/>
      <c r="C281" s="49"/>
      <c r="D281" s="55"/>
      <c r="E281" s="54"/>
      <c r="F281" s="53"/>
      <c r="G281" s="49"/>
      <c r="H281" s="49"/>
      <c r="I281" s="49"/>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row>
    <row r="282" spans="1:35" s="51" customFormat="1" ht="18.75">
      <c r="A282" s="50"/>
      <c r="B282" s="49"/>
      <c r="C282" s="49"/>
      <c r="D282" s="55"/>
      <c r="E282" s="54"/>
      <c r="F282" s="53"/>
      <c r="G282" s="49"/>
      <c r="H282" s="49"/>
      <c r="I282" s="49"/>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row>
    <row r="283" spans="1:35" s="51" customFormat="1" ht="18.75">
      <c r="A283" s="50"/>
      <c r="B283" s="49"/>
      <c r="C283" s="49"/>
      <c r="D283" s="55"/>
      <c r="E283" s="54"/>
      <c r="F283" s="53"/>
      <c r="G283" s="49"/>
      <c r="H283" s="49"/>
      <c r="I283" s="49"/>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row>
    <row r="284" spans="1:35" s="51" customFormat="1" ht="18.75">
      <c r="A284" s="50"/>
      <c r="B284" s="49"/>
      <c r="C284" s="49"/>
      <c r="D284" s="55"/>
      <c r="E284" s="54"/>
      <c r="F284" s="53"/>
      <c r="G284" s="49"/>
      <c r="H284" s="49"/>
      <c r="I284" s="49"/>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row>
  </sheetData>
  <sheetProtection/>
  <mergeCells count="84">
    <mergeCell ref="E206:F206"/>
    <mergeCell ref="E105:F105"/>
    <mergeCell ref="E106:F106"/>
    <mergeCell ref="E121:F121"/>
    <mergeCell ref="E126:F126"/>
    <mergeCell ref="E200:F200"/>
    <mergeCell ref="E201:F201"/>
    <mergeCell ref="E202:F202"/>
    <mergeCell ref="E165:F165"/>
    <mergeCell ref="E184:F184"/>
    <mergeCell ref="E176:F176"/>
    <mergeCell ref="E205:F205"/>
    <mergeCell ref="E193:F193"/>
    <mergeCell ref="E194:F194"/>
    <mergeCell ref="E195:F195"/>
    <mergeCell ref="E197:F197"/>
    <mergeCell ref="E204:F204"/>
    <mergeCell ref="E179:F179"/>
    <mergeCell ref="E199:F199"/>
    <mergeCell ref="E172:F172"/>
    <mergeCell ref="E207:F207"/>
    <mergeCell ref="E145:F145"/>
    <mergeCell ref="E174:F174"/>
    <mergeCell ref="E191:F191"/>
    <mergeCell ref="E192:F192"/>
    <mergeCell ref="E171:F171"/>
    <mergeCell ref="E203:F203"/>
    <mergeCell ref="E158:F158"/>
    <mergeCell ref="E164:F164"/>
    <mergeCell ref="E228:F228"/>
    <mergeCell ref="E229:F229"/>
    <mergeCell ref="E230:F230"/>
    <mergeCell ref="E210:F210"/>
    <mergeCell ref="E211:F211"/>
    <mergeCell ref="E212:F212"/>
    <mergeCell ref="E217:F217"/>
    <mergeCell ref="E219:F219"/>
    <mergeCell ref="E216:F216"/>
    <mergeCell ref="A1:I1"/>
    <mergeCell ref="A2:I2"/>
    <mergeCell ref="A3:I3"/>
    <mergeCell ref="A4:I4"/>
    <mergeCell ref="A5:I5"/>
    <mergeCell ref="E208:F208"/>
    <mergeCell ref="E129:F129"/>
    <mergeCell ref="E127:F127"/>
    <mergeCell ref="E166:F166"/>
    <mergeCell ref="E198:F198"/>
    <mergeCell ref="E148:F148"/>
    <mergeCell ref="E147:F147"/>
    <mergeCell ref="E218:F218"/>
    <mergeCell ref="E209:F209"/>
    <mergeCell ref="E213:F213"/>
    <mergeCell ref="E177:F177"/>
    <mergeCell ref="E178:F178"/>
    <mergeCell ref="E215:F215"/>
    <mergeCell ref="E214:F214"/>
    <mergeCell ref="E173:F173"/>
    <mergeCell ref="E239:F239"/>
    <mergeCell ref="E240:F240"/>
    <mergeCell ref="E189:F189"/>
    <mergeCell ref="E190:F190"/>
    <mergeCell ref="E238:F238"/>
    <mergeCell ref="E75:F75"/>
    <mergeCell ref="E141:F141"/>
    <mergeCell ref="E162:F162"/>
    <mergeCell ref="E130:F130"/>
    <mergeCell ref="E128:F128"/>
    <mergeCell ref="E89:F89"/>
    <mergeCell ref="E107:F107"/>
    <mergeCell ref="E108:F108"/>
    <mergeCell ref="E132:F132"/>
    <mergeCell ref="E133:F133"/>
    <mergeCell ref="E188:F188"/>
    <mergeCell ref="E146:F146"/>
    <mergeCell ref="E167:F167"/>
    <mergeCell ref="E168:F168"/>
    <mergeCell ref="E163:F163"/>
    <mergeCell ref="A6:I6"/>
    <mergeCell ref="A7:I7"/>
    <mergeCell ref="A8:G8"/>
    <mergeCell ref="A9:G9"/>
    <mergeCell ref="A10:I10"/>
    <mergeCell ref="E69:F69"/>
  </mergeCells>
  <printOptions/>
  <pageMargins left="0.7874015748031497" right="0.3937007874015748" top="0.3937007874015748" bottom="0.3937007874015748" header="0.5118110236220472" footer="0.5118110236220472"/>
  <pageSetup horizontalDpi="600" verticalDpi="600" orientation="portrait" paperSize="9" scale="48"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IN286"/>
  <sheetViews>
    <sheetView zoomScale="66" zoomScaleNormal="66" zoomScalePageLayoutView="0" workbookViewId="0" topLeftCell="A1">
      <selection activeCell="A4" sqref="A4:H4"/>
    </sheetView>
  </sheetViews>
  <sheetFormatPr defaultColWidth="9.140625" defaultRowHeight="15"/>
  <cols>
    <col min="1" max="1" width="108.00390625" style="50" customWidth="1"/>
    <col min="2" max="2" width="8.7109375" style="49" customWidth="1"/>
    <col min="3" max="3" width="8.7109375" style="45" customWidth="1"/>
    <col min="4" max="4" width="9.140625" style="48" customWidth="1"/>
    <col min="5" max="5" width="14.00390625" style="47" customWidth="1"/>
    <col min="6" max="6" width="8.8515625" style="46" customWidth="1"/>
    <col min="7" max="7" width="10.421875" style="45" customWidth="1"/>
    <col min="8" max="8" width="14.7109375" style="45" customWidth="1"/>
    <col min="9" max="32" width="9.140625" style="44" customWidth="1"/>
  </cols>
  <sheetData>
    <row r="1" spans="1:8" s="1" customFormat="1" ht="15.75" customHeight="1">
      <c r="A1" s="820" t="s">
        <v>654</v>
      </c>
      <c r="B1" s="820"/>
      <c r="C1" s="820"/>
      <c r="D1" s="820"/>
      <c r="E1" s="820"/>
      <c r="F1" s="820"/>
      <c r="G1" s="820"/>
      <c r="H1" s="820"/>
    </row>
    <row r="2" spans="1:8" s="1" customFormat="1" ht="15.75" customHeight="1">
      <c r="A2" s="873" t="s">
        <v>4</v>
      </c>
      <c r="B2" s="873"/>
      <c r="C2" s="873"/>
      <c r="D2" s="873"/>
      <c r="E2" s="873"/>
      <c r="F2" s="873"/>
      <c r="G2" s="873"/>
      <c r="H2" s="873"/>
    </row>
    <row r="3" spans="1:8" s="1" customFormat="1" ht="15.75" customHeight="1">
      <c r="A3" s="873" t="s">
        <v>842</v>
      </c>
      <c r="B3" s="873"/>
      <c r="C3" s="873"/>
      <c r="D3" s="873"/>
      <c r="E3" s="873"/>
      <c r="F3" s="873"/>
      <c r="G3" s="873"/>
      <c r="H3" s="873"/>
    </row>
    <row r="4" spans="1:8" s="2" customFormat="1" ht="16.5" customHeight="1">
      <c r="A4" s="874" t="s">
        <v>856</v>
      </c>
      <c r="B4" s="874"/>
      <c r="C4" s="874"/>
      <c r="D4" s="874"/>
      <c r="E4" s="874"/>
      <c r="F4" s="874"/>
      <c r="G4" s="874"/>
      <c r="H4" s="874"/>
    </row>
    <row r="5" spans="1:8" s="2" customFormat="1" ht="16.5" customHeight="1">
      <c r="A5" s="874" t="s">
        <v>3</v>
      </c>
      <c r="B5" s="874"/>
      <c r="C5" s="874"/>
      <c r="D5" s="874"/>
      <c r="E5" s="874"/>
      <c r="F5" s="874"/>
      <c r="G5" s="874"/>
      <c r="H5" s="874"/>
    </row>
    <row r="6" spans="1:8" s="2" customFormat="1" ht="16.5" customHeight="1">
      <c r="A6" s="874" t="s">
        <v>778</v>
      </c>
      <c r="B6" s="874"/>
      <c r="C6" s="874"/>
      <c r="D6" s="874"/>
      <c r="E6" s="874"/>
      <c r="F6" s="874"/>
      <c r="G6" s="874"/>
      <c r="H6" s="874"/>
    </row>
    <row r="7" spans="1:8" s="2" customFormat="1" ht="16.5" customHeight="1">
      <c r="A7" s="818"/>
      <c r="B7" s="818"/>
      <c r="C7" s="818"/>
      <c r="D7" s="818"/>
      <c r="E7" s="818"/>
      <c r="F7" s="818"/>
      <c r="G7" s="818"/>
      <c r="H7" s="818"/>
    </row>
    <row r="8" spans="1:8" s="2" customFormat="1" ht="16.5" customHeight="1">
      <c r="A8" s="868"/>
      <c r="B8" s="868"/>
      <c r="C8" s="868"/>
      <c r="D8" s="868"/>
      <c r="E8" s="868"/>
      <c r="F8" s="868"/>
      <c r="G8" s="868"/>
      <c r="H8" s="301"/>
    </row>
    <row r="9" spans="1:8" s="2" customFormat="1" ht="30.75" customHeight="1">
      <c r="A9" s="875" t="s">
        <v>791</v>
      </c>
      <c r="B9" s="875"/>
      <c r="C9" s="875"/>
      <c r="D9" s="875"/>
      <c r="E9" s="875"/>
      <c r="F9" s="875"/>
      <c r="G9" s="875"/>
      <c r="H9" s="875"/>
    </row>
    <row r="10" spans="1:8" s="253" customFormat="1" ht="15.75">
      <c r="A10" s="300"/>
      <c r="B10" s="299"/>
      <c r="C10" s="298"/>
      <c r="D10" s="298"/>
      <c r="E10" s="298"/>
      <c r="F10" s="298"/>
      <c r="G10" s="297"/>
      <c r="H10" s="580" t="s">
        <v>572</v>
      </c>
    </row>
    <row r="11" spans="1:32" s="250" customFormat="1" ht="54" customHeight="1">
      <c r="A11" s="257" t="s">
        <v>1</v>
      </c>
      <c r="B11" s="256" t="s">
        <v>339</v>
      </c>
      <c r="C11" s="256" t="s">
        <v>346</v>
      </c>
      <c r="D11" s="240" t="s">
        <v>345</v>
      </c>
      <c r="E11" s="255" t="s">
        <v>344</v>
      </c>
      <c r="F11" s="76"/>
      <c r="G11" s="239" t="s">
        <v>343</v>
      </c>
      <c r="H11" s="239" t="s">
        <v>626</v>
      </c>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row>
    <row r="12" spans="1:32" s="51" customFormat="1" ht="18.75">
      <c r="A12" s="148" t="s">
        <v>342</v>
      </c>
      <c r="B12" s="71"/>
      <c r="C12" s="68"/>
      <c r="D12" s="146"/>
      <c r="E12" s="240"/>
      <c r="F12" s="239"/>
      <c r="G12" s="145"/>
      <c r="H12" s="712">
        <f>H14+H102+H118+H162+H228+H243+H219+H215</f>
        <v>24180.455</v>
      </c>
      <c r="I12" s="52"/>
      <c r="J12" s="52"/>
      <c r="K12" s="52"/>
      <c r="L12" s="52"/>
      <c r="M12" s="52"/>
      <c r="N12" s="52"/>
      <c r="O12" s="52"/>
      <c r="P12" s="52"/>
      <c r="Q12" s="52"/>
      <c r="R12" s="52"/>
      <c r="S12" s="52"/>
      <c r="T12" s="52"/>
      <c r="U12" s="52"/>
      <c r="V12" s="52"/>
      <c r="W12" s="52"/>
      <c r="X12" s="52"/>
      <c r="Y12" s="52"/>
      <c r="Z12" s="52"/>
      <c r="AA12" s="52"/>
      <c r="AB12" s="52"/>
      <c r="AC12" s="52"/>
      <c r="AD12" s="52"/>
      <c r="AE12" s="52"/>
      <c r="AF12" s="52"/>
    </row>
    <row r="13" spans="1:32" s="51" customFormat="1" ht="18.75">
      <c r="A13" s="406" t="s">
        <v>5</v>
      </c>
      <c r="B13" s="71" t="s">
        <v>0</v>
      </c>
      <c r="C13" s="68"/>
      <c r="D13" s="146"/>
      <c r="E13" s="240"/>
      <c r="F13" s="239"/>
      <c r="G13" s="145"/>
      <c r="H13" s="712">
        <f>H12</f>
        <v>24180.455</v>
      </c>
      <c r="I13" s="52"/>
      <c r="J13" s="52"/>
      <c r="K13" s="52"/>
      <c r="L13" s="52"/>
      <c r="M13" s="52"/>
      <c r="N13" s="52"/>
      <c r="O13" s="52"/>
      <c r="P13" s="52"/>
      <c r="Q13" s="52"/>
      <c r="R13" s="52"/>
      <c r="S13" s="52"/>
      <c r="T13" s="52"/>
      <c r="U13" s="52"/>
      <c r="V13" s="52"/>
      <c r="W13" s="52"/>
      <c r="X13" s="52"/>
      <c r="Y13" s="52"/>
      <c r="Z13" s="52"/>
      <c r="AA13" s="52"/>
      <c r="AB13" s="52"/>
      <c r="AC13" s="52"/>
      <c r="AD13" s="52"/>
      <c r="AE13" s="52"/>
      <c r="AF13" s="52"/>
    </row>
    <row r="14" spans="1:32" s="51" customFormat="1" ht="18.75">
      <c r="A14" s="148" t="s">
        <v>341</v>
      </c>
      <c r="B14" s="71" t="s">
        <v>0</v>
      </c>
      <c r="C14" s="68" t="s">
        <v>152</v>
      </c>
      <c r="D14" s="146"/>
      <c r="E14" s="240"/>
      <c r="F14" s="239"/>
      <c r="G14" s="145"/>
      <c r="H14" s="712">
        <f>H15+H20+H60+H55</f>
        <v>10904.15</v>
      </c>
      <c r="I14" s="52"/>
      <c r="J14" s="52"/>
      <c r="K14" s="52"/>
      <c r="L14" s="52"/>
      <c r="M14" s="52"/>
      <c r="N14" s="52"/>
      <c r="O14" s="52"/>
      <c r="P14" s="52"/>
      <c r="Q14" s="52"/>
      <c r="R14" s="52"/>
      <c r="S14" s="52"/>
      <c r="T14" s="52"/>
      <c r="U14" s="52"/>
      <c r="V14" s="52"/>
      <c r="W14" s="52"/>
      <c r="X14" s="52"/>
      <c r="Y14" s="52"/>
      <c r="Z14" s="52"/>
      <c r="AA14" s="52"/>
      <c r="AB14" s="52"/>
      <c r="AC14" s="52"/>
      <c r="AD14" s="52"/>
      <c r="AE14" s="52"/>
      <c r="AF14" s="52"/>
    </row>
    <row r="15" spans="1:32" s="51" customFormat="1" ht="37.5">
      <c r="A15" s="65" t="s">
        <v>340</v>
      </c>
      <c r="B15" s="71" t="s">
        <v>0</v>
      </c>
      <c r="C15" s="68" t="s">
        <v>152</v>
      </c>
      <c r="D15" s="146" t="s">
        <v>210</v>
      </c>
      <c r="E15" s="240"/>
      <c r="F15" s="239"/>
      <c r="G15" s="145"/>
      <c r="H15" s="712">
        <f>+H16</f>
        <v>849.42</v>
      </c>
      <c r="I15" s="52"/>
      <c r="J15" s="52"/>
      <c r="K15" s="52"/>
      <c r="L15" s="52"/>
      <c r="M15" s="52"/>
      <c r="N15" s="52"/>
      <c r="O15" s="52"/>
      <c r="P15" s="52"/>
      <c r="Q15" s="52"/>
      <c r="R15" s="52"/>
      <c r="S15" s="52"/>
      <c r="T15" s="52"/>
      <c r="U15" s="52"/>
      <c r="V15" s="52"/>
      <c r="W15" s="52"/>
      <c r="X15" s="52"/>
      <c r="Y15" s="52"/>
      <c r="Z15" s="52"/>
      <c r="AA15" s="52"/>
      <c r="AB15" s="52"/>
      <c r="AC15" s="52"/>
      <c r="AD15" s="52"/>
      <c r="AE15" s="52"/>
      <c r="AF15" s="52"/>
    </row>
    <row r="16" spans="1:32" s="179" customFormat="1" ht="18.75">
      <c r="A16" s="170" t="s">
        <v>338</v>
      </c>
      <c r="B16" s="96" t="s">
        <v>0</v>
      </c>
      <c r="C16" s="96" t="s">
        <v>152</v>
      </c>
      <c r="D16" s="141" t="s">
        <v>210</v>
      </c>
      <c r="E16" s="168" t="s">
        <v>337</v>
      </c>
      <c r="F16" s="135" t="s">
        <v>159</v>
      </c>
      <c r="G16" s="167"/>
      <c r="H16" s="737">
        <f>+H17</f>
        <v>849.42</v>
      </c>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row>
    <row r="17" spans="1:32" s="100" customFormat="1" ht="19.5">
      <c r="A17" s="142" t="s">
        <v>336</v>
      </c>
      <c r="B17" s="85" t="s">
        <v>0</v>
      </c>
      <c r="C17" s="85" t="s">
        <v>152</v>
      </c>
      <c r="D17" s="140" t="s">
        <v>210</v>
      </c>
      <c r="E17" s="247" t="s">
        <v>335</v>
      </c>
      <c r="F17" s="78" t="s">
        <v>159</v>
      </c>
      <c r="G17" s="164"/>
      <c r="H17" s="732">
        <f>+H18</f>
        <v>849.42</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row>
    <row r="18" spans="1:32" s="100" customFormat="1" ht="19.5">
      <c r="A18" s="142" t="s">
        <v>320</v>
      </c>
      <c r="B18" s="85" t="s">
        <v>0</v>
      </c>
      <c r="C18" s="85" t="s">
        <v>152</v>
      </c>
      <c r="D18" s="140" t="s">
        <v>210</v>
      </c>
      <c r="E18" s="247" t="s">
        <v>335</v>
      </c>
      <c r="F18" s="78" t="s">
        <v>330</v>
      </c>
      <c r="G18" s="164"/>
      <c r="H18" s="732">
        <f>+H19</f>
        <v>849.42</v>
      </c>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row>
    <row r="19" spans="1:32" s="100" customFormat="1" ht="66.75" customHeight="1">
      <c r="A19" s="103" t="s">
        <v>188</v>
      </c>
      <c r="B19" s="57" t="s">
        <v>0</v>
      </c>
      <c r="C19" s="57" t="s">
        <v>152</v>
      </c>
      <c r="D19" s="64" t="s">
        <v>210</v>
      </c>
      <c r="E19" s="247" t="s">
        <v>335</v>
      </c>
      <c r="F19" s="78" t="s">
        <v>330</v>
      </c>
      <c r="G19" s="137" t="s">
        <v>155</v>
      </c>
      <c r="H19" s="693">
        <v>849.42</v>
      </c>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row>
    <row r="20" spans="1:32" s="100" customFormat="1" ht="56.25">
      <c r="A20" s="65" t="s">
        <v>334</v>
      </c>
      <c r="B20" s="71" t="s">
        <v>0</v>
      </c>
      <c r="C20" s="68" t="s">
        <v>152</v>
      </c>
      <c r="D20" s="68" t="s">
        <v>222</v>
      </c>
      <c r="E20" s="146"/>
      <c r="F20" s="145"/>
      <c r="G20" s="68"/>
      <c r="H20" s="712">
        <f>+H21</f>
        <v>3367.915</v>
      </c>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row>
    <row r="21" spans="1:32" s="100" customFormat="1" ht="19.5">
      <c r="A21" s="170" t="s">
        <v>333</v>
      </c>
      <c r="B21" s="96" t="s">
        <v>0</v>
      </c>
      <c r="C21" s="96" t="s">
        <v>152</v>
      </c>
      <c r="D21" s="141" t="s">
        <v>222</v>
      </c>
      <c r="E21" s="134" t="s">
        <v>332</v>
      </c>
      <c r="F21" s="105" t="s">
        <v>159</v>
      </c>
      <c r="G21" s="249"/>
      <c r="H21" s="737">
        <f>+H22</f>
        <v>3367.915</v>
      </c>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row>
    <row r="22" spans="1:32" s="100" customFormat="1" ht="19.5">
      <c r="A22" s="142" t="s">
        <v>331</v>
      </c>
      <c r="B22" s="85" t="s">
        <v>0</v>
      </c>
      <c r="C22" s="85" t="s">
        <v>152</v>
      </c>
      <c r="D22" s="140" t="s">
        <v>222</v>
      </c>
      <c r="E22" s="247" t="s">
        <v>286</v>
      </c>
      <c r="F22" s="78" t="s">
        <v>159</v>
      </c>
      <c r="G22" s="137"/>
      <c r="H22" s="732">
        <f>+H23</f>
        <v>3367.915</v>
      </c>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row>
    <row r="23" spans="1:8" s="101" customFormat="1" ht="19.5">
      <c r="A23" s="142" t="s">
        <v>320</v>
      </c>
      <c r="B23" s="85" t="s">
        <v>0</v>
      </c>
      <c r="C23" s="85" t="s">
        <v>152</v>
      </c>
      <c r="D23" s="140" t="s">
        <v>222</v>
      </c>
      <c r="E23" s="247" t="s">
        <v>286</v>
      </c>
      <c r="F23" s="78" t="s">
        <v>330</v>
      </c>
      <c r="G23" s="137"/>
      <c r="H23" s="732">
        <f>H24+H25</f>
        <v>3367.915</v>
      </c>
    </row>
    <row r="24" spans="1:8" s="101" customFormat="1" ht="55.5" customHeight="1">
      <c r="A24" s="103" t="s">
        <v>188</v>
      </c>
      <c r="B24" s="57" t="s">
        <v>0</v>
      </c>
      <c r="C24" s="57" t="s">
        <v>152</v>
      </c>
      <c r="D24" s="64" t="s">
        <v>222</v>
      </c>
      <c r="E24" s="247" t="s">
        <v>286</v>
      </c>
      <c r="F24" s="78" t="s">
        <v>330</v>
      </c>
      <c r="G24" s="137" t="s">
        <v>155</v>
      </c>
      <c r="H24" s="693">
        <v>3262.915</v>
      </c>
    </row>
    <row r="25" spans="1:8" s="101" customFormat="1" ht="20.25" customHeight="1">
      <c r="A25" s="86" t="s">
        <v>163</v>
      </c>
      <c r="B25" s="57" t="s">
        <v>0</v>
      </c>
      <c r="C25" s="57" t="s">
        <v>152</v>
      </c>
      <c r="D25" s="64" t="s">
        <v>222</v>
      </c>
      <c r="E25" s="247" t="s">
        <v>286</v>
      </c>
      <c r="F25" s="78" t="s">
        <v>330</v>
      </c>
      <c r="G25" s="137" t="s">
        <v>149</v>
      </c>
      <c r="H25" s="693">
        <v>105</v>
      </c>
    </row>
    <row r="26" spans="1:8" s="101" customFormat="1" ht="37.5" hidden="1">
      <c r="A26" s="110" t="s">
        <v>328</v>
      </c>
      <c r="B26" s="71" t="s">
        <v>0</v>
      </c>
      <c r="C26" s="71" t="s">
        <v>152</v>
      </c>
      <c r="D26" s="107" t="s">
        <v>316</v>
      </c>
      <c r="E26" s="107"/>
      <c r="F26" s="248"/>
      <c r="G26" s="133"/>
      <c r="H26" s="718"/>
    </row>
    <row r="27" spans="1:32" s="100" customFormat="1" ht="18" customHeight="1" hidden="1">
      <c r="A27" s="170" t="s">
        <v>327</v>
      </c>
      <c r="B27" s="96" t="s">
        <v>0</v>
      </c>
      <c r="C27" s="121" t="s">
        <v>152</v>
      </c>
      <c r="D27" s="169" t="s">
        <v>316</v>
      </c>
      <c r="E27" s="134" t="s">
        <v>326</v>
      </c>
      <c r="F27" s="105" t="s">
        <v>174</v>
      </c>
      <c r="G27" s="167"/>
      <c r="H27" s="738"/>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row r="28" spans="1:32" s="100" customFormat="1" ht="0.75" customHeight="1" hidden="1">
      <c r="A28" s="142" t="s">
        <v>325</v>
      </c>
      <c r="B28" s="85" t="s">
        <v>0</v>
      </c>
      <c r="C28" s="163" t="s">
        <v>152</v>
      </c>
      <c r="D28" s="162" t="s">
        <v>316</v>
      </c>
      <c r="E28" s="247" t="s">
        <v>324</v>
      </c>
      <c r="F28" s="78" t="s">
        <v>174</v>
      </c>
      <c r="G28" s="164"/>
      <c r="H28" s="739"/>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row>
    <row r="29" spans="1:8" s="101" customFormat="1" ht="19.5" hidden="1">
      <c r="A29" s="142" t="s">
        <v>320</v>
      </c>
      <c r="B29" s="85" t="s">
        <v>0</v>
      </c>
      <c r="C29" s="163" t="s">
        <v>152</v>
      </c>
      <c r="D29" s="162" t="s">
        <v>316</v>
      </c>
      <c r="E29" s="247" t="s">
        <v>324</v>
      </c>
      <c r="F29" s="78" t="s">
        <v>319</v>
      </c>
      <c r="G29" s="164"/>
      <c r="H29" s="739"/>
    </row>
    <row r="30" spans="1:8" s="101" customFormat="1" ht="43.5" customHeight="1" hidden="1">
      <c r="A30" s="103" t="s">
        <v>188</v>
      </c>
      <c r="B30" s="57" t="s">
        <v>0</v>
      </c>
      <c r="C30" s="57" t="s">
        <v>152</v>
      </c>
      <c r="D30" s="64" t="s">
        <v>316</v>
      </c>
      <c r="E30" s="247" t="s">
        <v>324</v>
      </c>
      <c r="F30" s="78" t="s">
        <v>319</v>
      </c>
      <c r="G30" s="164" t="s">
        <v>155</v>
      </c>
      <c r="H30" s="739"/>
    </row>
    <row r="31" spans="1:8" s="101" customFormat="1" ht="19.5" hidden="1">
      <c r="A31" s="86" t="s">
        <v>163</v>
      </c>
      <c r="B31" s="57" t="s">
        <v>0</v>
      </c>
      <c r="C31" s="57" t="s">
        <v>152</v>
      </c>
      <c r="D31" s="64" t="s">
        <v>316</v>
      </c>
      <c r="E31" s="247" t="s">
        <v>324</v>
      </c>
      <c r="F31" s="78" t="s">
        <v>319</v>
      </c>
      <c r="G31" s="164" t="s">
        <v>149</v>
      </c>
      <c r="H31" s="739"/>
    </row>
    <row r="32" spans="1:8" s="101" customFormat="1" ht="19.5" hidden="1">
      <c r="A32" s="86" t="s">
        <v>191</v>
      </c>
      <c r="B32" s="57" t="s">
        <v>0</v>
      </c>
      <c r="C32" s="57" t="s">
        <v>152</v>
      </c>
      <c r="D32" s="64" t="s">
        <v>316</v>
      </c>
      <c r="E32" s="247" t="s">
        <v>324</v>
      </c>
      <c r="F32" s="78" t="s">
        <v>319</v>
      </c>
      <c r="G32" s="164" t="s">
        <v>190</v>
      </c>
      <c r="H32" s="739"/>
    </row>
    <row r="33" spans="1:32" s="100" customFormat="1" ht="19.5" hidden="1">
      <c r="A33" s="142" t="s">
        <v>323</v>
      </c>
      <c r="B33" s="85" t="s">
        <v>0</v>
      </c>
      <c r="C33" s="163" t="s">
        <v>152</v>
      </c>
      <c r="D33" s="162" t="s">
        <v>316</v>
      </c>
      <c r="E33" s="247" t="s">
        <v>322</v>
      </c>
      <c r="F33" s="78" t="s">
        <v>174</v>
      </c>
      <c r="G33" s="164"/>
      <c r="H33" s="739"/>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row>
    <row r="34" spans="1:8" s="101" customFormat="1" ht="19.5" hidden="1">
      <c r="A34" s="142" t="s">
        <v>320</v>
      </c>
      <c r="B34" s="85" t="s">
        <v>0</v>
      </c>
      <c r="C34" s="163" t="s">
        <v>152</v>
      </c>
      <c r="D34" s="162" t="s">
        <v>316</v>
      </c>
      <c r="E34" s="247" t="s">
        <v>322</v>
      </c>
      <c r="F34" s="78" t="s">
        <v>319</v>
      </c>
      <c r="G34" s="164"/>
      <c r="H34" s="739"/>
    </row>
    <row r="35" spans="1:8" s="101" customFormat="1" ht="43.5" customHeight="1" hidden="1">
      <c r="A35" s="103" t="s">
        <v>188</v>
      </c>
      <c r="B35" s="57" t="s">
        <v>0</v>
      </c>
      <c r="C35" s="57" t="s">
        <v>152</v>
      </c>
      <c r="D35" s="64" t="s">
        <v>316</v>
      </c>
      <c r="E35" s="247" t="s">
        <v>322</v>
      </c>
      <c r="F35" s="78" t="s">
        <v>319</v>
      </c>
      <c r="G35" s="164" t="s">
        <v>155</v>
      </c>
      <c r="H35" s="739"/>
    </row>
    <row r="36" spans="1:8" s="101" customFormat="1" ht="19.5" hidden="1">
      <c r="A36" s="86" t="s">
        <v>163</v>
      </c>
      <c r="B36" s="57" t="s">
        <v>0</v>
      </c>
      <c r="C36" s="57" t="s">
        <v>152</v>
      </c>
      <c r="D36" s="64" t="s">
        <v>316</v>
      </c>
      <c r="E36" s="247" t="s">
        <v>322</v>
      </c>
      <c r="F36" s="78" t="s">
        <v>319</v>
      </c>
      <c r="G36" s="164" t="s">
        <v>149</v>
      </c>
      <c r="H36" s="739"/>
    </row>
    <row r="37" spans="1:8" s="101" customFormat="1" ht="24.75" customHeight="1" hidden="1">
      <c r="A37" s="86" t="s">
        <v>191</v>
      </c>
      <c r="B37" s="57" t="s">
        <v>0</v>
      </c>
      <c r="C37" s="57" t="s">
        <v>152</v>
      </c>
      <c r="D37" s="64" t="s">
        <v>316</v>
      </c>
      <c r="E37" s="247" t="s">
        <v>322</v>
      </c>
      <c r="F37" s="78" t="s">
        <v>319</v>
      </c>
      <c r="G37" s="164" t="s">
        <v>190</v>
      </c>
      <c r="H37" s="739"/>
    </row>
    <row r="38" spans="1:32" s="100" customFormat="1" ht="19.5" hidden="1">
      <c r="A38" s="142" t="s">
        <v>321</v>
      </c>
      <c r="B38" s="85" t="s">
        <v>0</v>
      </c>
      <c r="C38" s="163" t="s">
        <v>152</v>
      </c>
      <c r="D38" s="162" t="s">
        <v>316</v>
      </c>
      <c r="E38" s="247" t="s">
        <v>315</v>
      </c>
      <c r="F38" s="78" t="s">
        <v>174</v>
      </c>
      <c r="G38" s="164"/>
      <c r="H38" s="739"/>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8" s="101" customFormat="1" ht="19.5" hidden="1">
      <c r="A39" s="142" t="s">
        <v>320</v>
      </c>
      <c r="B39" s="85" t="s">
        <v>0</v>
      </c>
      <c r="C39" s="163" t="s">
        <v>152</v>
      </c>
      <c r="D39" s="162" t="s">
        <v>316</v>
      </c>
      <c r="E39" s="247" t="s">
        <v>315</v>
      </c>
      <c r="F39" s="78" t="s">
        <v>319</v>
      </c>
      <c r="G39" s="164"/>
      <c r="H39" s="739"/>
    </row>
    <row r="40" spans="1:8" s="101" customFormat="1" ht="43.5" customHeight="1" hidden="1">
      <c r="A40" s="103" t="s">
        <v>188</v>
      </c>
      <c r="B40" s="57" t="s">
        <v>0</v>
      </c>
      <c r="C40" s="57" t="s">
        <v>152</v>
      </c>
      <c r="D40" s="64" t="s">
        <v>316</v>
      </c>
      <c r="E40" s="247" t="s">
        <v>315</v>
      </c>
      <c r="F40" s="78" t="s">
        <v>319</v>
      </c>
      <c r="G40" s="164" t="s">
        <v>155</v>
      </c>
      <c r="H40" s="739"/>
    </row>
    <row r="41" spans="1:8" s="101" customFormat="1" ht="19.5" hidden="1">
      <c r="A41" s="86" t="s">
        <v>163</v>
      </c>
      <c r="B41" s="57" t="s">
        <v>0</v>
      </c>
      <c r="C41" s="57" t="s">
        <v>152</v>
      </c>
      <c r="D41" s="64" t="s">
        <v>316</v>
      </c>
      <c r="E41" s="247" t="s">
        <v>315</v>
      </c>
      <c r="F41" s="78" t="s">
        <v>319</v>
      </c>
      <c r="G41" s="164" t="s">
        <v>149</v>
      </c>
      <c r="H41" s="739"/>
    </row>
    <row r="42" spans="1:8" s="101" customFormat="1" ht="19.5" hidden="1">
      <c r="A42" s="86" t="s">
        <v>191</v>
      </c>
      <c r="B42" s="57" t="s">
        <v>0</v>
      </c>
      <c r="C42" s="57" t="s">
        <v>152</v>
      </c>
      <c r="D42" s="64" t="s">
        <v>316</v>
      </c>
      <c r="E42" s="247" t="s">
        <v>315</v>
      </c>
      <c r="F42" s="78" t="s">
        <v>319</v>
      </c>
      <c r="G42" s="164" t="s">
        <v>190</v>
      </c>
      <c r="H42" s="739"/>
    </row>
    <row r="43" spans="1:8" s="101" customFormat="1" ht="37.5" hidden="1">
      <c r="A43" s="165" t="s">
        <v>318</v>
      </c>
      <c r="B43" s="163" t="s">
        <v>0</v>
      </c>
      <c r="C43" s="163" t="s">
        <v>152</v>
      </c>
      <c r="D43" s="162" t="s">
        <v>316</v>
      </c>
      <c r="E43" s="161" t="s">
        <v>315</v>
      </c>
      <c r="F43" s="160" t="s">
        <v>314</v>
      </c>
      <c r="G43" s="164"/>
      <c r="H43" s="739"/>
    </row>
    <row r="44" spans="1:8" s="52" customFormat="1" ht="18.75" hidden="1">
      <c r="A44" s="103" t="s">
        <v>317</v>
      </c>
      <c r="B44" s="57" t="s">
        <v>0</v>
      </c>
      <c r="C44" s="57" t="s">
        <v>152</v>
      </c>
      <c r="D44" s="57" t="s">
        <v>316</v>
      </c>
      <c r="E44" s="161" t="s">
        <v>315</v>
      </c>
      <c r="F44" s="160" t="s">
        <v>314</v>
      </c>
      <c r="G44" s="57" t="s">
        <v>313</v>
      </c>
      <c r="H44" s="710"/>
    </row>
    <row r="45" spans="1:8" s="52" customFormat="1" ht="18.75" hidden="1">
      <c r="A45" s="246" t="s">
        <v>312</v>
      </c>
      <c r="B45" s="71" t="s">
        <v>0</v>
      </c>
      <c r="C45" s="145" t="s">
        <v>152</v>
      </c>
      <c r="D45" s="68" t="s">
        <v>168</v>
      </c>
      <c r="E45" s="240"/>
      <c r="F45" s="239"/>
      <c r="G45" s="114"/>
      <c r="H45" s="710"/>
    </row>
    <row r="46" spans="1:8" s="52" customFormat="1" ht="18.75" hidden="1">
      <c r="A46" s="245" t="s">
        <v>280</v>
      </c>
      <c r="B46" s="96" t="s">
        <v>0</v>
      </c>
      <c r="C46" s="228" t="s">
        <v>152</v>
      </c>
      <c r="D46" s="122" t="s">
        <v>168</v>
      </c>
      <c r="E46" s="244" t="s">
        <v>311</v>
      </c>
      <c r="F46" s="243" t="s">
        <v>174</v>
      </c>
      <c r="G46" s="242"/>
      <c r="H46" s="740"/>
    </row>
    <row r="47" spans="1:32" s="100" customFormat="1" ht="19.5" hidden="1">
      <c r="A47" s="142" t="s">
        <v>310</v>
      </c>
      <c r="B47" s="85" t="s">
        <v>0</v>
      </c>
      <c r="C47" s="163" t="s">
        <v>152</v>
      </c>
      <c r="D47" s="162" t="s">
        <v>168</v>
      </c>
      <c r="E47" s="112" t="s">
        <v>308</v>
      </c>
      <c r="F47" s="111" t="s">
        <v>174</v>
      </c>
      <c r="G47" s="164"/>
      <c r="H47" s="739"/>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row>
    <row r="48" spans="1:32" s="100" customFormat="1" ht="19.5" hidden="1">
      <c r="A48" s="142" t="s">
        <v>309</v>
      </c>
      <c r="B48" s="85" t="s">
        <v>0</v>
      </c>
      <c r="C48" s="163" t="s">
        <v>152</v>
      </c>
      <c r="D48" s="162" t="s">
        <v>168</v>
      </c>
      <c r="E48" s="112" t="s">
        <v>308</v>
      </c>
      <c r="F48" s="111" t="s">
        <v>307</v>
      </c>
      <c r="G48" s="164"/>
      <c r="H48" s="739"/>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row>
    <row r="49" spans="1:8" s="52" customFormat="1" ht="18.75" hidden="1">
      <c r="A49" s="241" t="s">
        <v>163</v>
      </c>
      <c r="B49" s="57" t="s">
        <v>0</v>
      </c>
      <c r="C49" s="57" t="s">
        <v>152</v>
      </c>
      <c r="D49" s="57" t="s">
        <v>168</v>
      </c>
      <c r="E49" s="112" t="s">
        <v>308</v>
      </c>
      <c r="F49" s="111" t="s">
        <v>307</v>
      </c>
      <c r="G49" s="57" t="s">
        <v>149</v>
      </c>
      <c r="H49" s="710"/>
    </row>
    <row r="50" spans="1:8" s="80" customFormat="1" ht="20.25" customHeight="1" hidden="1">
      <c r="A50" s="110" t="s">
        <v>306</v>
      </c>
      <c r="B50" s="71" t="s">
        <v>0</v>
      </c>
      <c r="C50" s="71" t="s">
        <v>152</v>
      </c>
      <c r="D50" s="109">
        <v>11</v>
      </c>
      <c r="E50" s="240"/>
      <c r="F50" s="239"/>
      <c r="G50" s="57"/>
      <c r="H50" s="710"/>
    </row>
    <row r="51" spans="1:8" s="80" customFormat="1" ht="20.25" customHeight="1" hidden="1">
      <c r="A51" s="103" t="s">
        <v>305</v>
      </c>
      <c r="B51" s="96" t="s">
        <v>0</v>
      </c>
      <c r="C51" s="57" t="s">
        <v>152</v>
      </c>
      <c r="D51" s="238">
        <v>11</v>
      </c>
      <c r="E51" s="177" t="s">
        <v>304</v>
      </c>
      <c r="F51" s="66" t="s">
        <v>174</v>
      </c>
      <c r="G51" s="63"/>
      <c r="H51" s="719"/>
    </row>
    <row r="52" spans="1:8" s="80" customFormat="1" ht="20.25" customHeight="1" hidden="1">
      <c r="A52" s="103" t="s">
        <v>303</v>
      </c>
      <c r="B52" s="85" t="s">
        <v>0</v>
      </c>
      <c r="C52" s="57" t="s">
        <v>152</v>
      </c>
      <c r="D52" s="238">
        <v>11</v>
      </c>
      <c r="E52" s="177" t="s">
        <v>301</v>
      </c>
      <c r="F52" s="128" t="s">
        <v>174</v>
      </c>
      <c r="G52" s="63"/>
      <c r="H52" s="719"/>
    </row>
    <row r="53" spans="1:8" s="80" customFormat="1" ht="18.75" hidden="1">
      <c r="A53" s="86" t="s">
        <v>302</v>
      </c>
      <c r="B53" s="85" t="s">
        <v>0</v>
      </c>
      <c r="C53" s="57" t="s">
        <v>152</v>
      </c>
      <c r="D53" s="238">
        <v>11</v>
      </c>
      <c r="E53" s="173" t="s">
        <v>301</v>
      </c>
      <c r="F53" s="172">
        <v>1403</v>
      </c>
      <c r="G53" s="63"/>
      <c r="H53" s="719"/>
    </row>
    <row r="54" spans="1:8" s="80" customFormat="1" ht="0.75" customHeight="1">
      <c r="A54" s="86" t="s">
        <v>191</v>
      </c>
      <c r="B54" s="57" t="s">
        <v>0</v>
      </c>
      <c r="C54" s="57" t="s">
        <v>152</v>
      </c>
      <c r="D54" s="237">
        <v>11</v>
      </c>
      <c r="E54" s="177" t="s">
        <v>301</v>
      </c>
      <c r="F54" s="232">
        <v>1403</v>
      </c>
      <c r="G54" s="57" t="s">
        <v>190</v>
      </c>
      <c r="H54" s="710"/>
    </row>
    <row r="55" spans="1:8" s="80" customFormat="1" ht="20.25" customHeight="1">
      <c r="A55" s="411" t="s">
        <v>306</v>
      </c>
      <c r="B55" s="293" t="s">
        <v>0</v>
      </c>
      <c r="C55" s="293" t="s">
        <v>152</v>
      </c>
      <c r="D55" s="407" t="s">
        <v>177</v>
      </c>
      <c r="E55" s="408"/>
      <c r="F55" s="409"/>
      <c r="G55" s="286"/>
      <c r="H55" s="697">
        <f>H56</f>
        <v>60</v>
      </c>
    </row>
    <row r="56" spans="1:8" s="80" customFormat="1" ht="20.25" customHeight="1">
      <c r="A56" s="410" t="s">
        <v>305</v>
      </c>
      <c r="B56" s="293" t="s">
        <v>0</v>
      </c>
      <c r="C56" s="293" t="s">
        <v>152</v>
      </c>
      <c r="D56" s="407" t="s">
        <v>177</v>
      </c>
      <c r="E56" s="408" t="s">
        <v>426</v>
      </c>
      <c r="F56" s="409" t="s">
        <v>159</v>
      </c>
      <c r="G56" s="286"/>
      <c r="H56" s="698">
        <f>H57</f>
        <v>60</v>
      </c>
    </row>
    <row r="57" spans="1:8" s="80" customFormat="1" ht="20.25" customHeight="1">
      <c r="A57" s="410" t="s">
        <v>306</v>
      </c>
      <c r="B57" s="286" t="s">
        <v>0</v>
      </c>
      <c r="C57" s="286" t="s">
        <v>152</v>
      </c>
      <c r="D57" s="471" t="s">
        <v>177</v>
      </c>
      <c r="E57" s="288" t="s">
        <v>427</v>
      </c>
      <c r="F57" s="287" t="s">
        <v>159</v>
      </c>
      <c r="G57" s="286"/>
      <c r="H57" s="698">
        <f>H59</f>
        <v>60</v>
      </c>
    </row>
    <row r="58" spans="1:8" s="80" customFormat="1" ht="20.25" customHeight="1">
      <c r="A58" s="410" t="s">
        <v>302</v>
      </c>
      <c r="B58" s="286" t="s">
        <v>0</v>
      </c>
      <c r="C58" s="286" t="s">
        <v>152</v>
      </c>
      <c r="D58" s="471" t="s">
        <v>177</v>
      </c>
      <c r="E58" s="288" t="s">
        <v>427</v>
      </c>
      <c r="F58" s="287" t="s">
        <v>428</v>
      </c>
      <c r="G58" s="286"/>
      <c r="H58" s="698">
        <f>H59</f>
        <v>60</v>
      </c>
    </row>
    <row r="59" spans="1:8" s="80" customFormat="1" ht="20.25" customHeight="1">
      <c r="A59" s="410" t="s">
        <v>191</v>
      </c>
      <c r="B59" s="286" t="s">
        <v>0</v>
      </c>
      <c r="C59" s="286" t="s">
        <v>152</v>
      </c>
      <c r="D59" s="471" t="s">
        <v>177</v>
      </c>
      <c r="E59" s="288" t="s">
        <v>427</v>
      </c>
      <c r="F59" s="287" t="s">
        <v>428</v>
      </c>
      <c r="G59" s="286" t="s">
        <v>190</v>
      </c>
      <c r="H59" s="698">
        <v>60</v>
      </c>
    </row>
    <row r="60" spans="1:8" s="80" customFormat="1" ht="18.75">
      <c r="A60" s="65" t="s">
        <v>300</v>
      </c>
      <c r="B60" s="71" t="s">
        <v>0</v>
      </c>
      <c r="C60" s="68" t="s">
        <v>152</v>
      </c>
      <c r="D60" s="146" t="s">
        <v>277</v>
      </c>
      <c r="E60" s="77"/>
      <c r="F60" s="76"/>
      <c r="G60" s="145"/>
      <c r="H60" s="712">
        <f>H65+H70+H89+H97</f>
        <v>6626.815</v>
      </c>
    </row>
    <row r="61" spans="1:8" s="171" customFormat="1" ht="18.75" customHeight="1" hidden="1">
      <c r="A61" s="110"/>
      <c r="B61" s="96"/>
      <c r="C61" s="71"/>
      <c r="D61" s="107"/>
      <c r="E61" s="136"/>
      <c r="F61" s="69"/>
      <c r="G61" s="133"/>
      <c r="H61" s="718"/>
    </row>
    <row r="62" spans="1:8" s="171" customFormat="1" ht="18.75" customHeight="1" hidden="1">
      <c r="A62" s="103"/>
      <c r="B62" s="85"/>
      <c r="C62" s="57"/>
      <c r="D62" s="64"/>
      <c r="E62" s="177"/>
      <c r="F62" s="128"/>
      <c r="G62" s="233"/>
      <c r="H62" s="741"/>
    </row>
    <row r="63" spans="1:8" s="80" customFormat="1" ht="18.75" customHeight="1" hidden="1">
      <c r="A63" s="236"/>
      <c r="B63" s="85"/>
      <c r="C63" s="235"/>
      <c r="D63" s="234"/>
      <c r="E63" s="173"/>
      <c r="F63" s="172"/>
      <c r="G63" s="233"/>
      <c r="H63" s="741"/>
    </row>
    <row r="64" spans="1:8" s="80" customFormat="1" ht="18.75" customHeight="1" hidden="1">
      <c r="A64" s="174"/>
      <c r="B64" s="57"/>
      <c r="C64" s="231"/>
      <c r="D64" s="231"/>
      <c r="E64" s="177"/>
      <c r="F64" s="232"/>
      <c r="G64" s="231"/>
      <c r="H64" s="742"/>
    </row>
    <row r="65" spans="1:8" s="171" customFormat="1" ht="65.25" customHeight="1">
      <c r="A65" s="110" t="s">
        <v>700</v>
      </c>
      <c r="B65" s="96" t="s">
        <v>0</v>
      </c>
      <c r="C65" s="71" t="s">
        <v>152</v>
      </c>
      <c r="D65" s="107" t="s">
        <v>277</v>
      </c>
      <c r="E65" s="136" t="s">
        <v>299</v>
      </c>
      <c r="F65" s="69" t="s">
        <v>159</v>
      </c>
      <c r="G65" s="133"/>
      <c r="H65" s="712">
        <f>H66</f>
        <v>70</v>
      </c>
    </row>
    <row r="66" spans="1:8" s="171" customFormat="1" ht="56.25">
      <c r="A66" s="230" t="s">
        <v>298</v>
      </c>
      <c r="B66" s="85" t="s">
        <v>0</v>
      </c>
      <c r="C66" s="57" t="s">
        <v>152</v>
      </c>
      <c r="D66" s="64" t="s">
        <v>277</v>
      </c>
      <c r="E66" s="173" t="s">
        <v>482</v>
      </c>
      <c r="F66" s="156" t="s">
        <v>159</v>
      </c>
      <c r="G66" s="63"/>
      <c r="H66" s="712">
        <f>H67</f>
        <v>70</v>
      </c>
    </row>
    <row r="67" spans="1:243" s="101" customFormat="1" ht="22.5" customHeight="1">
      <c r="A67" s="142" t="s">
        <v>297</v>
      </c>
      <c r="B67" s="85" t="s">
        <v>0</v>
      </c>
      <c r="C67" s="85" t="s">
        <v>152</v>
      </c>
      <c r="D67" s="140" t="s">
        <v>277</v>
      </c>
      <c r="E67" s="112" t="s">
        <v>482</v>
      </c>
      <c r="F67" s="111" t="s">
        <v>296</v>
      </c>
      <c r="G67" s="166"/>
      <c r="H67" s="743">
        <f>+H68+H69</f>
        <v>70</v>
      </c>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1"/>
      <c r="CC67" s="171"/>
      <c r="CD67" s="171"/>
      <c r="CE67" s="171"/>
      <c r="CF67" s="171"/>
      <c r="CG67" s="171"/>
      <c r="CH67" s="171"/>
      <c r="CI67" s="171"/>
      <c r="CJ67" s="171"/>
      <c r="CK67" s="171"/>
      <c r="CL67" s="171"/>
      <c r="CM67" s="171"/>
      <c r="CN67" s="171"/>
      <c r="CO67" s="171"/>
      <c r="CP67" s="171"/>
      <c r="CQ67" s="171"/>
      <c r="CR67" s="171"/>
      <c r="CS67" s="171"/>
      <c r="CT67" s="171"/>
      <c r="CU67" s="171"/>
      <c r="CV67" s="171"/>
      <c r="CW67" s="171"/>
      <c r="CX67" s="171"/>
      <c r="CY67" s="171"/>
      <c r="CZ67" s="171"/>
      <c r="DA67" s="171"/>
      <c r="DB67" s="171"/>
      <c r="DC67" s="171"/>
      <c r="DD67" s="171"/>
      <c r="DE67" s="171"/>
      <c r="DF67" s="171"/>
      <c r="DG67" s="171"/>
      <c r="DH67" s="171"/>
      <c r="DI67" s="171"/>
      <c r="DJ67" s="171"/>
      <c r="DK67" s="171"/>
      <c r="DL67" s="171"/>
      <c r="DM67" s="171"/>
      <c r="DN67" s="171"/>
      <c r="DO67" s="171"/>
      <c r="DP67" s="171"/>
      <c r="DQ67" s="171"/>
      <c r="DR67" s="171"/>
      <c r="DS67" s="171"/>
      <c r="DT67" s="171"/>
      <c r="DU67" s="171"/>
      <c r="DV67" s="171"/>
      <c r="DW67" s="171"/>
      <c r="DX67" s="171"/>
      <c r="DY67" s="171"/>
      <c r="DZ67" s="171"/>
      <c r="EA67" s="171"/>
      <c r="EB67" s="171"/>
      <c r="EC67" s="171"/>
      <c r="ED67" s="171"/>
      <c r="EE67" s="171"/>
      <c r="EF67" s="171"/>
      <c r="EG67" s="171"/>
      <c r="EH67" s="171"/>
      <c r="EI67" s="171"/>
      <c r="EJ67" s="171"/>
      <c r="EK67" s="171"/>
      <c r="EL67" s="171"/>
      <c r="EM67" s="171"/>
      <c r="EN67" s="171"/>
      <c r="EO67" s="171"/>
      <c r="EP67" s="171"/>
      <c r="EQ67" s="171"/>
      <c r="ER67" s="171"/>
      <c r="ES67" s="171"/>
      <c r="ET67" s="171"/>
      <c r="EU67" s="171"/>
      <c r="EV67" s="171"/>
      <c r="EW67" s="171"/>
      <c r="EX67" s="171"/>
      <c r="EY67" s="171"/>
      <c r="EZ67" s="171"/>
      <c r="FA67" s="171"/>
      <c r="FB67" s="171"/>
      <c r="FC67" s="171"/>
      <c r="FD67" s="171"/>
      <c r="FE67" s="171"/>
      <c r="FF67" s="171"/>
      <c r="FG67" s="171"/>
      <c r="FH67" s="171"/>
      <c r="FI67" s="171"/>
      <c r="FJ67" s="171"/>
      <c r="FK67" s="171"/>
      <c r="FL67" s="171"/>
      <c r="FM67" s="171"/>
      <c r="FN67" s="171"/>
      <c r="FO67" s="171"/>
      <c r="FP67" s="171"/>
      <c r="FQ67" s="171"/>
      <c r="FR67" s="171"/>
      <c r="FS67" s="171"/>
      <c r="FT67" s="171"/>
      <c r="FU67" s="171"/>
      <c r="FV67" s="171"/>
      <c r="FW67" s="171"/>
      <c r="FX67" s="171"/>
      <c r="FY67" s="171"/>
      <c r="FZ67" s="171"/>
      <c r="GA67" s="171"/>
      <c r="GB67" s="171"/>
      <c r="GC67" s="171"/>
      <c r="GD67" s="171"/>
      <c r="GE67" s="171"/>
      <c r="GF67" s="171"/>
      <c r="GG67" s="171"/>
      <c r="GH67" s="171"/>
      <c r="GI67" s="171"/>
      <c r="GJ67" s="171"/>
      <c r="GK67" s="171"/>
      <c r="GL67" s="171"/>
      <c r="GM67" s="171"/>
      <c r="GN67" s="171"/>
      <c r="GO67" s="171"/>
      <c r="GP67" s="171"/>
      <c r="GQ67" s="171"/>
      <c r="GR67" s="171"/>
      <c r="GS67" s="171"/>
      <c r="GT67" s="171"/>
      <c r="GU67" s="171"/>
      <c r="GV67" s="171"/>
      <c r="GW67" s="171"/>
      <c r="GX67" s="171"/>
      <c r="GY67" s="171"/>
      <c r="GZ67" s="171"/>
      <c r="HA67" s="171"/>
      <c r="HB67" s="171"/>
      <c r="HC67" s="171"/>
      <c r="HD67" s="171"/>
      <c r="HE67" s="171"/>
      <c r="HF67" s="171"/>
      <c r="HG67" s="171"/>
      <c r="HH67" s="171"/>
      <c r="HI67" s="171"/>
      <c r="HJ67" s="171"/>
      <c r="HK67" s="171"/>
      <c r="HL67" s="171"/>
      <c r="HM67" s="171"/>
      <c r="HN67" s="171"/>
      <c r="HO67" s="171"/>
      <c r="HP67" s="171"/>
      <c r="HQ67" s="171"/>
      <c r="HR67" s="171"/>
      <c r="HS67" s="171"/>
      <c r="HT67" s="171"/>
      <c r="HU67" s="171"/>
      <c r="HV67" s="171"/>
      <c r="HW67" s="171"/>
      <c r="HX67" s="171"/>
      <c r="HY67" s="171"/>
      <c r="HZ67" s="171"/>
      <c r="IA67" s="171"/>
      <c r="IB67" s="171"/>
      <c r="IC67" s="171"/>
      <c r="ID67" s="171"/>
      <c r="IE67" s="171"/>
      <c r="IF67" s="171"/>
      <c r="IG67" s="171"/>
      <c r="IH67" s="171"/>
      <c r="II67" s="171"/>
    </row>
    <row r="68" spans="1:243" s="101" customFormat="1" ht="28.5" customHeight="1">
      <c r="A68" s="285" t="s">
        <v>188</v>
      </c>
      <c r="B68" s="284" t="s">
        <v>0</v>
      </c>
      <c r="C68" s="283" t="s">
        <v>152</v>
      </c>
      <c r="D68" s="282" t="s">
        <v>277</v>
      </c>
      <c r="E68" s="829" t="s">
        <v>483</v>
      </c>
      <c r="F68" s="830"/>
      <c r="G68" s="281" t="s">
        <v>155</v>
      </c>
      <c r="H68" s="744">
        <v>30</v>
      </c>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c r="CL68" s="171"/>
      <c r="CM68" s="171"/>
      <c r="CN68" s="171"/>
      <c r="CO68" s="171"/>
      <c r="CP68" s="171"/>
      <c r="CQ68" s="171"/>
      <c r="CR68" s="171"/>
      <c r="CS68" s="171"/>
      <c r="CT68" s="171"/>
      <c r="CU68" s="171"/>
      <c r="CV68" s="171"/>
      <c r="CW68" s="171"/>
      <c r="CX68" s="171"/>
      <c r="CY68" s="171"/>
      <c r="CZ68" s="171"/>
      <c r="DA68" s="171"/>
      <c r="DB68" s="171"/>
      <c r="DC68" s="171"/>
      <c r="DD68" s="171"/>
      <c r="DE68" s="171"/>
      <c r="DF68" s="171"/>
      <c r="DG68" s="171"/>
      <c r="DH68" s="171"/>
      <c r="DI68" s="171"/>
      <c r="DJ68" s="171"/>
      <c r="DK68" s="171"/>
      <c r="DL68" s="171"/>
      <c r="DM68" s="171"/>
      <c r="DN68" s="171"/>
      <c r="DO68" s="171"/>
      <c r="DP68" s="171"/>
      <c r="DQ68" s="171"/>
      <c r="DR68" s="171"/>
      <c r="DS68" s="171"/>
      <c r="DT68" s="171"/>
      <c r="DU68" s="171"/>
      <c r="DV68" s="171"/>
      <c r="DW68" s="171"/>
      <c r="DX68" s="171"/>
      <c r="DY68" s="171"/>
      <c r="DZ68" s="171"/>
      <c r="EA68" s="171"/>
      <c r="EB68" s="171"/>
      <c r="EC68" s="171"/>
      <c r="ED68" s="171"/>
      <c r="EE68" s="171"/>
      <c r="EF68" s="171"/>
      <c r="EG68" s="171"/>
      <c r="EH68" s="171"/>
      <c r="EI68" s="171"/>
      <c r="EJ68" s="171"/>
      <c r="EK68" s="171"/>
      <c r="EL68" s="171"/>
      <c r="EM68" s="171"/>
      <c r="EN68" s="171"/>
      <c r="EO68" s="171"/>
      <c r="EP68" s="171"/>
      <c r="EQ68" s="171"/>
      <c r="ER68" s="171"/>
      <c r="ES68" s="171"/>
      <c r="ET68" s="171"/>
      <c r="EU68" s="171"/>
      <c r="EV68" s="171"/>
      <c r="EW68" s="171"/>
      <c r="EX68" s="171"/>
      <c r="EY68" s="171"/>
      <c r="EZ68" s="171"/>
      <c r="FA68" s="171"/>
      <c r="FB68" s="171"/>
      <c r="FC68" s="171"/>
      <c r="FD68" s="171"/>
      <c r="FE68" s="171"/>
      <c r="FF68" s="171"/>
      <c r="FG68" s="171"/>
      <c r="FH68" s="171"/>
      <c r="FI68" s="171"/>
      <c r="FJ68" s="171"/>
      <c r="FK68" s="171"/>
      <c r="FL68" s="171"/>
      <c r="FM68" s="171"/>
      <c r="FN68" s="171"/>
      <c r="FO68" s="171"/>
      <c r="FP68" s="171"/>
      <c r="FQ68" s="171"/>
      <c r="FR68" s="171"/>
      <c r="FS68" s="171"/>
      <c r="FT68" s="171"/>
      <c r="FU68" s="171"/>
      <c r="FV68" s="171"/>
      <c r="FW68" s="171"/>
      <c r="FX68" s="171"/>
      <c r="FY68" s="171"/>
      <c r="FZ68" s="171"/>
      <c r="GA68" s="171"/>
      <c r="GB68" s="171"/>
      <c r="GC68" s="171"/>
      <c r="GD68" s="171"/>
      <c r="GE68" s="171"/>
      <c r="GF68" s="171"/>
      <c r="GG68" s="171"/>
      <c r="GH68" s="171"/>
      <c r="GI68" s="171"/>
      <c r="GJ68" s="171"/>
      <c r="GK68" s="171"/>
      <c r="GL68" s="171"/>
      <c r="GM68" s="171"/>
      <c r="GN68" s="171"/>
      <c r="GO68" s="171"/>
      <c r="GP68" s="171"/>
      <c r="GQ68" s="171"/>
      <c r="GR68" s="171"/>
      <c r="GS68" s="171"/>
      <c r="GT68" s="171"/>
      <c r="GU68" s="171"/>
      <c r="GV68" s="171"/>
      <c r="GW68" s="171"/>
      <c r="GX68" s="171"/>
      <c r="GY68" s="171"/>
      <c r="GZ68" s="171"/>
      <c r="HA68" s="171"/>
      <c r="HB68" s="171"/>
      <c r="HC68" s="171"/>
      <c r="HD68" s="171"/>
      <c r="HE68" s="171"/>
      <c r="HF68" s="171"/>
      <c r="HG68" s="171"/>
      <c r="HH68" s="171"/>
      <c r="HI68" s="171"/>
      <c r="HJ68" s="171"/>
      <c r="HK68" s="171"/>
      <c r="HL68" s="171"/>
      <c r="HM68" s="171"/>
      <c r="HN68" s="171"/>
      <c r="HO68" s="171"/>
      <c r="HP68" s="171"/>
      <c r="HQ68" s="171"/>
      <c r="HR68" s="171"/>
      <c r="HS68" s="171"/>
      <c r="HT68" s="171"/>
      <c r="HU68" s="171"/>
      <c r="HV68" s="171"/>
      <c r="HW68" s="171"/>
      <c r="HX68" s="171"/>
      <c r="HY68" s="171"/>
      <c r="HZ68" s="171"/>
      <c r="IA68" s="171"/>
      <c r="IB68" s="171"/>
      <c r="IC68" s="171"/>
      <c r="ID68" s="171"/>
      <c r="IE68" s="171"/>
      <c r="IF68" s="171"/>
      <c r="IG68" s="171"/>
      <c r="IH68" s="171"/>
      <c r="II68" s="171"/>
    </row>
    <row r="69" spans="1:243" s="101" customFormat="1" ht="29.25" customHeight="1">
      <c r="A69" s="534" t="s">
        <v>368</v>
      </c>
      <c r="B69" s="57" t="s">
        <v>0</v>
      </c>
      <c r="C69" s="57" t="s">
        <v>152</v>
      </c>
      <c r="D69" s="57" t="s">
        <v>277</v>
      </c>
      <c r="E69" s="112" t="s">
        <v>482</v>
      </c>
      <c r="F69" s="111" t="s">
        <v>296</v>
      </c>
      <c r="G69" s="57" t="s">
        <v>149</v>
      </c>
      <c r="H69" s="745">
        <v>40</v>
      </c>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c r="CL69" s="171"/>
      <c r="CM69" s="171"/>
      <c r="CN69" s="171"/>
      <c r="CO69" s="171"/>
      <c r="CP69" s="171"/>
      <c r="CQ69" s="171"/>
      <c r="CR69" s="171"/>
      <c r="CS69" s="171"/>
      <c r="CT69" s="171"/>
      <c r="CU69" s="171"/>
      <c r="CV69" s="171"/>
      <c r="CW69" s="171"/>
      <c r="CX69" s="171"/>
      <c r="CY69" s="171"/>
      <c r="CZ69" s="171"/>
      <c r="DA69" s="171"/>
      <c r="DB69" s="171"/>
      <c r="DC69" s="171"/>
      <c r="DD69" s="171"/>
      <c r="DE69" s="171"/>
      <c r="DF69" s="171"/>
      <c r="DG69" s="171"/>
      <c r="DH69" s="171"/>
      <c r="DI69" s="171"/>
      <c r="DJ69" s="171"/>
      <c r="DK69" s="171"/>
      <c r="DL69" s="171"/>
      <c r="DM69" s="171"/>
      <c r="DN69" s="171"/>
      <c r="DO69" s="171"/>
      <c r="DP69" s="171"/>
      <c r="DQ69" s="171"/>
      <c r="DR69" s="171"/>
      <c r="DS69" s="171"/>
      <c r="DT69" s="171"/>
      <c r="DU69" s="171"/>
      <c r="DV69" s="171"/>
      <c r="DW69" s="171"/>
      <c r="DX69" s="171"/>
      <c r="DY69" s="171"/>
      <c r="DZ69" s="171"/>
      <c r="EA69" s="171"/>
      <c r="EB69" s="171"/>
      <c r="EC69" s="171"/>
      <c r="ED69" s="171"/>
      <c r="EE69" s="171"/>
      <c r="EF69" s="171"/>
      <c r="EG69" s="171"/>
      <c r="EH69" s="171"/>
      <c r="EI69" s="171"/>
      <c r="EJ69" s="171"/>
      <c r="EK69" s="171"/>
      <c r="EL69" s="171"/>
      <c r="EM69" s="171"/>
      <c r="EN69" s="171"/>
      <c r="EO69" s="171"/>
      <c r="EP69" s="171"/>
      <c r="EQ69" s="171"/>
      <c r="ER69" s="171"/>
      <c r="ES69" s="171"/>
      <c r="ET69" s="171"/>
      <c r="EU69" s="171"/>
      <c r="EV69" s="171"/>
      <c r="EW69" s="171"/>
      <c r="EX69" s="171"/>
      <c r="EY69" s="171"/>
      <c r="EZ69" s="171"/>
      <c r="FA69" s="171"/>
      <c r="FB69" s="171"/>
      <c r="FC69" s="171"/>
      <c r="FD69" s="171"/>
      <c r="FE69" s="171"/>
      <c r="FF69" s="171"/>
      <c r="FG69" s="171"/>
      <c r="FH69" s="171"/>
      <c r="FI69" s="171"/>
      <c r="FJ69" s="171"/>
      <c r="FK69" s="171"/>
      <c r="FL69" s="171"/>
      <c r="FM69" s="171"/>
      <c r="FN69" s="171"/>
      <c r="FO69" s="171"/>
      <c r="FP69" s="171"/>
      <c r="FQ69" s="171"/>
      <c r="FR69" s="171"/>
      <c r="FS69" s="171"/>
      <c r="FT69" s="171"/>
      <c r="FU69" s="171"/>
      <c r="FV69" s="171"/>
      <c r="FW69" s="171"/>
      <c r="FX69" s="171"/>
      <c r="FY69" s="171"/>
      <c r="FZ69" s="171"/>
      <c r="GA69" s="171"/>
      <c r="GB69" s="171"/>
      <c r="GC69" s="171"/>
      <c r="GD69" s="171"/>
      <c r="GE69" s="171"/>
      <c r="GF69" s="171"/>
      <c r="GG69" s="171"/>
      <c r="GH69" s="171"/>
      <c r="GI69" s="171"/>
      <c r="GJ69" s="171"/>
      <c r="GK69" s="171"/>
      <c r="GL69" s="171"/>
      <c r="GM69" s="171"/>
      <c r="GN69" s="171"/>
      <c r="GO69" s="171"/>
      <c r="GP69" s="171"/>
      <c r="GQ69" s="171"/>
      <c r="GR69" s="171"/>
      <c r="GS69" s="171"/>
      <c r="GT69" s="171"/>
      <c r="GU69" s="171"/>
      <c r="GV69" s="171"/>
      <c r="GW69" s="171"/>
      <c r="GX69" s="171"/>
      <c r="GY69" s="171"/>
      <c r="GZ69" s="171"/>
      <c r="HA69" s="171"/>
      <c r="HB69" s="171"/>
      <c r="HC69" s="171"/>
      <c r="HD69" s="171"/>
      <c r="HE69" s="171"/>
      <c r="HF69" s="171"/>
      <c r="HG69" s="171"/>
      <c r="HH69" s="171"/>
      <c r="HI69" s="171"/>
      <c r="HJ69" s="171"/>
      <c r="HK69" s="171"/>
      <c r="HL69" s="171"/>
      <c r="HM69" s="171"/>
      <c r="HN69" s="171"/>
      <c r="HO69" s="171"/>
      <c r="HP69" s="171"/>
      <c r="HQ69" s="171"/>
      <c r="HR69" s="171"/>
      <c r="HS69" s="171"/>
      <c r="HT69" s="171"/>
      <c r="HU69" s="171"/>
      <c r="HV69" s="171"/>
      <c r="HW69" s="171"/>
      <c r="HX69" s="171"/>
      <c r="HY69" s="171"/>
      <c r="HZ69" s="171"/>
      <c r="IA69" s="171"/>
      <c r="IB69" s="171"/>
      <c r="IC69" s="171"/>
      <c r="ID69" s="171"/>
      <c r="IE69" s="171"/>
      <c r="IF69" s="171"/>
      <c r="IG69" s="171"/>
      <c r="IH69" s="171"/>
      <c r="II69" s="171"/>
    </row>
    <row r="70" spans="1:8" s="171" customFormat="1" ht="38.25" customHeight="1">
      <c r="A70" s="229" t="s">
        <v>295</v>
      </c>
      <c r="B70" s="96" t="s">
        <v>0</v>
      </c>
      <c r="C70" s="228" t="s">
        <v>152</v>
      </c>
      <c r="D70" s="227">
        <v>13</v>
      </c>
      <c r="E70" s="226" t="s">
        <v>294</v>
      </c>
      <c r="F70" s="225" t="s">
        <v>159</v>
      </c>
      <c r="G70" s="280"/>
      <c r="H70" s="746">
        <f>+H71+H88+H87</f>
        <v>2742.57</v>
      </c>
    </row>
    <row r="71" spans="1:8" s="80" customFormat="1" ht="18.75">
      <c r="A71" s="103" t="s">
        <v>293</v>
      </c>
      <c r="B71" s="85" t="s">
        <v>0</v>
      </c>
      <c r="C71" s="223" t="s">
        <v>152</v>
      </c>
      <c r="D71" s="84">
        <v>13</v>
      </c>
      <c r="E71" s="222" t="s">
        <v>291</v>
      </c>
      <c r="F71" s="156" t="s">
        <v>159</v>
      </c>
      <c r="G71" s="82"/>
      <c r="H71" s="710">
        <f>H72</f>
        <v>300</v>
      </c>
    </row>
    <row r="72" spans="1:8" s="80" customFormat="1" ht="18.75">
      <c r="A72" s="86" t="s">
        <v>292</v>
      </c>
      <c r="B72" s="85" t="s">
        <v>0</v>
      </c>
      <c r="C72" s="83" t="s">
        <v>152</v>
      </c>
      <c r="D72" s="84">
        <v>13</v>
      </c>
      <c r="E72" s="222" t="s">
        <v>291</v>
      </c>
      <c r="F72" s="156" t="s">
        <v>290</v>
      </c>
      <c r="G72" s="82"/>
      <c r="H72" s="710">
        <f>H73</f>
        <v>300</v>
      </c>
    </row>
    <row r="73" spans="1:8" s="80" customFormat="1" ht="24" customHeight="1">
      <c r="A73" s="534" t="s">
        <v>368</v>
      </c>
      <c r="B73" s="57" t="s">
        <v>0</v>
      </c>
      <c r="C73" s="220" t="s">
        <v>152</v>
      </c>
      <c r="D73" s="219">
        <v>13</v>
      </c>
      <c r="E73" s="218" t="s">
        <v>291</v>
      </c>
      <c r="F73" s="66" t="s">
        <v>290</v>
      </c>
      <c r="G73" s="217" t="s">
        <v>149</v>
      </c>
      <c r="H73" s="710">
        <v>300</v>
      </c>
    </row>
    <row r="74" spans="1:8" s="80" customFormat="1" ht="18.75" customHeight="1" hidden="1">
      <c r="A74" s="211" t="s">
        <v>280</v>
      </c>
      <c r="B74" s="279" t="s">
        <v>0</v>
      </c>
      <c r="C74" s="216" t="s">
        <v>152</v>
      </c>
      <c r="D74" s="215">
        <v>13</v>
      </c>
      <c r="E74" s="849" t="s">
        <v>281</v>
      </c>
      <c r="F74" s="850"/>
      <c r="G74" s="214" t="s">
        <v>190</v>
      </c>
      <c r="H74" s="712"/>
    </row>
    <row r="75" spans="1:8" s="80" customFormat="1" ht="18.75" customHeight="1" hidden="1">
      <c r="A75" s="88" t="s">
        <v>278</v>
      </c>
      <c r="B75" s="96" t="s">
        <v>0</v>
      </c>
      <c r="C75" s="202" t="s">
        <v>152</v>
      </c>
      <c r="D75" s="202" t="s">
        <v>277</v>
      </c>
      <c r="E75" s="70" t="s">
        <v>279</v>
      </c>
      <c r="F75" s="69" t="s">
        <v>159</v>
      </c>
      <c r="G75" s="201"/>
      <c r="H75" s="710"/>
    </row>
    <row r="76" spans="1:248" s="212" customFormat="1" ht="19.5" customHeight="1" hidden="1">
      <c r="A76" s="86" t="s">
        <v>289</v>
      </c>
      <c r="B76" s="85" t="s">
        <v>0</v>
      </c>
      <c r="C76" s="114" t="s">
        <v>152</v>
      </c>
      <c r="D76" s="114" t="s">
        <v>277</v>
      </c>
      <c r="E76" s="59" t="s">
        <v>274</v>
      </c>
      <c r="F76" s="156" t="s">
        <v>159</v>
      </c>
      <c r="G76" s="200"/>
      <c r="H76" s="710"/>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c r="CP76" s="213"/>
      <c r="CQ76" s="213"/>
      <c r="CR76" s="213"/>
      <c r="CS76" s="213"/>
      <c r="CT76" s="213"/>
      <c r="CU76" s="213"/>
      <c r="CV76" s="213"/>
      <c r="CW76" s="213"/>
      <c r="CX76" s="213"/>
      <c r="CY76" s="213"/>
      <c r="CZ76" s="213"/>
      <c r="DA76" s="213"/>
      <c r="DB76" s="213"/>
      <c r="DC76" s="213"/>
      <c r="DD76" s="213"/>
      <c r="DE76" s="213"/>
      <c r="DF76" s="213"/>
      <c r="DG76" s="213"/>
      <c r="DH76" s="213"/>
      <c r="DI76" s="213"/>
      <c r="DJ76" s="213"/>
      <c r="DK76" s="213"/>
      <c r="DL76" s="213"/>
      <c r="DM76" s="213"/>
      <c r="DN76" s="213"/>
      <c r="DO76" s="213"/>
      <c r="DP76" s="213"/>
      <c r="DQ76" s="213"/>
      <c r="DR76" s="213"/>
      <c r="DS76" s="213"/>
      <c r="DT76" s="213"/>
      <c r="DU76" s="213"/>
      <c r="DV76" s="213"/>
      <c r="DW76" s="213"/>
      <c r="DX76" s="213"/>
      <c r="DY76" s="213"/>
      <c r="DZ76" s="213"/>
      <c r="EA76" s="213"/>
      <c r="EB76" s="213"/>
      <c r="EC76" s="213"/>
      <c r="ED76" s="213"/>
      <c r="EE76" s="213"/>
      <c r="EF76" s="213"/>
      <c r="EG76" s="213"/>
      <c r="EH76" s="213"/>
      <c r="EI76" s="213"/>
      <c r="EJ76" s="213"/>
      <c r="EK76" s="213"/>
      <c r="EL76" s="213"/>
      <c r="EM76" s="213"/>
      <c r="EN76" s="213"/>
      <c r="EO76" s="213"/>
      <c r="EP76" s="213"/>
      <c r="EQ76" s="213"/>
      <c r="ER76" s="213"/>
      <c r="ES76" s="213"/>
      <c r="ET76" s="213"/>
      <c r="EU76" s="213"/>
      <c r="EV76" s="213"/>
      <c r="EW76" s="213"/>
      <c r="EX76" s="213"/>
      <c r="EY76" s="213"/>
      <c r="EZ76" s="213"/>
      <c r="FA76" s="213"/>
      <c r="FB76" s="213"/>
      <c r="FC76" s="213"/>
      <c r="FD76" s="213"/>
      <c r="FE76" s="213"/>
      <c r="FF76" s="213"/>
      <c r="FG76" s="213"/>
      <c r="FH76" s="213"/>
      <c r="FI76" s="213"/>
      <c r="FJ76" s="213"/>
      <c r="FK76" s="213"/>
      <c r="FL76" s="213"/>
      <c r="FM76" s="213"/>
      <c r="FN76" s="213"/>
      <c r="FO76" s="213"/>
      <c r="FP76" s="213"/>
      <c r="FQ76" s="213"/>
      <c r="FR76" s="213"/>
      <c r="FS76" s="213"/>
      <c r="FT76" s="213"/>
      <c r="FU76" s="213"/>
      <c r="FV76" s="213"/>
      <c r="FW76" s="213"/>
      <c r="FX76" s="213"/>
      <c r="FY76" s="213"/>
      <c r="FZ76" s="213"/>
      <c r="GA76" s="213"/>
      <c r="GB76" s="213"/>
      <c r="GC76" s="213"/>
      <c r="GD76" s="213"/>
      <c r="GE76" s="213"/>
      <c r="GF76" s="213"/>
      <c r="GG76" s="213"/>
      <c r="GH76" s="213"/>
      <c r="GI76" s="213"/>
      <c r="GJ76" s="213"/>
      <c r="GK76" s="213"/>
      <c r="GL76" s="213"/>
      <c r="GM76" s="213"/>
      <c r="GN76" s="213"/>
      <c r="GO76" s="213"/>
      <c r="GP76" s="213"/>
      <c r="GQ76" s="213"/>
      <c r="GR76" s="213"/>
      <c r="GS76" s="213"/>
      <c r="GT76" s="213"/>
      <c r="GU76" s="213"/>
      <c r="GV76" s="213"/>
      <c r="GW76" s="213"/>
      <c r="GX76" s="213"/>
      <c r="GY76" s="213"/>
      <c r="GZ76" s="213"/>
      <c r="HA76" s="213"/>
      <c r="HB76" s="213"/>
      <c r="HC76" s="213"/>
      <c r="HD76" s="213"/>
      <c r="HE76" s="213"/>
      <c r="HF76" s="213"/>
      <c r="HG76" s="213"/>
      <c r="HH76" s="213"/>
      <c r="HI76" s="213"/>
      <c r="HJ76" s="213"/>
      <c r="HK76" s="213"/>
      <c r="HL76" s="213"/>
      <c r="HM76" s="213"/>
      <c r="HN76" s="213"/>
      <c r="HO76" s="213"/>
      <c r="HP76" s="213"/>
      <c r="HQ76" s="213"/>
      <c r="HR76" s="213"/>
      <c r="HS76" s="213"/>
      <c r="HT76" s="213"/>
      <c r="HU76" s="213"/>
      <c r="HV76" s="213"/>
      <c r="HW76" s="213"/>
      <c r="HX76" s="213"/>
      <c r="HY76" s="213"/>
      <c r="HZ76" s="213"/>
      <c r="IA76" s="213"/>
      <c r="IB76" s="213"/>
      <c r="IC76" s="213"/>
      <c r="ID76" s="213"/>
      <c r="IE76" s="213"/>
      <c r="IF76" s="213"/>
      <c r="IG76" s="213"/>
      <c r="IH76" s="213"/>
      <c r="II76" s="213"/>
      <c r="IJ76" s="213"/>
      <c r="IK76" s="213"/>
      <c r="IL76" s="213"/>
      <c r="IM76" s="213"/>
      <c r="IN76" s="213"/>
    </row>
    <row r="77" spans="1:248" s="212" customFormat="1" ht="56.25" customHeight="1" hidden="1">
      <c r="A77" s="103" t="s">
        <v>188</v>
      </c>
      <c r="B77" s="278" t="s">
        <v>0</v>
      </c>
      <c r="C77" s="60" t="s">
        <v>152</v>
      </c>
      <c r="D77" s="60">
        <v>13</v>
      </c>
      <c r="E77" s="209" t="s">
        <v>274</v>
      </c>
      <c r="F77" s="208" t="s">
        <v>273</v>
      </c>
      <c r="G77" s="60"/>
      <c r="H77" s="710"/>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c r="CP77" s="213"/>
      <c r="CQ77" s="213"/>
      <c r="CR77" s="213"/>
      <c r="CS77" s="213"/>
      <c r="CT77" s="213"/>
      <c r="CU77" s="213"/>
      <c r="CV77" s="213"/>
      <c r="CW77" s="213"/>
      <c r="CX77" s="213"/>
      <c r="CY77" s="213"/>
      <c r="CZ77" s="213"/>
      <c r="DA77" s="213"/>
      <c r="DB77" s="213"/>
      <c r="DC77" s="213"/>
      <c r="DD77" s="213"/>
      <c r="DE77" s="213"/>
      <c r="DF77" s="213"/>
      <c r="DG77" s="213"/>
      <c r="DH77" s="213"/>
      <c r="DI77" s="213"/>
      <c r="DJ77" s="213"/>
      <c r="DK77" s="213"/>
      <c r="DL77" s="213"/>
      <c r="DM77" s="213"/>
      <c r="DN77" s="213"/>
      <c r="DO77" s="213"/>
      <c r="DP77" s="213"/>
      <c r="DQ77" s="213"/>
      <c r="DR77" s="213"/>
      <c r="DS77" s="213"/>
      <c r="DT77" s="213"/>
      <c r="DU77" s="213"/>
      <c r="DV77" s="213"/>
      <c r="DW77" s="213"/>
      <c r="DX77" s="213"/>
      <c r="DY77" s="213"/>
      <c r="DZ77" s="213"/>
      <c r="EA77" s="213"/>
      <c r="EB77" s="213"/>
      <c r="EC77" s="213"/>
      <c r="ED77" s="213"/>
      <c r="EE77" s="213"/>
      <c r="EF77" s="213"/>
      <c r="EG77" s="213"/>
      <c r="EH77" s="213"/>
      <c r="EI77" s="213"/>
      <c r="EJ77" s="213"/>
      <c r="EK77" s="213"/>
      <c r="EL77" s="213"/>
      <c r="EM77" s="213"/>
      <c r="EN77" s="213"/>
      <c r="EO77" s="213"/>
      <c r="EP77" s="213"/>
      <c r="EQ77" s="213"/>
      <c r="ER77" s="213"/>
      <c r="ES77" s="213"/>
      <c r="ET77" s="213"/>
      <c r="EU77" s="213"/>
      <c r="EV77" s="213"/>
      <c r="EW77" s="213"/>
      <c r="EX77" s="213"/>
      <c r="EY77" s="213"/>
      <c r="EZ77" s="213"/>
      <c r="FA77" s="213"/>
      <c r="FB77" s="213"/>
      <c r="FC77" s="213"/>
      <c r="FD77" s="213"/>
      <c r="FE77" s="213"/>
      <c r="FF77" s="213"/>
      <c r="FG77" s="213"/>
      <c r="FH77" s="213"/>
      <c r="FI77" s="213"/>
      <c r="FJ77" s="213"/>
      <c r="FK77" s="213"/>
      <c r="FL77" s="213"/>
      <c r="FM77" s="213"/>
      <c r="FN77" s="213"/>
      <c r="FO77" s="213"/>
      <c r="FP77" s="213"/>
      <c r="FQ77" s="213"/>
      <c r="FR77" s="213"/>
      <c r="FS77" s="213"/>
      <c r="FT77" s="213"/>
      <c r="FU77" s="213"/>
      <c r="FV77" s="213"/>
      <c r="FW77" s="213"/>
      <c r="FX77" s="213"/>
      <c r="FY77" s="213"/>
      <c r="FZ77" s="213"/>
      <c r="GA77" s="213"/>
      <c r="GB77" s="213"/>
      <c r="GC77" s="213"/>
      <c r="GD77" s="213"/>
      <c r="GE77" s="213"/>
      <c r="GF77" s="213"/>
      <c r="GG77" s="213"/>
      <c r="GH77" s="213"/>
      <c r="GI77" s="213"/>
      <c r="GJ77" s="213"/>
      <c r="GK77" s="213"/>
      <c r="GL77" s="213"/>
      <c r="GM77" s="213"/>
      <c r="GN77" s="213"/>
      <c r="GO77" s="213"/>
      <c r="GP77" s="213"/>
      <c r="GQ77" s="213"/>
      <c r="GR77" s="213"/>
      <c r="GS77" s="213"/>
      <c r="GT77" s="213"/>
      <c r="GU77" s="213"/>
      <c r="GV77" s="213"/>
      <c r="GW77" s="213"/>
      <c r="GX77" s="213"/>
      <c r="GY77" s="213"/>
      <c r="GZ77" s="213"/>
      <c r="HA77" s="213"/>
      <c r="HB77" s="213"/>
      <c r="HC77" s="213"/>
      <c r="HD77" s="213"/>
      <c r="HE77" s="213"/>
      <c r="HF77" s="213"/>
      <c r="HG77" s="213"/>
      <c r="HH77" s="213"/>
      <c r="HI77" s="213"/>
      <c r="HJ77" s="213"/>
      <c r="HK77" s="213"/>
      <c r="HL77" s="213"/>
      <c r="HM77" s="213"/>
      <c r="HN77" s="213"/>
      <c r="HO77" s="213"/>
      <c r="HP77" s="213"/>
      <c r="HQ77" s="213"/>
      <c r="HR77" s="213"/>
      <c r="HS77" s="213"/>
      <c r="HT77" s="213"/>
      <c r="HU77" s="213"/>
      <c r="HV77" s="213"/>
      <c r="HW77" s="213"/>
      <c r="HX77" s="213"/>
      <c r="HY77" s="213"/>
      <c r="HZ77" s="213"/>
      <c r="IA77" s="213"/>
      <c r="IB77" s="213"/>
      <c r="IC77" s="213"/>
      <c r="ID77" s="213"/>
      <c r="IE77" s="213"/>
      <c r="IF77" s="213"/>
      <c r="IG77" s="213"/>
      <c r="IH77" s="213"/>
      <c r="II77" s="213"/>
      <c r="IJ77" s="213"/>
      <c r="IK77" s="213"/>
      <c r="IL77" s="213"/>
      <c r="IM77" s="213"/>
      <c r="IN77" s="213"/>
    </row>
    <row r="78" spans="1:248" s="212" customFormat="1" ht="19.5" customHeight="1" hidden="1">
      <c r="A78" s="72" t="s">
        <v>163</v>
      </c>
      <c r="B78" s="60" t="s">
        <v>0</v>
      </c>
      <c r="C78" s="60" t="s">
        <v>152</v>
      </c>
      <c r="D78" s="60">
        <v>13</v>
      </c>
      <c r="E78" s="209" t="s">
        <v>274</v>
      </c>
      <c r="F78" s="208" t="s">
        <v>273</v>
      </c>
      <c r="G78" s="60" t="s">
        <v>149</v>
      </c>
      <c r="H78" s="710"/>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c r="CP78" s="213"/>
      <c r="CQ78" s="213"/>
      <c r="CR78" s="213"/>
      <c r="CS78" s="213"/>
      <c r="CT78" s="213"/>
      <c r="CU78" s="213"/>
      <c r="CV78" s="213"/>
      <c r="CW78" s="213"/>
      <c r="CX78" s="213"/>
      <c r="CY78" s="213"/>
      <c r="CZ78" s="213"/>
      <c r="DA78" s="213"/>
      <c r="DB78" s="213"/>
      <c r="DC78" s="213"/>
      <c r="DD78" s="213"/>
      <c r="DE78" s="213"/>
      <c r="DF78" s="213"/>
      <c r="DG78" s="213"/>
      <c r="DH78" s="213"/>
      <c r="DI78" s="213"/>
      <c r="DJ78" s="213"/>
      <c r="DK78" s="213"/>
      <c r="DL78" s="213"/>
      <c r="DM78" s="213"/>
      <c r="DN78" s="213"/>
      <c r="DO78" s="213"/>
      <c r="DP78" s="213"/>
      <c r="DQ78" s="213"/>
      <c r="DR78" s="213"/>
      <c r="DS78" s="213"/>
      <c r="DT78" s="213"/>
      <c r="DU78" s="213"/>
      <c r="DV78" s="213"/>
      <c r="DW78" s="213"/>
      <c r="DX78" s="213"/>
      <c r="DY78" s="213"/>
      <c r="DZ78" s="213"/>
      <c r="EA78" s="213"/>
      <c r="EB78" s="213"/>
      <c r="EC78" s="213"/>
      <c r="ED78" s="213"/>
      <c r="EE78" s="213"/>
      <c r="EF78" s="213"/>
      <c r="EG78" s="213"/>
      <c r="EH78" s="213"/>
      <c r="EI78" s="213"/>
      <c r="EJ78" s="213"/>
      <c r="EK78" s="213"/>
      <c r="EL78" s="213"/>
      <c r="EM78" s="213"/>
      <c r="EN78" s="213"/>
      <c r="EO78" s="213"/>
      <c r="EP78" s="213"/>
      <c r="EQ78" s="213"/>
      <c r="ER78" s="213"/>
      <c r="ES78" s="213"/>
      <c r="ET78" s="213"/>
      <c r="EU78" s="213"/>
      <c r="EV78" s="213"/>
      <c r="EW78" s="213"/>
      <c r="EX78" s="213"/>
      <c r="EY78" s="213"/>
      <c r="EZ78" s="213"/>
      <c r="FA78" s="213"/>
      <c r="FB78" s="213"/>
      <c r="FC78" s="213"/>
      <c r="FD78" s="213"/>
      <c r="FE78" s="213"/>
      <c r="FF78" s="213"/>
      <c r="FG78" s="213"/>
      <c r="FH78" s="213"/>
      <c r="FI78" s="213"/>
      <c r="FJ78" s="213"/>
      <c r="FK78" s="213"/>
      <c r="FL78" s="213"/>
      <c r="FM78" s="213"/>
      <c r="FN78" s="213"/>
      <c r="FO78" s="213"/>
      <c r="FP78" s="213"/>
      <c r="FQ78" s="213"/>
      <c r="FR78" s="213"/>
      <c r="FS78" s="213"/>
      <c r="FT78" s="213"/>
      <c r="FU78" s="213"/>
      <c r="FV78" s="213"/>
      <c r="FW78" s="213"/>
      <c r="FX78" s="213"/>
      <c r="FY78" s="213"/>
      <c r="FZ78" s="213"/>
      <c r="GA78" s="213"/>
      <c r="GB78" s="213"/>
      <c r="GC78" s="213"/>
      <c r="GD78" s="213"/>
      <c r="GE78" s="213"/>
      <c r="GF78" s="213"/>
      <c r="GG78" s="213"/>
      <c r="GH78" s="213"/>
      <c r="GI78" s="213"/>
      <c r="GJ78" s="213"/>
      <c r="GK78" s="213"/>
      <c r="GL78" s="213"/>
      <c r="GM78" s="213"/>
      <c r="GN78" s="213"/>
      <c r="GO78" s="213"/>
      <c r="GP78" s="213"/>
      <c r="GQ78" s="213"/>
      <c r="GR78" s="213"/>
      <c r="GS78" s="213"/>
      <c r="GT78" s="213"/>
      <c r="GU78" s="213"/>
      <c r="GV78" s="213"/>
      <c r="GW78" s="213"/>
      <c r="GX78" s="213"/>
      <c r="GY78" s="213"/>
      <c r="GZ78" s="213"/>
      <c r="HA78" s="213"/>
      <c r="HB78" s="213"/>
      <c r="HC78" s="213"/>
      <c r="HD78" s="213"/>
      <c r="HE78" s="213"/>
      <c r="HF78" s="213"/>
      <c r="HG78" s="213"/>
      <c r="HH78" s="213"/>
      <c r="HI78" s="213"/>
      <c r="HJ78" s="213"/>
      <c r="HK78" s="213"/>
      <c r="HL78" s="213"/>
      <c r="HM78" s="213"/>
      <c r="HN78" s="213"/>
      <c r="HO78" s="213"/>
      <c r="HP78" s="213"/>
      <c r="HQ78" s="213"/>
      <c r="HR78" s="213"/>
      <c r="HS78" s="213"/>
      <c r="HT78" s="213"/>
      <c r="HU78" s="213"/>
      <c r="HV78" s="213"/>
      <c r="HW78" s="213"/>
      <c r="HX78" s="213"/>
      <c r="HY78" s="213"/>
      <c r="HZ78" s="213"/>
      <c r="IA78" s="213"/>
      <c r="IB78" s="213"/>
      <c r="IC78" s="213"/>
      <c r="ID78" s="213"/>
      <c r="IE78" s="213"/>
      <c r="IF78" s="213"/>
      <c r="IG78" s="213"/>
      <c r="IH78" s="213"/>
      <c r="II78" s="213"/>
      <c r="IJ78" s="213"/>
      <c r="IK78" s="213"/>
      <c r="IL78" s="213"/>
      <c r="IM78" s="213"/>
      <c r="IN78" s="213"/>
    </row>
    <row r="79" spans="1:248" s="212" customFormat="1" ht="19.5" customHeight="1" hidden="1">
      <c r="A79" s="86" t="s">
        <v>191</v>
      </c>
      <c r="B79" s="60" t="s">
        <v>0</v>
      </c>
      <c r="C79" s="60" t="s">
        <v>152</v>
      </c>
      <c r="D79" s="210" t="s">
        <v>277</v>
      </c>
      <c r="E79" s="209" t="s">
        <v>286</v>
      </c>
      <c r="F79" s="208" t="s">
        <v>159</v>
      </c>
      <c r="G79" s="207"/>
      <c r="H79" s="710"/>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c r="CP79" s="213"/>
      <c r="CQ79" s="213"/>
      <c r="CR79" s="213"/>
      <c r="CS79" s="213"/>
      <c r="CT79" s="213"/>
      <c r="CU79" s="213"/>
      <c r="CV79" s="213"/>
      <c r="CW79" s="213"/>
      <c r="CX79" s="213"/>
      <c r="CY79" s="213"/>
      <c r="CZ79" s="213"/>
      <c r="DA79" s="213"/>
      <c r="DB79" s="213"/>
      <c r="DC79" s="213"/>
      <c r="DD79" s="213"/>
      <c r="DE79" s="213"/>
      <c r="DF79" s="213"/>
      <c r="DG79" s="213"/>
      <c r="DH79" s="213"/>
      <c r="DI79" s="213"/>
      <c r="DJ79" s="213"/>
      <c r="DK79" s="213"/>
      <c r="DL79" s="213"/>
      <c r="DM79" s="213"/>
      <c r="DN79" s="213"/>
      <c r="DO79" s="213"/>
      <c r="DP79" s="213"/>
      <c r="DQ79" s="213"/>
      <c r="DR79" s="213"/>
      <c r="DS79" s="213"/>
      <c r="DT79" s="213"/>
      <c r="DU79" s="213"/>
      <c r="DV79" s="213"/>
      <c r="DW79" s="213"/>
      <c r="DX79" s="213"/>
      <c r="DY79" s="213"/>
      <c r="DZ79" s="213"/>
      <c r="EA79" s="213"/>
      <c r="EB79" s="213"/>
      <c r="EC79" s="213"/>
      <c r="ED79" s="213"/>
      <c r="EE79" s="213"/>
      <c r="EF79" s="213"/>
      <c r="EG79" s="213"/>
      <c r="EH79" s="213"/>
      <c r="EI79" s="213"/>
      <c r="EJ79" s="213"/>
      <c r="EK79" s="213"/>
      <c r="EL79" s="213"/>
      <c r="EM79" s="213"/>
      <c r="EN79" s="213"/>
      <c r="EO79" s="213"/>
      <c r="EP79" s="213"/>
      <c r="EQ79" s="213"/>
      <c r="ER79" s="213"/>
      <c r="ES79" s="213"/>
      <c r="ET79" s="213"/>
      <c r="EU79" s="213"/>
      <c r="EV79" s="213"/>
      <c r="EW79" s="213"/>
      <c r="EX79" s="213"/>
      <c r="EY79" s="213"/>
      <c r="EZ79" s="213"/>
      <c r="FA79" s="213"/>
      <c r="FB79" s="213"/>
      <c r="FC79" s="213"/>
      <c r="FD79" s="213"/>
      <c r="FE79" s="213"/>
      <c r="FF79" s="213"/>
      <c r="FG79" s="213"/>
      <c r="FH79" s="213"/>
      <c r="FI79" s="213"/>
      <c r="FJ79" s="213"/>
      <c r="FK79" s="213"/>
      <c r="FL79" s="213"/>
      <c r="FM79" s="213"/>
      <c r="FN79" s="213"/>
      <c r="FO79" s="213"/>
      <c r="FP79" s="213"/>
      <c r="FQ79" s="213"/>
      <c r="FR79" s="213"/>
      <c r="FS79" s="213"/>
      <c r="FT79" s="213"/>
      <c r="FU79" s="213"/>
      <c r="FV79" s="213"/>
      <c r="FW79" s="213"/>
      <c r="FX79" s="213"/>
      <c r="FY79" s="213"/>
      <c r="FZ79" s="213"/>
      <c r="GA79" s="213"/>
      <c r="GB79" s="213"/>
      <c r="GC79" s="213"/>
      <c r="GD79" s="213"/>
      <c r="GE79" s="213"/>
      <c r="GF79" s="213"/>
      <c r="GG79" s="213"/>
      <c r="GH79" s="213"/>
      <c r="GI79" s="213"/>
      <c r="GJ79" s="213"/>
      <c r="GK79" s="213"/>
      <c r="GL79" s="213"/>
      <c r="GM79" s="213"/>
      <c r="GN79" s="213"/>
      <c r="GO79" s="213"/>
      <c r="GP79" s="213"/>
      <c r="GQ79" s="213"/>
      <c r="GR79" s="213"/>
      <c r="GS79" s="213"/>
      <c r="GT79" s="213"/>
      <c r="GU79" s="213"/>
      <c r="GV79" s="213"/>
      <c r="GW79" s="213"/>
      <c r="GX79" s="213"/>
      <c r="GY79" s="213"/>
      <c r="GZ79" s="213"/>
      <c r="HA79" s="213"/>
      <c r="HB79" s="213"/>
      <c r="HC79" s="213"/>
      <c r="HD79" s="213"/>
      <c r="HE79" s="213"/>
      <c r="HF79" s="213"/>
      <c r="HG79" s="213"/>
      <c r="HH79" s="213"/>
      <c r="HI79" s="213"/>
      <c r="HJ79" s="213"/>
      <c r="HK79" s="213"/>
      <c r="HL79" s="213"/>
      <c r="HM79" s="213"/>
      <c r="HN79" s="213"/>
      <c r="HO79" s="213"/>
      <c r="HP79" s="213"/>
      <c r="HQ79" s="213"/>
      <c r="HR79" s="213"/>
      <c r="HS79" s="213"/>
      <c r="HT79" s="213"/>
      <c r="HU79" s="213"/>
      <c r="HV79" s="213"/>
      <c r="HW79" s="213"/>
      <c r="HX79" s="213"/>
      <c r="HY79" s="213"/>
      <c r="HZ79" s="213"/>
      <c r="IA79" s="213"/>
      <c r="IB79" s="213"/>
      <c r="IC79" s="213"/>
      <c r="ID79" s="213"/>
      <c r="IE79" s="213"/>
      <c r="IF79" s="213"/>
      <c r="IG79" s="213"/>
      <c r="IH79" s="213"/>
      <c r="II79" s="213"/>
      <c r="IJ79" s="213"/>
      <c r="IK79" s="213"/>
      <c r="IL79" s="213"/>
      <c r="IM79" s="213"/>
      <c r="IN79" s="213"/>
    </row>
    <row r="80" spans="1:8" s="80" customFormat="1" ht="18.75" customHeight="1" hidden="1">
      <c r="A80" s="152" t="s">
        <v>288</v>
      </c>
      <c r="B80" s="60" t="s">
        <v>0</v>
      </c>
      <c r="C80" s="60" t="s">
        <v>152</v>
      </c>
      <c r="D80" s="210" t="s">
        <v>277</v>
      </c>
      <c r="E80" s="209" t="s">
        <v>286</v>
      </c>
      <c r="F80" s="208" t="s">
        <v>285</v>
      </c>
      <c r="G80" s="207"/>
      <c r="H80" s="747"/>
    </row>
    <row r="81" spans="1:8" s="80" customFormat="1" ht="18.75" customHeight="1" hidden="1">
      <c r="A81" s="152" t="s">
        <v>287</v>
      </c>
      <c r="B81" s="60" t="s">
        <v>0</v>
      </c>
      <c r="C81" s="60" t="s">
        <v>152</v>
      </c>
      <c r="D81" s="210" t="s">
        <v>277</v>
      </c>
      <c r="E81" s="209" t="s">
        <v>286</v>
      </c>
      <c r="F81" s="208" t="s">
        <v>285</v>
      </c>
      <c r="G81" s="207" t="s">
        <v>155</v>
      </c>
      <c r="H81" s="736"/>
    </row>
    <row r="82" spans="1:8" s="171" customFormat="1" ht="18.75" customHeight="1" hidden="1">
      <c r="A82" s="211" t="s">
        <v>280</v>
      </c>
      <c r="B82" s="277" t="s">
        <v>0</v>
      </c>
      <c r="C82" s="60" t="s">
        <v>152</v>
      </c>
      <c r="D82" s="210" t="s">
        <v>277</v>
      </c>
      <c r="E82" s="209" t="s">
        <v>286</v>
      </c>
      <c r="F82" s="208" t="s">
        <v>285</v>
      </c>
      <c r="G82" s="207" t="s">
        <v>149</v>
      </c>
      <c r="H82" s="712"/>
    </row>
    <row r="83" spans="1:8" s="80" customFormat="1" ht="18.75" hidden="1">
      <c r="A83" s="88" t="s">
        <v>278</v>
      </c>
      <c r="B83" s="85" t="s">
        <v>0</v>
      </c>
      <c r="C83" s="114" t="s">
        <v>210</v>
      </c>
      <c r="D83" s="114" t="s">
        <v>181</v>
      </c>
      <c r="E83" s="59" t="s">
        <v>283</v>
      </c>
      <c r="F83" s="156" t="s">
        <v>174</v>
      </c>
      <c r="G83" s="114"/>
      <c r="H83" s="710"/>
    </row>
    <row r="84" spans="1:8" s="80" customFormat="1" ht="37.5" hidden="1">
      <c r="A84" s="88" t="s">
        <v>284</v>
      </c>
      <c r="B84" s="85" t="s">
        <v>0</v>
      </c>
      <c r="C84" s="206" t="s">
        <v>210</v>
      </c>
      <c r="D84" s="206" t="s">
        <v>181</v>
      </c>
      <c r="E84" s="59" t="s">
        <v>283</v>
      </c>
      <c r="F84" s="156" t="s">
        <v>282</v>
      </c>
      <c r="G84" s="206"/>
      <c r="H84" s="748"/>
    </row>
    <row r="85" spans="1:8" s="80" customFormat="1" ht="39.75" customHeight="1" hidden="1">
      <c r="A85" s="103" t="s">
        <v>188</v>
      </c>
      <c r="B85" s="57" t="s">
        <v>0</v>
      </c>
      <c r="C85" s="57" t="s">
        <v>210</v>
      </c>
      <c r="D85" s="57" t="s">
        <v>181</v>
      </c>
      <c r="E85" s="59" t="s">
        <v>283</v>
      </c>
      <c r="F85" s="156" t="s">
        <v>282</v>
      </c>
      <c r="G85" s="57" t="s">
        <v>155</v>
      </c>
      <c r="H85" s="710"/>
    </row>
    <row r="86" spans="1:8" s="80" customFormat="1" ht="23.25" customHeight="1" hidden="1">
      <c r="A86" s="86" t="s">
        <v>163</v>
      </c>
      <c r="B86" s="57" t="s">
        <v>0</v>
      </c>
      <c r="C86" s="57" t="s">
        <v>210</v>
      </c>
      <c r="D86" s="57" t="s">
        <v>181</v>
      </c>
      <c r="E86" s="59" t="s">
        <v>283</v>
      </c>
      <c r="F86" s="156" t="s">
        <v>282</v>
      </c>
      <c r="G86" s="57" t="s">
        <v>149</v>
      </c>
      <c r="H86" s="710"/>
    </row>
    <row r="87" spans="1:8" s="80" customFormat="1" ht="23.25" customHeight="1">
      <c r="A87" s="86" t="s">
        <v>172</v>
      </c>
      <c r="B87" s="57" t="s">
        <v>0</v>
      </c>
      <c r="C87" s="220" t="s">
        <v>152</v>
      </c>
      <c r="D87" s="219">
        <v>13</v>
      </c>
      <c r="E87" s="218" t="s">
        <v>291</v>
      </c>
      <c r="F87" s="66" t="s">
        <v>290</v>
      </c>
      <c r="G87" s="217" t="s">
        <v>169</v>
      </c>
      <c r="H87" s="710">
        <v>0</v>
      </c>
    </row>
    <row r="88" spans="1:8" s="80" customFormat="1" ht="23.25" customHeight="1">
      <c r="A88" s="86" t="s">
        <v>191</v>
      </c>
      <c r="B88" s="57" t="s">
        <v>0</v>
      </c>
      <c r="C88" s="205" t="s">
        <v>152</v>
      </c>
      <c r="D88" s="204">
        <v>13</v>
      </c>
      <c r="E88" s="845" t="s">
        <v>281</v>
      </c>
      <c r="F88" s="846"/>
      <c r="G88" s="81" t="s">
        <v>190</v>
      </c>
      <c r="H88" s="710">
        <v>2442.57</v>
      </c>
    </row>
    <row r="89" spans="1:8" s="80" customFormat="1" ht="23.25" customHeight="1">
      <c r="A89" s="108" t="s">
        <v>280</v>
      </c>
      <c r="B89" s="96" t="s">
        <v>0</v>
      </c>
      <c r="C89" s="202" t="s">
        <v>152</v>
      </c>
      <c r="D89" s="202" t="s">
        <v>277</v>
      </c>
      <c r="E89" s="70" t="s">
        <v>279</v>
      </c>
      <c r="F89" s="69" t="s">
        <v>159</v>
      </c>
      <c r="G89" s="198"/>
      <c r="H89" s="746">
        <f>+H90</f>
        <v>3670</v>
      </c>
    </row>
    <row r="90" spans="1:8" s="80" customFormat="1" ht="23.25" customHeight="1">
      <c r="A90" s="103" t="s">
        <v>278</v>
      </c>
      <c r="B90" s="85" t="s">
        <v>0</v>
      </c>
      <c r="C90" s="114" t="s">
        <v>152</v>
      </c>
      <c r="D90" s="114" t="s">
        <v>277</v>
      </c>
      <c r="E90" s="59" t="s">
        <v>274</v>
      </c>
      <c r="F90" s="156" t="s">
        <v>159</v>
      </c>
      <c r="G90" s="114"/>
      <c r="H90" s="749">
        <f>+H91+H95</f>
        <v>3670</v>
      </c>
    </row>
    <row r="91" spans="1:8" s="80" customFormat="1" ht="27.75" customHeight="1">
      <c r="A91" s="103" t="s">
        <v>289</v>
      </c>
      <c r="B91" s="85" t="s">
        <v>0</v>
      </c>
      <c r="C91" s="57" t="s">
        <v>152</v>
      </c>
      <c r="D91" s="57">
        <v>13</v>
      </c>
      <c r="E91" s="177" t="s">
        <v>274</v>
      </c>
      <c r="F91" s="128" t="s">
        <v>276</v>
      </c>
      <c r="G91" s="114"/>
      <c r="H91" s="749">
        <f>+H92+H93+H94</f>
        <v>3600</v>
      </c>
    </row>
    <row r="92" spans="1:8" s="80" customFormat="1" ht="58.5" customHeight="1">
      <c r="A92" s="103" t="s">
        <v>188</v>
      </c>
      <c r="B92" s="85" t="s">
        <v>0</v>
      </c>
      <c r="C92" s="57" t="s">
        <v>152</v>
      </c>
      <c r="D92" s="57">
        <v>13</v>
      </c>
      <c r="E92" s="177" t="s">
        <v>274</v>
      </c>
      <c r="F92" s="128" t="s">
        <v>276</v>
      </c>
      <c r="G92" s="57" t="s">
        <v>155</v>
      </c>
      <c r="H92" s="710">
        <v>2509.64</v>
      </c>
    </row>
    <row r="93" spans="1:8" s="80" customFormat="1" ht="23.25" customHeight="1">
      <c r="A93" s="534" t="s">
        <v>368</v>
      </c>
      <c r="B93" s="85" t="s">
        <v>0</v>
      </c>
      <c r="C93" s="57" t="s">
        <v>152</v>
      </c>
      <c r="D93" s="57">
        <v>13</v>
      </c>
      <c r="E93" s="177" t="s">
        <v>274</v>
      </c>
      <c r="F93" s="128" t="s">
        <v>276</v>
      </c>
      <c r="G93" s="57" t="s">
        <v>149</v>
      </c>
      <c r="H93" s="710">
        <v>1084.36</v>
      </c>
    </row>
    <row r="94" spans="1:8" s="80" customFormat="1" ht="23.25" customHeight="1">
      <c r="A94" s="72" t="s">
        <v>191</v>
      </c>
      <c r="B94" s="57" t="s">
        <v>0</v>
      </c>
      <c r="C94" s="57" t="s">
        <v>152</v>
      </c>
      <c r="D94" s="57">
        <v>13</v>
      </c>
      <c r="E94" s="177" t="s">
        <v>274</v>
      </c>
      <c r="F94" s="128" t="s">
        <v>276</v>
      </c>
      <c r="G94" s="57" t="s">
        <v>190</v>
      </c>
      <c r="H94" s="710">
        <v>6</v>
      </c>
    </row>
    <row r="95" spans="1:8" s="80" customFormat="1" ht="23.25" customHeight="1">
      <c r="A95" s="130" t="s">
        <v>275</v>
      </c>
      <c r="B95" s="96" t="s">
        <v>0</v>
      </c>
      <c r="C95" s="71" t="s">
        <v>152</v>
      </c>
      <c r="D95" s="71">
        <v>13</v>
      </c>
      <c r="E95" s="196" t="s">
        <v>274</v>
      </c>
      <c r="F95" s="195" t="s">
        <v>273</v>
      </c>
      <c r="G95" s="71"/>
      <c r="H95" s="712">
        <f>H96</f>
        <v>70</v>
      </c>
    </row>
    <row r="96" spans="1:8" s="80" customFormat="1" ht="23.25" customHeight="1">
      <c r="A96" s="534" t="s">
        <v>368</v>
      </c>
      <c r="B96" s="57" t="s">
        <v>0</v>
      </c>
      <c r="C96" s="57" t="s">
        <v>152</v>
      </c>
      <c r="D96" s="57">
        <v>13</v>
      </c>
      <c r="E96" s="177" t="s">
        <v>274</v>
      </c>
      <c r="F96" s="128" t="s">
        <v>273</v>
      </c>
      <c r="G96" s="57" t="s">
        <v>149</v>
      </c>
      <c r="H96" s="710">
        <v>70</v>
      </c>
    </row>
    <row r="97" spans="1:8" s="80" customFormat="1" ht="23.25" customHeight="1">
      <c r="A97" s="526" t="s">
        <v>331</v>
      </c>
      <c r="B97" s="71" t="s">
        <v>0</v>
      </c>
      <c r="C97" s="293" t="s">
        <v>152</v>
      </c>
      <c r="D97" s="407" t="s">
        <v>277</v>
      </c>
      <c r="E97" s="521" t="s">
        <v>286</v>
      </c>
      <c r="F97" s="522" t="s">
        <v>159</v>
      </c>
      <c r="G97" s="71"/>
      <c r="H97" s="712">
        <f>H99+H101</f>
        <v>144.245</v>
      </c>
    </row>
    <row r="98" spans="1:8" s="80" customFormat="1" ht="56.25" customHeight="1">
      <c r="A98" s="455" t="s">
        <v>630</v>
      </c>
      <c r="B98" s="71" t="s">
        <v>0</v>
      </c>
      <c r="C98" s="293" t="s">
        <v>152</v>
      </c>
      <c r="D98" s="639" t="s">
        <v>277</v>
      </c>
      <c r="E98" s="853" t="s">
        <v>638</v>
      </c>
      <c r="F98" s="854"/>
      <c r="G98" s="71"/>
      <c r="H98" s="712" t="str">
        <f>H99</f>
        <v>12,000</v>
      </c>
    </row>
    <row r="99" spans="1:8" s="80" customFormat="1" ht="23.25" customHeight="1">
      <c r="A99" s="476" t="s">
        <v>317</v>
      </c>
      <c r="B99" s="71" t="s">
        <v>0</v>
      </c>
      <c r="C99" s="293" t="s">
        <v>152</v>
      </c>
      <c r="D99" s="639" t="s">
        <v>277</v>
      </c>
      <c r="E99" s="853" t="s">
        <v>638</v>
      </c>
      <c r="F99" s="854"/>
      <c r="G99" s="71" t="s">
        <v>313</v>
      </c>
      <c r="H99" s="706" t="s">
        <v>716</v>
      </c>
    </row>
    <row r="100" spans="1:8" s="80" customFormat="1" ht="36.75" customHeight="1">
      <c r="A100" s="455" t="s">
        <v>517</v>
      </c>
      <c r="B100" s="57" t="s">
        <v>0</v>
      </c>
      <c r="C100" s="528" t="s">
        <v>152</v>
      </c>
      <c r="D100" s="529" t="s">
        <v>277</v>
      </c>
      <c r="E100" s="527" t="s">
        <v>286</v>
      </c>
      <c r="F100" s="448" t="s">
        <v>516</v>
      </c>
      <c r="G100" s="528"/>
      <c r="H100" s="710" t="str">
        <f>H101</f>
        <v>132,245</v>
      </c>
    </row>
    <row r="101" spans="1:8" s="80" customFormat="1" ht="23.25" customHeight="1">
      <c r="A101" s="476" t="s">
        <v>317</v>
      </c>
      <c r="B101" s="57" t="s">
        <v>0</v>
      </c>
      <c r="C101" s="528" t="s">
        <v>152</v>
      </c>
      <c r="D101" s="529" t="s">
        <v>277</v>
      </c>
      <c r="E101" s="527" t="s">
        <v>286</v>
      </c>
      <c r="F101" s="448" t="s">
        <v>516</v>
      </c>
      <c r="G101" s="528" t="s">
        <v>313</v>
      </c>
      <c r="H101" s="694" t="s">
        <v>840</v>
      </c>
    </row>
    <row r="102" spans="1:8" s="197" customFormat="1" ht="36.75" customHeight="1">
      <c r="A102" s="148" t="s">
        <v>272</v>
      </c>
      <c r="B102" s="267" t="s">
        <v>0</v>
      </c>
      <c r="C102" s="192" t="s">
        <v>181</v>
      </c>
      <c r="D102" s="192"/>
      <c r="E102" s="194"/>
      <c r="F102" s="193"/>
      <c r="G102" s="192"/>
      <c r="H102" s="750">
        <f>H104+H113+H109</f>
        <v>596</v>
      </c>
    </row>
    <row r="103" spans="1:8" s="197" customFormat="1" ht="28.5" customHeight="1">
      <c r="A103" s="660" t="s">
        <v>688</v>
      </c>
      <c r="B103" s="274" t="s">
        <v>0</v>
      </c>
      <c r="C103" s="192" t="s">
        <v>181</v>
      </c>
      <c r="D103" s="192" t="s">
        <v>242</v>
      </c>
      <c r="E103" s="194"/>
      <c r="F103" s="193"/>
      <c r="G103" s="192"/>
      <c r="H103" s="750">
        <f>H104</f>
        <v>500</v>
      </c>
    </row>
    <row r="104" spans="1:8" s="197" customFormat="1" ht="82.5" customHeight="1">
      <c r="A104" s="110" t="s">
        <v>701</v>
      </c>
      <c r="B104" s="96" t="s">
        <v>0</v>
      </c>
      <c r="C104" s="57" t="s">
        <v>181</v>
      </c>
      <c r="D104" s="57" t="s">
        <v>242</v>
      </c>
      <c r="E104" s="59" t="s">
        <v>271</v>
      </c>
      <c r="F104" s="156" t="s">
        <v>159</v>
      </c>
      <c r="G104" s="192"/>
      <c r="H104" s="712">
        <f>H107</f>
        <v>500</v>
      </c>
    </row>
    <row r="105" spans="1:8" s="197" customFormat="1" ht="57.75" customHeight="1">
      <c r="A105" s="185" t="s">
        <v>269</v>
      </c>
      <c r="B105" s="175" t="s">
        <v>0</v>
      </c>
      <c r="C105" s="479" t="s">
        <v>181</v>
      </c>
      <c r="D105" s="71" t="s">
        <v>242</v>
      </c>
      <c r="E105" s="532" t="s">
        <v>484</v>
      </c>
      <c r="F105" s="533" t="s">
        <v>159</v>
      </c>
      <c r="G105" s="71"/>
      <c r="H105" s="712">
        <f>H106</f>
        <v>500</v>
      </c>
    </row>
    <row r="106" spans="1:8" s="197" customFormat="1" ht="39.75" customHeight="1">
      <c r="A106" s="153" t="s">
        <v>268</v>
      </c>
      <c r="B106" s="151" t="s">
        <v>0</v>
      </c>
      <c r="C106" s="191" t="s">
        <v>181</v>
      </c>
      <c r="D106" s="57" t="s">
        <v>242</v>
      </c>
      <c r="E106" s="851" t="s">
        <v>485</v>
      </c>
      <c r="F106" s="852"/>
      <c r="G106" s="57"/>
      <c r="H106" s="710">
        <f>H107</f>
        <v>500</v>
      </c>
    </row>
    <row r="107" spans="1:8" s="197" customFormat="1" ht="29.25" customHeight="1">
      <c r="A107" s="534" t="s">
        <v>368</v>
      </c>
      <c r="B107" s="151" t="s">
        <v>0</v>
      </c>
      <c r="C107" s="191" t="s">
        <v>181</v>
      </c>
      <c r="D107" s="57" t="s">
        <v>242</v>
      </c>
      <c r="E107" s="835" t="s">
        <v>485</v>
      </c>
      <c r="F107" s="836"/>
      <c r="G107" s="57" t="s">
        <v>149</v>
      </c>
      <c r="H107" s="710">
        <v>500</v>
      </c>
    </row>
    <row r="108" spans="1:8" s="197" customFormat="1" ht="37.5">
      <c r="A108" s="512" t="s">
        <v>710</v>
      </c>
      <c r="B108" s="85" t="s">
        <v>0</v>
      </c>
      <c r="C108" s="71" t="s">
        <v>181</v>
      </c>
      <c r="D108" s="71" t="s">
        <v>182</v>
      </c>
      <c r="E108" s="70"/>
      <c r="F108" s="69"/>
      <c r="G108" s="71"/>
      <c r="H108" s="712">
        <f>H109</f>
        <v>50</v>
      </c>
    </row>
    <row r="109" spans="1:8" s="199" customFormat="1" ht="78.75" customHeight="1">
      <c r="A109" s="110" t="s">
        <v>701</v>
      </c>
      <c r="B109" s="96" t="s">
        <v>0</v>
      </c>
      <c r="C109" s="57" t="s">
        <v>181</v>
      </c>
      <c r="D109" s="57" t="s">
        <v>182</v>
      </c>
      <c r="E109" s="59" t="s">
        <v>271</v>
      </c>
      <c r="F109" s="156" t="s">
        <v>159</v>
      </c>
      <c r="G109" s="57"/>
      <c r="H109" s="712">
        <f>H110</f>
        <v>50</v>
      </c>
    </row>
    <row r="110" spans="1:8" s="197" customFormat="1" ht="26.25" customHeight="1">
      <c r="A110" s="576" t="s">
        <v>367</v>
      </c>
      <c r="B110" s="96" t="s">
        <v>0</v>
      </c>
      <c r="C110" s="57" t="s">
        <v>181</v>
      </c>
      <c r="D110" s="57" t="s">
        <v>182</v>
      </c>
      <c r="E110" s="59" t="s">
        <v>486</v>
      </c>
      <c r="F110" s="156" t="s">
        <v>159</v>
      </c>
      <c r="G110" s="71"/>
      <c r="H110" s="712">
        <f>+H112</f>
        <v>50</v>
      </c>
    </row>
    <row r="111" spans="1:8" s="80" customFormat="1" ht="37.5">
      <c r="A111" s="577" t="s">
        <v>453</v>
      </c>
      <c r="B111" s="137" t="s">
        <v>0</v>
      </c>
      <c r="C111" s="191" t="s">
        <v>181</v>
      </c>
      <c r="D111" s="191" t="s">
        <v>182</v>
      </c>
      <c r="E111" s="59" t="s">
        <v>486</v>
      </c>
      <c r="F111" s="156" t="s">
        <v>270</v>
      </c>
      <c r="G111" s="57"/>
      <c r="H111" s="710">
        <f>H112</f>
        <v>50</v>
      </c>
    </row>
    <row r="112" spans="1:8" s="80" customFormat="1" ht="37.5">
      <c r="A112" s="534" t="s">
        <v>368</v>
      </c>
      <c r="B112" s="57" t="s">
        <v>0</v>
      </c>
      <c r="C112" s="191" t="s">
        <v>181</v>
      </c>
      <c r="D112" s="191" t="s">
        <v>182</v>
      </c>
      <c r="E112" s="59" t="s">
        <v>486</v>
      </c>
      <c r="F112" s="156" t="s">
        <v>270</v>
      </c>
      <c r="G112" s="57" t="s">
        <v>149</v>
      </c>
      <c r="H112" s="710">
        <v>50</v>
      </c>
    </row>
    <row r="113" spans="1:8" s="171" customFormat="1" ht="21" customHeight="1">
      <c r="A113" s="65" t="s">
        <v>267</v>
      </c>
      <c r="B113" s="71" t="s">
        <v>0</v>
      </c>
      <c r="C113" s="68" t="s">
        <v>181</v>
      </c>
      <c r="D113" s="68">
        <v>14</v>
      </c>
      <c r="E113" s="189"/>
      <c r="F113" s="188"/>
      <c r="G113" s="97"/>
      <c r="H113" s="712">
        <f>+H114</f>
        <v>46</v>
      </c>
    </row>
    <row r="114" spans="1:8" s="171" customFormat="1" ht="20.25" customHeight="1">
      <c r="A114" s="62" t="s">
        <v>459</v>
      </c>
      <c r="B114" s="96" t="s">
        <v>0</v>
      </c>
      <c r="C114" s="68" t="s">
        <v>181</v>
      </c>
      <c r="D114" s="68">
        <v>14</v>
      </c>
      <c r="E114" s="70" t="s">
        <v>266</v>
      </c>
      <c r="F114" s="69" t="s">
        <v>159</v>
      </c>
      <c r="G114" s="97"/>
      <c r="H114" s="712">
        <f>H117</f>
        <v>46</v>
      </c>
    </row>
    <row r="115" spans="1:8" s="80" customFormat="1" ht="20.25" customHeight="1">
      <c r="A115" s="187" t="s">
        <v>265</v>
      </c>
      <c r="B115" s="85" t="s">
        <v>0</v>
      </c>
      <c r="C115" s="114" t="s">
        <v>181</v>
      </c>
      <c r="D115" s="114" t="s">
        <v>264</v>
      </c>
      <c r="E115" s="59" t="s">
        <v>499</v>
      </c>
      <c r="F115" s="156" t="s">
        <v>159</v>
      </c>
      <c r="G115" s="149"/>
      <c r="H115" s="710">
        <v>0</v>
      </c>
    </row>
    <row r="116" spans="1:8" s="80" customFormat="1" ht="24.75" customHeight="1">
      <c r="A116" s="103" t="s">
        <v>263</v>
      </c>
      <c r="B116" s="85" t="s">
        <v>0</v>
      </c>
      <c r="C116" s="57" t="s">
        <v>181</v>
      </c>
      <c r="D116" s="57">
        <v>14</v>
      </c>
      <c r="E116" s="59" t="s">
        <v>499</v>
      </c>
      <c r="F116" s="156" t="s">
        <v>262</v>
      </c>
      <c r="G116" s="57"/>
      <c r="H116" s="710">
        <v>0</v>
      </c>
    </row>
    <row r="117" spans="1:8" s="80" customFormat="1" ht="19.5" customHeight="1">
      <c r="A117" s="86" t="s">
        <v>163</v>
      </c>
      <c r="B117" s="57" t="s">
        <v>0</v>
      </c>
      <c r="C117" s="57" t="s">
        <v>181</v>
      </c>
      <c r="D117" s="57">
        <v>14</v>
      </c>
      <c r="E117" s="67" t="s">
        <v>499</v>
      </c>
      <c r="F117" s="66" t="s">
        <v>262</v>
      </c>
      <c r="G117" s="57" t="s">
        <v>149</v>
      </c>
      <c r="H117" s="710">
        <v>46</v>
      </c>
    </row>
    <row r="118" spans="1:8" s="80" customFormat="1" ht="18.75">
      <c r="A118" s="65" t="s">
        <v>261</v>
      </c>
      <c r="B118" s="267" t="s">
        <v>0</v>
      </c>
      <c r="C118" s="68" t="s">
        <v>222</v>
      </c>
      <c r="D118" s="74"/>
      <c r="E118" s="74"/>
      <c r="F118" s="73"/>
      <c r="G118" s="145"/>
      <c r="H118" s="712">
        <f>H119+H133+H159</f>
        <v>3035</v>
      </c>
    </row>
    <row r="119" spans="1:8" s="80" customFormat="1" ht="18.75">
      <c r="A119" s="185" t="s">
        <v>260</v>
      </c>
      <c r="B119" s="274" t="s">
        <v>0</v>
      </c>
      <c r="C119" s="68" t="s">
        <v>222</v>
      </c>
      <c r="D119" s="146" t="s">
        <v>242</v>
      </c>
      <c r="E119" s="146"/>
      <c r="F119" s="145"/>
      <c r="G119" s="145"/>
      <c r="H119" s="712">
        <f>H120</f>
        <v>2700</v>
      </c>
    </row>
    <row r="120" spans="1:8" s="80" customFormat="1" ht="60.75" customHeight="1">
      <c r="A120" s="62" t="s">
        <v>690</v>
      </c>
      <c r="B120" s="274" t="s">
        <v>0</v>
      </c>
      <c r="C120" s="68" t="s">
        <v>222</v>
      </c>
      <c r="D120" s="146" t="s">
        <v>242</v>
      </c>
      <c r="E120" s="146" t="s">
        <v>412</v>
      </c>
      <c r="F120" s="145" t="s">
        <v>159</v>
      </c>
      <c r="G120" s="145"/>
      <c r="H120" s="712">
        <f>H121+H125+H130</f>
        <v>2700</v>
      </c>
    </row>
    <row r="121" spans="1:8" s="80" customFormat="1" ht="1.5" customHeight="1">
      <c r="A121" s="275" t="s">
        <v>259</v>
      </c>
      <c r="B121" s="273" t="s">
        <v>0</v>
      </c>
      <c r="C121" s="114" t="s">
        <v>222</v>
      </c>
      <c r="D121" s="190" t="s">
        <v>242</v>
      </c>
      <c r="E121" s="190" t="s">
        <v>597</v>
      </c>
      <c r="F121" s="155" t="s">
        <v>159</v>
      </c>
      <c r="G121" s="155"/>
      <c r="H121" s="710">
        <v>0</v>
      </c>
    </row>
    <row r="122" spans="1:8" s="80" customFormat="1" ht="39.75" customHeight="1" hidden="1">
      <c r="A122" s="159" t="s">
        <v>258</v>
      </c>
      <c r="B122" s="273" t="s">
        <v>0</v>
      </c>
      <c r="C122" s="114" t="s">
        <v>222</v>
      </c>
      <c r="D122" s="190" t="s">
        <v>242</v>
      </c>
      <c r="E122" s="190" t="s">
        <v>597</v>
      </c>
      <c r="F122" s="155" t="s">
        <v>254</v>
      </c>
      <c r="G122" s="155"/>
      <c r="H122" s="710">
        <f>H124</f>
        <v>0</v>
      </c>
    </row>
    <row r="123" spans="1:8" s="80" customFormat="1" ht="23.25" customHeight="1" hidden="1">
      <c r="A123" s="86" t="s">
        <v>257</v>
      </c>
      <c r="B123" s="273" t="s">
        <v>0</v>
      </c>
      <c r="C123" s="114" t="s">
        <v>222</v>
      </c>
      <c r="D123" s="190" t="s">
        <v>242</v>
      </c>
      <c r="E123" s="190" t="s">
        <v>597</v>
      </c>
      <c r="F123" s="155" t="s">
        <v>254</v>
      </c>
      <c r="G123" s="155" t="s">
        <v>214</v>
      </c>
      <c r="H123" s="710">
        <v>0</v>
      </c>
    </row>
    <row r="124" spans="1:8" s="80" customFormat="1" ht="41.25" customHeight="1" hidden="1">
      <c r="A124" s="186" t="s">
        <v>256</v>
      </c>
      <c r="B124" s="273" t="s">
        <v>0</v>
      </c>
      <c r="C124" s="114" t="s">
        <v>222</v>
      </c>
      <c r="D124" s="190" t="s">
        <v>242</v>
      </c>
      <c r="E124" s="190" t="s">
        <v>597</v>
      </c>
      <c r="F124" s="155" t="s">
        <v>254</v>
      </c>
      <c r="G124" s="155" t="s">
        <v>214</v>
      </c>
      <c r="H124" s="710">
        <v>0</v>
      </c>
    </row>
    <row r="125" spans="1:8" s="80" customFormat="1" ht="43.5" customHeight="1">
      <c r="A125" s="275" t="s">
        <v>252</v>
      </c>
      <c r="B125" s="273" t="s">
        <v>0</v>
      </c>
      <c r="C125" s="114" t="s">
        <v>222</v>
      </c>
      <c r="D125" s="190" t="s">
        <v>242</v>
      </c>
      <c r="E125" s="190" t="s">
        <v>413</v>
      </c>
      <c r="F125" s="155" t="s">
        <v>159</v>
      </c>
      <c r="G125" s="155"/>
      <c r="H125" s="719">
        <f>H128+H126</f>
        <v>1500</v>
      </c>
    </row>
    <row r="126" spans="1:8" s="80" customFormat="1" ht="43.5" customHeight="1">
      <c r="A126" s="153" t="s">
        <v>251</v>
      </c>
      <c r="B126" s="273" t="s">
        <v>0</v>
      </c>
      <c r="C126" s="114" t="s">
        <v>222</v>
      </c>
      <c r="D126" s="190" t="s">
        <v>242</v>
      </c>
      <c r="E126" s="835" t="s">
        <v>628</v>
      </c>
      <c r="F126" s="836"/>
      <c r="G126" s="155"/>
      <c r="H126" s="719">
        <f>H127</f>
        <v>1500</v>
      </c>
    </row>
    <row r="127" spans="1:8" s="80" customFormat="1" ht="43.5" customHeight="1">
      <c r="A127" s="534" t="s">
        <v>368</v>
      </c>
      <c r="B127" s="273" t="s">
        <v>0</v>
      </c>
      <c r="C127" s="114" t="s">
        <v>222</v>
      </c>
      <c r="D127" s="190" t="s">
        <v>242</v>
      </c>
      <c r="E127" s="835" t="s">
        <v>628</v>
      </c>
      <c r="F127" s="836"/>
      <c r="G127" s="155" t="s">
        <v>149</v>
      </c>
      <c r="H127" s="719">
        <v>1500</v>
      </c>
    </row>
    <row r="128" spans="1:8" s="80" customFormat="1" ht="37.5">
      <c r="A128" s="153" t="s">
        <v>251</v>
      </c>
      <c r="B128" s="273" t="s">
        <v>0</v>
      </c>
      <c r="C128" s="114" t="s">
        <v>222</v>
      </c>
      <c r="D128" s="190" t="s">
        <v>242</v>
      </c>
      <c r="E128" s="835" t="s">
        <v>618</v>
      </c>
      <c r="F128" s="836"/>
      <c r="G128" s="155"/>
      <c r="H128" s="710">
        <f>H129</f>
        <v>0</v>
      </c>
    </row>
    <row r="129" spans="1:8" s="80" customFormat="1" ht="27" customHeight="1">
      <c r="A129" s="534" t="s">
        <v>368</v>
      </c>
      <c r="B129" s="273" t="s">
        <v>0</v>
      </c>
      <c r="C129" s="114" t="s">
        <v>222</v>
      </c>
      <c r="D129" s="190" t="s">
        <v>242</v>
      </c>
      <c r="E129" s="835" t="s">
        <v>618</v>
      </c>
      <c r="F129" s="836"/>
      <c r="G129" s="155" t="s">
        <v>149</v>
      </c>
      <c r="H129" s="719">
        <v>0</v>
      </c>
    </row>
    <row r="130" spans="1:8" s="80" customFormat="1" ht="39" customHeight="1">
      <c r="A130" s="158" t="s">
        <v>245</v>
      </c>
      <c r="B130" s="273" t="s">
        <v>0</v>
      </c>
      <c r="C130" s="114" t="s">
        <v>222</v>
      </c>
      <c r="D130" s="190" t="s">
        <v>242</v>
      </c>
      <c r="E130" s="835" t="s">
        <v>640</v>
      </c>
      <c r="F130" s="836"/>
      <c r="G130" s="155"/>
      <c r="H130" s="710">
        <f>H131</f>
        <v>1200</v>
      </c>
    </row>
    <row r="131" spans="1:8" s="80" customFormat="1" ht="22.5" customHeight="1">
      <c r="A131" s="178" t="s">
        <v>243</v>
      </c>
      <c r="B131" s="273" t="s">
        <v>0</v>
      </c>
      <c r="C131" s="114" t="s">
        <v>222</v>
      </c>
      <c r="D131" s="190" t="s">
        <v>242</v>
      </c>
      <c r="E131" s="835" t="s">
        <v>415</v>
      </c>
      <c r="F131" s="836"/>
      <c r="G131" s="155"/>
      <c r="H131" s="710">
        <f>H132</f>
        <v>1200</v>
      </c>
    </row>
    <row r="132" spans="1:8" s="80" customFormat="1" ht="18.75" customHeight="1">
      <c r="A132" s="534" t="s">
        <v>368</v>
      </c>
      <c r="B132" s="273" t="s">
        <v>0</v>
      </c>
      <c r="C132" s="114" t="s">
        <v>222</v>
      </c>
      <c r="D132" s="190" t="s">
        <v>242</v>
      </c>
      <c r="E132" s="835" t="s">
        <v>415</v>
      </c>
      <c r="F132" s="836"/>
      <c r="G132" s="155" t="s">
        <v>149</v>
      </c>
      <c r="H132" s="710">
        <v>1200</v>
      </c>
    </row>
    <row r="133" spans="1:8" s="80" customFormat="1" ht="18.75">
      <c r="A133" s="110" t="s">
        <v>241</v>
      </c>
      <c r="B133" s="71" t="s">
        <v>0</v>
      </c>
      <c r="C133" s="71" t="s">
        <v>222</v>
      </c>
      <c r="D133" s="107">
        <v>12</v>
      </c>
      <c r="E133" s="59"/>
      <c r="F133" s="156"/>
      <c r="G133" s="133"/>
      <c r="H133" s="712">
        <f>H134+H147</f>
        <v>325</v>
      </c>
    </row>
    <row r="134" spans="1:8" s="80" customFormat="1" ht="75.75" customHeight="1">
      <c r="A134" s="110" t="s">
        <v>691</v>
      </c>
      <c r="B134" s="71" t="s">
        <v>0</v>
      </c>
      <c r="C134" s="71" t="s">
        <v>222</v>
      </c>
      <c r="D134" s="107" t="s">
        <v>221</v>
      </c>
      <c r="E134" s="196" t="s">
        <v>240</v>
      </c>
      <c r="F134" s="195" t="s">
        <v>159</v>
      </c>
      <c r="G134" s="133"/>
      <c r="H134" s="712">
        <f>H136</f>
        <v>150</v>
      </c>
    </row>
    <row r="135" spans="1:8" s="80" customFormat="1" ht="39.75" customHeight="1">
      <c r="A135" s="276" t="s">
        <v>502</v>
      </c>
      <c r="B135" s="71" t="s">
        <v>0</v>
      </c>
      <c r="C135" s="293" t="s">
        <v>222</v>
      </c>
      <c r="D135" s="407" t="s">
        <v>221</v>
      </c>
      <c r="E135" s="521" t="s">
        <v>487</v>
      </c>
      <c r="F135" s="522" t="s">
        <v>159</v>
      </c>
      <c r="G135" s="133"/>
      <c r="H135" s="712">
        <f>H136</f>
        <v>150</v>
      </c>
    </row>
    <row r="136" spans="1:8" s="80" customFormat="1" ht="18.75">
      <c r="A136" s="176" t="s">
        <v>239</v>
      </c>
      <c r="B136" s="57" t="s">
        <v>0</v>
      </c>
      <c r="C136" s="57" t="s">
        <v>222</v>
      </c>
      <c r="D136" s="64" t="s">
        <v>221</v>
      </c>
      <c r="E136" s="173" t="s">
        <v>487</v>
      </c>
      <c r="F136" s="172" t="s">
        <v>238</v>
      </c>
      <c r="G136" s="133"/>
      <c r="H136" s="710">
        <f>H137</f>
        <v>150</v>
      </c>
    </row>
    <row r="137" spans="1:8" s="80" customFormat="1" ht="24" customHeight="1">
      <c r="A137" s="534" t="s">
        <v>368</v>
      </c>
      <c r="B137" s="57" t="s">
        <v>0</v>
      </c>
      <c r="C137" s="57" t="s">
        <v>222</v>
      </c>
      <c r="D137" s="64" t="s">
        <v>221</v>
      </c>
      <c r="E137" s="173" t="s">
        <v>487</v>
      </c>
      <c r="F137" s="172" t="s">
        <v>238</v>
      </c>
      <c r="G137" s="63" t="s">
        <v>149</v>
      </c>
      <c r="H137" s="719">
        <v>150</v>
      </c>
    </row>
    <row r="138" spans="1:32" s="100" customFormat="1" ht="19.5" hidden="1">
      <c r="A138" s="170" t="s">
        <v>237</v>
      </c>
      <c r="B138" s="96" t="s">
        <v>0</v>
      </c>
      <c r="C138" s="121" t="s">
        <v>222</v>
      </c>
      <c r="D138" s="169" t="s">
        <v>221</v>
      </c>
      <c r="E138" s="168" t="s">
        <v>236</v>
      </c>
      <c r="F138" s="135" t="s">
        <v>174</v>
      </c>
      <c r="G138" s="167"/>
      <c r="H138" s="738"/>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row>
    <row r="139" spans="1:242" s="101" customFormat="1" ht="56.25" hidden="1">
      <c r="A139" s="165" t="s">
        <v>235</v>
      </c>
      <c r="B139" s="85" t="s">
        <v>0</v>
      </c>
      <c r="C139" s="163" t="s">
        <v>222</v>
      </c>
      <c r="D139" s="162" t="s">
        <v>221</v>
      </c>
      <c r="E139" s="161" t="s">
        <v>233</v>
      </c>
      <c r="F139" s="160" t="s">
        <v>174</v>
      </c>
      <c r="G139" s="166"/>
      <c r="H139" s="75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1"/>
      <c r="BP139" s="171"/>
      <c r="BQ139" s="171"/>
      <c r="BR139" s="171"/>
      <c r="BS139" s="171"/>
      <c r="BT139" s="171"/>
      <c r="BU139" s="171"/>
      <c r="BV139" s="171"/>
      <c r="BW139" s="171"/>
      <c r="BX139" s="171"/>
      <c r="BY139" s="171"/>
      <c r="BZ139" s="171"/>
      <c r="CA139" s="171"/>
      <c r="CB139" s="171"/>
      <c r="CC139" s="171"/>
      <c r="CD139" s="171"/>
      <c r="CE139" s="171"/>
      <c r="CF139" s="171"/>
      <c r="CG139" s="171"/>
      <c r="CH139" s="171"/>
      <c r="CI139" s="171"/>
      <c r="CJ139" s="171"/>
      <c r="CK139" s="171"/>
      <c r="CL139" s="171"/>
      <c r="CM139" s="171"/>
      <c r="CN139" s="171"/>
      <c r="CO139" s="171"/>
      <c r="CP139" s="171"/>
      <c r="CQ139" s="171"/>
      <c r="CR139" s="171"/>
      <c r="CS139" s="171"/>
      <c r="CT139" s="171"/>
      <c r="CU139" s="171"/>
      <c r="CV139" s="171"/>
      <c r="CW139" s="171"/>
      <c r="CX139" s="171"/>
      <c r="CY139" s="171"/>
      <c r="CZ139" s="171"/>
      <c r="DA139" s="171"/>
      <c r="DB139" s="171"/>
      <c r="DC139" s="171"/>
      <c r="DD139" s="171"/>
      <c r="DE139" s="171"/>
      <c r="DF139" s="171"/>
      <c r="DG139" s="171"/>
      <c r="DH139" s="171"/>
      <c r="DI139" s="171"/>
      <c r="DJ139" s="171"/>
      <c r="DK139" s="171"/>
      <c r="DL139" s="171"/>
      <c r="DM139" s="171"/>
      <c r="DN139" s="171"/>
      <c r="DO139" s="171"/>
      <c r="DP139" s="171"/>
      <c r="DQ139" s="171"/>
      <c r="DR139" s="171"/>
      <c r="DS139" s="171"/>
      <c r="DT139" s="171"/>
      <c r="DU139" s="171"/>
      <c r="DV139" s="171"/>
      <c r="DW139" s="171"/>
      <c r="DX139" s="171"/>
      <c r="DY139" s="171"/>
      <c r="DZ139" s="171"/>
      <c r="EA139" s="171"/>
      <c r="EB139" s="171"/>
      <c r="EC139" s="171"/>
      <c r="ED139" s="171"/>
      <c r="EE139" s="171"/>
      <c r="EF139" s="171"/>
      <c r="EG139" s="171"/>
      <c r="EH139" s="171"/>
      <c r="EI139" s="171"/>
      <c r="EJ139" s="171"/>
      <c r="EK139" s="171"/>
      <c r="EL139" s="171"/>
      <c r="EM139" s="171"/>
      <c r="EN139" s="171"/>
      <c r="EO139" s="171"/>
      <c r="EP139" s="171"/>
      <c r="EQ139" s="171"/>
      <c r="ER139" s="171"/>
      <c r="ES139" s="171"/>
      <c r="ET139" s="171"/>
      <c r="EU139" s="171"/>
      <c r="EV139" s="171"/>
      <c r="EW139" s="171"/>
      <c r="EX139" s="171"/>
      <c r="EY139" s="171"/>
      <c r="EZ139" s="171"/>
      <c r="FA139" s="171"/>
      <c r="FB139" s="171"/>
      <c r="FC139" s="171"/>
      <c r="FD139" s="171"/>
      <c r="FE139" s="171"/>
      <c r="FF139" s="171"/>
      <c r="FG139" s="171"/>
      <c r="FH139" s="171"/>
      <c r="FI139" s="171"/>
      <c r="FJ139" s="171"/>
      <c r="FK139" s="171"/>
      <c r="FL139" s="171"/>
      <c r="FM139" s="171"/>
      <c r="FN139" s="171"/>
      <c r="FO139" s="171"/>
      <c r="FP139" s="171"/>
      <c r="FQ139" s="171"/>
      <c r="FR139" s="171"/>
      <c r="FS139" s="171"/>
      <c r="FT139" s="171"/>
      <c r="FU139" s="171"/>
      <c r="FV139" s="171"/>
      <c r="FW139" s="171"/>
      <c r="FX139" s="171"/>
      <c r="FY139" s="171"/>
      <c r="FZ139" s="171"/>
      <c r="GA139" s="171"/>
      <c r="GB139" s="171"/>
      <c r="GC139" s="171"/>
      <c r="GD139" s="171"/>
      <c r="GE139" s="171"/>
      <c r="GF139" s="171"/>
      <c r="GG139" s="171"/>
      <c r="GH139" s="171"/>
      <c r="GI139" s="171"/>
      <c r="GJ139" s="171"/>
      <c r="GK139" s="171"/>
      <c r="GL139" s="171"/>
      <c r="GM139" s="171"/>
      <c r="GN139" s="171"/>
      <c r="GO139" s="171"/>
      <c r="GP139" s="171"/>
      <c r="GQ139" s="171"/>
      <c r="GR139" s="171"/>
      <c r="GS139" s="171"/>
      <c r="GT139" s="171"/>
      <c r="GU139" s="171"/>
      <c r="GV139" s="171"/>
      <c r="GW139" s="171"/>
      <c r="GX139" s="171"/>
      <c r="GY139" s="171"/>
      <c r="GZ139" s="171"/>
      <c r="HA139" s="171"/>
      <c r="HB139" s="171"/>
      <c r="HC139" s="171"/>
      <c r="HD139" s="171"/>
      <c r="HE139" s="171"/>
      <c r="HF139" s="171"/>
      <c r="HG139" s="171"/>
      <c r="HH139" s="171"/>
      <c r="HI139" s="171"/>
      <c r="HJ139" s="171"/>
      <c r="HK139" s="171"/>
      <c r="HL139" s="171"/>
      <c r="HM139" s="171"/>
      <c r="HN139" s="171"/>
      <c r="HO139" s="171"/>
      <c r="HP139" s="171"/>
      <c r="HQ139" s="171"/>
      <c r="HR139" s="171"/>
      <c r="HS139" s="171"/>
      <c r="HT139" s="171"/>
      <c r="HU139" s="171"/>
      <c r="HV139" s="171"/>
      <c r="HW139" s="171"/>
      <c r="HX139" s="171"/>
      <c r="HY139" s="171"/>
      <c r="HZ139" s="171"/>
      <c r="IA139" s="171"/>
      <c r="IB139" s="171"/>
      <c r="IC139" s="171"/>
      <c r="ID139" s="171"/>
      <c r="IE139" s="171"/>
      <c r="IF139" s="171"/>
      <c r="IG139" s="171"/>
      <c r="IH139" s="171"/>
    </row>
    <row r="140" spans="1:242" s="101" customFormat="1" ht="37.5" hidden="1">
      <c r="A140" s="165" t="s">
        <v>234</v>
      </c>
      <c r="B140" s="85" t="s">
        <v>0</v>
      </c>
      <c r="C140" s="163" t="s">
        <v>222</v>
      </c>
      <c r="D140" s="162" t="s">
        <v>221</v>
      </c>
      <c r="E140" s="161" t="s">
        <v>233</v>
      </c>
      <c r="F140" s="160" t="s">
        <v>232</v>
      </c>
      <c r="G140" s="166"/>
      <c r="H140" s="75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c r="BM140" s="171"/>
      <c r="BN140" s="171"/>
      <c r="BO140" s="171"/>
      <c r="BP140" s="171"/>
      <c r="BQ140" s="171"/>
      <c r="BR140" s="171"/>
      <c r="BS140" s="171"/>
      <c r="BT140" s="171"/>
      <c r="BU140" s="171"/>
      <c r="BV140" s="171"/>
      <c r="BW140" s="171"/>
      <c r="BX140" s="171"/>
      <c r="BY140" s="171"/>
      <c r="BZ140" s="171"/>
      <c r="CA140" s="171"/>
      <c r="CB140" s="171"/>
      <c r="CC140" s="171"/>
      <c r="CD140" s="171"/>
      <c r="CE140" s="171"/>
      <c r="CF140" s="171"/>
      <c r="CG140" s="171"/>
      <c r="CH140" s="171"/>
      <c r="CI140" s="171"/>
      <c r="CJ140" s="171"/>
      <c r="CK140" s="171"/>
      <c r="CL140" s="171"/>
      <c r="CM140" s="171"/>
      <c r="CN140" s="171"/>
      <c r="CO140" s="171"/>
      <c r="CP140" s="171"/>
      <c r="CQ140" s="171"/>
      <c r="CR140" s="171"/>
      <c r="CS140" s="171"/>
      <c r="CT140" s="171"/>
      <c r="CU140" s="171"/>
      <c r="CV140" s="171"/>
      <c r="CW140" s="171"/>
      <c r="CX140" s="171"/>
      <c r="CY140" s="171"/>
      <c r="CZ140" s="171"/>
      <c r="DA140" s="171"/>
      <c r="DB140" s="171"/>
      <c r="DC140" s="171"/>
      <c r="DD140" s="171"/>
      <c r="DE140" s="171"/>
      <c r="DF140" s="171"/>
      <c r="DG140" s="171"/>
      <c r="DH140" s="171"/>
      <c r="DI140" s="171"/>
      <c r="DJ140" s="171"/>
      <c r="DK140" s="171"/>
      <c r="DL140" s="171"/>
      <c r="DM140" s="171"/>
      <c r="DN140" s="171"/>
      <c r="DO140" s="171"/>
      <c r="DP140" s="171"/>
      <c r="DQ140" s="171"/>
      <c r="DR140" s="171"/>
      <c r="DS140" s="171"/>
      <c r="DT140" s="171"/>
      <c r="DU140" s="171"/>
      <c r="DV140" s="171"/>
      <c r="DW140" s="171"/>
      <c r="DX140" s="171"/>
      <c r="DY140" s="171"/>
      <c r="DZ140" s="171"/>
      <c r="EA140" s="171"/>
      <c r="EB140" s="171"/>
      <c r="EC140" s="171"/>
      <c r="ED140" s="171"/>
      <c r="EE140" s="171"/>
      <c r="EF140" s="171"/>
      <c r="EG140" s="171"/>
      <c r="EH140" s="171"/>
      <c r="EI140" s="171"/>
      <c r="EJ140" s="171"/>
      <c r="EK140" s="171"/>
      <c r="EL140" s="171"/>
      <c r="EM140" s="171"/>
      <c r="EN140" s="171"/>
      <c r="EO140" s="171"/>
      <c r="EP140" s="171"/>
      <c r="EQ140" s="171"/>
      <c r="ER140" s="171"/>
      <c r="ES140" s="171"/>
      <c r="ET140" s="171"/>
      <c r="EU140" s="171"/>
      <c r="EV140" s="171"/>
      <c r="EW140" s="171"/>
      <c r="EX140" s="171"/>
      <c r="EY140" s="171"/>
      <c r="EZ140" s="171"/>
      <c r="FA140" s="171"/>
      <c r="FB140" s="171"/>
      <c r="FC140" s="171"/>
      <c r="FD140" s="171"/>
      <c r="FE140" s="171"/>
      <c r="FF140" s="171"/>
      <c r="FG140" s="171"/>
      <c r="FH140" s="171"/>
      <c r="FI140" s="171"/>
      <c r="FJ140" s="171"/>
      <c r="FK140" s="171"/>
      <c r="FL140" s="171"/>
      <c r="FM140" s="171"/>
      <c r="FN140" s="171"/>
      <c r="FO140" s="171"/>
      <c r="FP140" s="171"/>
      <c r="FQ140" s="171"/>
      <c r="FR140" s="171"/>
      <c r="FS140" s="171"/>
      <c r="FT140" s="171"/>
      <c r="FU140" s="171"/>
      <c r="FV140" s="171"/>
      <c r="FW140" s="171"/>
      <c r="FX140" s="171"/>
      <c r="FY140" s="171"/>
      <c r="FZ140" s="171"/>
      <c r="GA140" s="171"/>
      <c r="GB140" s="171"/>
      <c r="GC140" s="171"/>
      <c r="GD140" s="171"/>
      <c r="GE140" s="171"/>
      <c r="GF140" s="171"/>
      <c r="GG140" s="171"/>
      <c r="GH140" s="171"/>
      <c r="GI140" s="171"/>
      <c r="GJ140" s="171"/>
      <c r="GK140" s="171"/>
      <c r="GL140" s="171"/>
      <c r="GM140" s="171"/>
      <c r="GN140" s="171"/>
      <c r="GO140" s="171"/>
      <c r="GP140" s="171"/>
      <c r="GQ140" s="171"/>
      <c r="GR140" s="171"/>
      <c r="GS140" s="171"/>
      <c r="GT140" s="171"/>
      <c r="GU140" s="171"/>
      <c r="GV140" s="171"/>
      <c r="GW140" s="171"/>
      <c r="GX140" s="171"/>
      <c r="GY140" s="171"/>
      <c r="GZ140" s="171"/>
      <c r="HA140" s="171"/>
      <c r="HB140" s="171"/>
      <c r="HC140" s="171"/>
      <c r="HD140" s="171"/>
      <c r="HE140" s="171"/>
      <c r="HF140" s="171"/>
      <c r="HG140" s="171"/>
      <c r="HH140" s="171"/>
      <c r="HI140" s="171"/>
      <c r="HJ140" s="171"/>
      <c r="HK140" s="171"/>
      <c r="HL140" s="171"/>
      <c r="HM140" s="171"/>
      <c r="HN140" s="171"/>
      <c r="HO140" s="171"/>
      <c r="HP140" s="171"/>
      <c r="HQ140" s="171"/>
      <c r="HR140" s="171"/>
      <c r="HS140" s="171"/>
      <c r="HT140" s="171"/>
      <c r="HU140" s="171"/>
      <c r="HV140" s="171"/>
      <c r="HW140" s="171"/>
      <c r="HX140" s="171"/>
      <c r="HY140" s="171"/>
      <c r="HZ140" s="171"/>
      <c r="IA140" s="171"/>
      <c r="IB140" s="171"/>
      <c r="IC140" s="171"/>
      <c r="ID140" s="171"/>
      <c r="IE140" s="171"/>
      <c r="IF140" s="171"/>
      <c r="IG140" s="171"/>
      <c r="IH140" s="171"/>
    </row>
    <row r="141" spans="1:242" s="101" customFormat="1" ht="19.5" hidden="1">
      <c r="A141" s="86" t="s">
        <v>163</v>
      </c>
      <c r="B141" s="57" t="s">
        <v>0</v>
      </c>
      <c r="C141" s="163" t="s">
        <v>222</v>
      </c>
      <c r="D141" s="162" t="s">
        <v>221</v>
      </c>
      <c r="E141" s="161" t="s">
        <v>233</v>
      </c>
      <c r="F141" s="160" t="s">
        <v>232</v>
      </c>
      <c r="G141" s="157" t="s">
        <v>149</v>
      </c>
      <c r="H141" s="752"/>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c r="BE141" s="171"/>
      <c r="BF141" s="171"/>
      <c r="BG141" s="171"/>
      <c r="BH141" s="171"/>
      <c r="BI141" s="171"/>
      <c r="BJ141" s="171"/>
      <c r="BK141" s="171"/>
      <c r="BL141" s="171"/>
      <c r="BM141" s="171"/>
      <c r="BN141" s="171"/>
      <c r="BO141" s="171"/>
      <c r="BP141" s="171"/>
      <c r="BQ141" s="171"/>
      <c r="BR141" s="171"/>
      <c r="BS141" s="171"/>
      <c r="BT141" s="171"/>
      <c r="BU141" s="171"/>
      <c r="BV141" s="171"/>
      <c r="BW141" s="171"/>
      <c r="BX141" s="171"/>
      <c r="BY141" s="171"/>
      <c r="BZ141" s="171"/>
      <c r="CA141" s="171"/>
      <c r="CB141" s="171"/>
      <c r="CC141" s="171"/>
      <c r="CD141" s="171"/>
      <c r="CE141" s="171"/>
      <c r="CF141" s="171"/>
      <c r="CG141" s="171"/>
      <c r="CH141" s="171"/>
      <c r="CI141" s="171"/>
      <c r="CJ141" s="171"/>
      <c r="CK141" s="171"/>
      <c r="CL141" s="171"/>
      <c r="CM141" s="171"/>
      <c r="CN141" s="171"/>
      <c r="CO141" s="171"/>
      <c r="CP141" s="171"/>
      <c r="CQ141" s="171"/>
      <c r="CR141" s="171"/>
      <c r="CS141" s="171"/>
      <c r="CT141" s="171"/>
      <c r="CU141" s="171"/>
      <c r="CV141" s="171"/>
      <c r="CW141" s="171"/>
      <c r="CX141" s="171"/>
      <c r="CY141" s="171"/>
      <c r="CZ141" s="171"/>
      <c r="DA141" s="171"/>
      <c r="DB141" s="171"/>
      <c r="DC141" s="171"/>
      <c r="DD141" s="171"/>
      <c r="DE141" s="171"/>
      <c r="DF141" s="171"/>
      <c r="DG141" s="171"/>
      <c r="DH141" s="171"/>
      <c r="DI141" s="171"/>
      <c r="DJ141" s="171"/>
      <c r="DK141" s="171"/>
      <c r="DL141" s="171"/>
      <c r="DM141" s="171"/>
      <c r="DN141" s="171"/>
      <c r="DO141" s="171"/>
      <c r="DP141" s="171"/>
      <c r="DQ141" s="171"/>
      <c r="DR141" s="171"/>
      <c r="DS141" s="171"/>
      <c r="DT141" s="171"/>
      <c r="DU141" s="171"/>
      <c r="DV141" s="171"/>
      <c r="DW141" s="171"/>
      <c r="DX141" s="171"/>
      <c r="DY141" s="171"/>
      <c r="DZ141" s="171"/>
      <c r="EA141" s="171"/>
      <c r="EB141" s="171"/>
      <c r="EC141" s="171"/>
      <c r="ED141" s="171"/>
      <c r="EE141" s="171"/>
      <c r="EF141" s="171"/>
      <c r="EG141" s="171"/>
      <c r="EH141" s="171"/>
      <c r="EI141" s="171"/>
      <c r="EJ141" s="171"/>
      <c r="EK141" s="171"/>
      <c r="EL141" s="171"/>
      <c r="EM141" s="171"/>
      <c r="EN141" s="171"/>
      <c r="EO141" s="171"/>
      <c r="EP141" s="171"/>
      <c r="EQ141" s="171"/>
      <c r="ER141" s="171"/>
      <c r="ES141" s="171"/>
      <c r="ET141" s="171"/>
      <c r="EU141" s="171"/>
      <c r="EV141" s="171"/>
      <c r="EW141" s="171"/>
      <c r="EX141" s="171"/>
      <c r="EY141" s="171"/>
      <c r="EZ141" s="171"/>
      <c r="FA141" s="171"/>
      <c r="FB141" s="171"/>
      <c r="FC141" s="171"/>
      <c r="FD141" s="171"/>
      <c r="FE141" s="171"/>
      <c r="FF141" s="171"/>
      <c r="FG141" s="171"/>
      <c r="FH141" s="171"/>
      <c r="FI141" s="171"/>
      <c r="FJ141" s="171"/>
      <c r="FK141" s="171"/>
      <c r="FL141" s="171"/>
      <c r="FM141" s="171"/>
      <c r="FN141" s="171"/>
      <c r="FO141" s="171"/>
      <c r="FP141" s="171"/>
      <c r="FQ141" s="171"/>
      <c r="FR141" s="171"/>
      <c r="FS141" s="171"/>
      <c r="FT141" s="171"/>
      <c r="FU141" s="171"/>
      <c r="FV141" s="171"/>
      <c r="FW141" s="171"/>
      <c r="FX141" s="171"/>
      <c r="FY141" s="171"/>
      <c r="FZ141" s="171"/>
      <c r="GA141" s="171"/>
      <c r="GB141" s="171"/>
      <c r="GC141" s="171"/>
      <c r="GD141" s="171"/>
      <c r="GE141" s="171"/>
      <c r="GF141" s="171"/>
      <c r="GG141" s="171"/>
      <c r="GH141" s="171"/>
      <c r="GI141" s="171"/>
      <c r="GJ141" s="171"/>
      <c r="GK141" s="171"/>
      <c r="GL141" s="171"/>
      <c r="GM141" s="171"/>
      <c r="GN141" s="171"/>
      <c r="GO141" s="171"/>
      <c r="GP141" s="171"/>
      <c r="GQ141" s="171"/>
      <c r="GR141" s="171"/>
      <c r="GS141" s="171"/>
      <c r="GT141" s="171"/>
      <c r="GU141" s="171"/>
      <c r="GV141" s="171"/>
      <c r="GW141" s="171"/>
      <c r="GX141" s="171"/>
      <c r="GY141" s="171"/>
      <c r="GZ141" s="171"/>
      <c r="HA141" s="171"/>
      <c r="HB141" s="171"/>
      <c r="HC141" s="171"/>
      <c r="HD141" s="171"/>
      <c r="HE141" s="171"/>
      <c r="HF141" s="171"/>
      <c r="HG141" s="171"/>
      <c r="HH141" s="171"/>
      <c r="HI141" s="171"/>
      <c r="HJ141" s="171"/>
      <c r="HK141" s="171"/>
      <c r="HL141" s="171"/>
      <c r="HM141" s="171"/>
      <c r="HN141" s="171"/>
      <c r="HO141" s="171"/>
      <c r="HP141" s="171"/>
      <c r="HQ141" s="171"/>
      <c r="HR141" s="171"/>
      <c r="HS141" s="171"/>
      <c r="HT141" s="171"/>
      <c r="HU141" s="171"/>
      <c r="HV141" s="171"/>
      <c r="HW141" s="171"/>
      <c r="HX141" s="171"/>
      <c r="HY141" s="171"/>
      <c r="HZ141" s="171"/>
      <c r="IA141" s="171"/>
      <c r="IB141" s="171"/>
      <c r="IC141" s="171"/>
      <c r="ID141" s="171"/>
      <c r="IE141" s="171"/>
      <c r="IF141" s="171"/>
      <c r="IG141" s="171"/>
      <c r="IH141" s="171"/>
    </row>
    <row r="142" spans="1:242" s="101" customFormat="1" ht="37.5" hidden="1">
      <c r="A142" s="165" t="s">
        <v>231</v>
      </c>
      <c r="B142" s="85" t="s">
        <v>0</v>
      </c>
      <c r="C142" s="163" t="s">
        <v>222</v>
      </c>
      <c r="D142" s="162" t="s">
        <v>221</v>
      </c>
      <c r="E142" s="161" t="s">
        <v>227</v>
      </c>
      <c r="F142" s="160" t="s">
        <v>174</v>
      </c>
      <c r="G142" s="166"/>
      <c r="H142" s="75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1"/>
      <c r="BU142" s="171"/>
      <c r="BV142" s="171"/>
      <c r="BW142" s="171"/>
      <c r="BX142" s="171"/>
      <c r="BY142" s="171"/>
      <c r="BZ142" s="171"/>
      <c r="CA142" s="171"/>
      <c r="CB142" s="171"/>
      <c r="CC142" s="171"/>
      <c r="CD142" s="171"/>
      <c r="CE142" s="171"/>
      <c r="CF142" s="171"/>
      <c r="CG142" s="171"/>
      <c r="CH142" s="171"/>
      <c r="CI142" s="171"/>
      <c r="CJ142" s="171"/>
      <c r="CK142" s="171"/>
      <c r="CL142" s="171"/>
      <c r="CM142" s="171"/>
      <c r="CN142" s="171"/>
      <c r="CO142" s="171"/>
      <c r="CP142" s="171"/>
      <c r="CQ142" s="171"/>
      <c r="CR142" s="171"/>
      <c r="CS142" s="171"/>
      <c r="CT142" s="171"/>
      <c r="CU142" s="171"/>
      <c r="CV142" s="171"/>
      <c r="CW142" s="171"/>
      <c r="CX142" s="171"/>
      <c r="CY142" s="171"/>
      <c r="CZ142" s="171"/>
      <c r="DA142" s="171"/>
      <c r="DB142" s="171"/>
      <c r="DC142" s="171"/>
      <c r="DD142" s="171"/>
      <c r="DE142" s="171"/>
      <c r="DF142" s="171"/>
      <c r="DG142" s="171"/>
      <c r="DH142" s="171"/>
      <c r="DI142" s="171"/>
      <c r="DJ142" s="171"/>
      <c r="DK142" s="171"/>
      <c r="DL142" s="171"/>
      <c r="DM142" s="171"/>
      <c r="DN142" s="171"/>
      <c r="DO142" s="171"/>
      <c r="DP142" s="171"/>
      <c r="DQ142" s="171"/>
      <c r="DR142" s="171"/>
      <c r="DS142" s="171"/>
      <c r="DT142" s="171"/>
      <c r="DU142" s="171"/>
      <c r="DV142" s="171"/>
      <c r="DW142" s="171"/>
      <c r="DX142" s="171"/>
      <c r="DY142" s="171"/>
      <c r="DZ142" s="171"/>
      <c r="EA142" s="171"/>
      <c r="EB142" s="171"/>
      <c r="EC142" s="171"/>
      <c r="ED142" s="171"/>
      <c r="EE142" s="171"/>
      <c r="EF142" s="171"/>
      <c r="EG142" s="171"/>
      <c r="EH142" s="171"/>
      <c r="EI142" s="171"/>
      <c r="EJ142" s="171"/>
      <c r="EK142" s="171"/>
      <c r="EL142" s="171"/>
      <c r="EM142" s="171"/>
      <c r="EN142" s="171"/>
      <c r="EO142" s="171"/>
      <c r="EP142" s="171"/>
      <c r="EQ142" s="171"/>
      <c r="ER142" s="171"/>
      <c r="ES142" s="171"/>
      <c r="ET142" s="171"/>
      <c r="EU142" s="171"/>
      <c r="EV142" s="171"/>
      <c r="EW142" s="171"/>
      <c r="EX142" s="171"/>
      <c r="EY142" s="171"/>
      <c r="EZ142" s="171"/>
      <c r="FA142" s="171"/>
      <c r="FB142" s="171"/>
      <c r="FC142" s="171"/>
      <c r="FD142" s="171"/>
      <c r="FE142" s="171"/>
      <c r="FF142" s="171"/>
      <c r="FG142" s="171"/>
      <c r="FH142" s="171"/>
      <c r="FI142" s="171"/>
      <c r="FJ142" s="171"/>
      <c r="FK142" s="171"/>
      <c r="FL142" s="171"/>
      <c r="FM142" s="171"/>
      <c r="FN142" s="171"/>
      <c r="FO142" s="171"/>
      <c r="FP142" s="171"/>
      <c r="FQ142" s="171"/>
      <c r="FR142" s="171"/>
      <c r="FS142" s="171"/>
      <c r="FT142" s="171"/>
      <c r="FU142" s="171"/>
      <c r="FV142" s="171"/>
      <c r="FW142" s="171"/>
      <c r="FX142" s="171"/>
      <c r="FY142" s="171"/>
      <c r="FZ142" s="171"/>
      <c r="GA142" s="171"/>
      <c r="GB142" s="171"/>
      <c r="GC142" s="171"/>
      <c r="GD142" s="171"/>
      <c r="GE142" s="171"/>
      <c r="GF142" s="171"/>
      <c r="GG142" s="171"/>
      <c r="GH142" s="171"/>
      <c r="GI142" s="171"/>
      <c r="GJ142" s="171"/>
      <c r="GK142" s="171"/>
      <c r="GL142" s="171"/>
      <c r="GM142" s="171"/>
      <c r="GN142" s="171"/>
      <c r="GO142" s="171"/>
      <c r="GP142" s="171"/>
      <c r="GQ142" s="171"/>
      <c r="GR142" s="171"/>
      <c r="GS142" s="171"/>
      <c r="GT142" s="171"/>
      <c r="GU142" s="171"/>
      <c r="GV142" s="171"/>
      <c r="GW142" s="171"/>
      <c r="GX142" s="171"/>
      <c r="GY142" s="171"/>
      <c r="GZ142" s="171"/>
      <c r="HA142" s="171"/>
      <c r="HB142" s="171"/>
      <c r="HC142" s="171"/>
      <c r="HD142" s="171"/>
      <c r="HE142" s="171"/>
      <c r="HF142" s="171"/>
      <c r="HG142" s="171"/>
      <c r="HH142" s="171"/>
      <c r="HI142" s="171"/>
      <c r="HJ142" s="171"/>
      <c r="HK142" s="171"/>
      <c r="HL142" s="171"/>
      <c r="HM142" s="171"/>
      <c r="HN142" s="171"/>
      <c r="HO142" s="171"/>
      <c r="HP142" s="171"/>
      <c r="HQ142" s="171"/>
      <c r="HR142" s="171"/>
      <c r="HS142" s="171"/>
      <c r="HT142" s="171"/>
      <c r="HU142" s="171"/>
      <c r="HV142" s="171"/>
      <c r="HW142" s="171"/>
      <c r="HX142" s="171"/>
      <c r="HY142" s="171"/>
      <c r="HZ142" s="171"/>
      <c r="IA142" s="171"/>
      <c r="IB142" s="171"/>
      <c r="IC142" s="171"/>
      <c r="ID142" s="171"/>
      <c r="IE142" s="171"/>
      <c r="IF142" s="171"/>
      <c r="IG142" s="171"/>
      <c r="IH142" s="171"/>
    </row>
    <row r="143" spans="1:242" s="182" customFormat="1" ht="37.5" hidden="1">
      <c r="A143" s="165" t="s">
        <v>230</v>
      </c>
      <c r="B143" s="85" t="s">
        <v>0</v>
      </c>
      <c r="C143" s="163" t="s">
        <v>222</v>
      </c>
      <c r="D143" s="162" t="s">
        <v>221</v>
      </c>
      <c r="E143" s="161" t="s">
        <v>227</v>
      </c>
      <c r="F143" s="160" t="s">
        <v>229</v>
      </c>
      <c r="G143" s="166"/>
      <c r="H143" s="75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83"/>
      <c r="AH143" s="183"/>
      <c r="AI143" s="183"/>
      <c r="AJ143" s="183"/>
      <c r="AK143" s="183"/>
      <c r="AL143" s="183"/>
      <c r="AM143" s="183"/>
      <c r="AN143" s="183"/>
      <c r="AO143" s="183"/>
      <c r="AP143" s="183"/>
      <c r="AQ143" s="183"/>
      <c r="AR143" s="183"/>
      <c r="AS143" s="183"/>
      <c r="AT143" s="183"/>
      <c r="AU143" s="183"/>
      <c r="AV143" s="183"/>
      <c r="AW143" s="183"/>
      <c r="AX143" s="183"/>
      <c r="AY143" s="183"/>
      <c r="AZ143" s="183"/>
      <c r="BA143" s="183"/>
      <c r="BB143" s="183"/>
      <c r="BC143" s="183"/>
      <c r="BD143" s="183"/>
      <c r="BE143" s="183"/>
      <c r="BF143" s="183"/>
      <c r="BG143" s="183"/>
      <c r="BH143" s="183"/>
      <c r="BI143" s="183"/>
      <c r="BJ143" s="183"/>
      <c r="BK143" s="183"/>
      <c r="BL143" s="183"/>
      <c r="BM143" s="183"/>
      <c r="BN143" s="183"/>
      <c r="BO143" s="183"/>
      <c r="BP143" s="183"/>
      <c r="BQ143" s="183"/>
      <c r="BR143" s="183"/>
      <c r="BS143" s="183"/>
      <c r="BT143" s="183"/>
      <c r="BU143" s="183"/>
      <c r="BV143" s="183"/>
      <c r="BW143" s="183"/>
      <c r="BX143" s="183"/>
      <c r="BY143" s="183"/>
      <c r="BZ143" s="183"/>
      <c r="CA143" s="183"/>
      <c r="CB143" s="183"/>
      <c r="CC143" s="183"/>
      <c r="CD143" s="183"/>
      <c r="CE143" s="183"/>
      <c r="CF143" s="183"/>
      <c r="CG143" s="183"/>
      <c r="CH143" s="183"/>
      <c r="CI143" s="183"/>
      <c r="CJ143" s="183"/>
      <c r="CK143" s="183"/>
      <c r="CL143" s="183"/>
      <c r="CM143" s="183"/>
      <c r="CN143" s="183"/>
      <c r="CO143" s="183"/>
      <c r="CP143" s="183"/>
      <c r="CQ143" s="183"/>
      <c r="CR143" s="183"/>
      <c r="CS143" s="183"/>
      <c r="CT143" s="183"/>
      <c r="CU143" s="183"/>
      <c r="CV143" s="183"/>
      <c r="CW143" s="183"/>
      <c r="CX143" s="183"/>
      <c r="CY143" s="183"/>
      <c r="CZ143" s="183"/>
      <c r="DA143" s="183"/>
      <c r="DB143" s="183"/>
      <c r="DC143" s="183"/>
      <c r="DD143" s="183"/>
      <c r="DE143" s="183"/>
      <c r="DF143" s="183"/>
      <c r="DG143" s="183"/>
      <c r="DH143" s="183"/>
      <c r="DI143" s="183"/>
      <c r="DJ143" s="183"/>
      <c r="DK143" s="183"/>
      <c r="DL143" s="183"/>
      <c r="DM143" s="183"/>
      <c r="DN143" s="183"/>
      <c r="DO143" s="183"/>
      <c r="DP143" s="183"/>
      <c r="DQ143" s="183"/>
      <c r="DR143" s="183"/>
      <c r="DS143" s="183"/>
      <c r="DT143" s="183"/>
      <c r="DU143" s="183"/>
      <c r="DV143" s="183"/>
      <c r="DW143" s="183"/>
      <c r="DX143" s="183"/>
      <c r="DY143" s="183"/>
      <c r="DZ143" s="183"/>
      <c r="EA143" s="183"/>
      <c r="EB143" s="183"/>
      <c r="EC143" s="183"/>
      <c r="ED143" s="183"/>
      <c r="EE143" s="183"/>
      <c r="EF143" s="183"/>
      <c r="EG143" s="183"/>
      <c r="EH143" s="183"/>
      <c r="EI143" s="183"/>
      <c r="EJ143" s="183"/>
      <c r="EK143" s="183"/>
      <c r="EL143" s="183"/>
      <c r="EM143" s="183"/>
      <c r="EN143" s="183"/>
      <c r="EO143" s="183"/>
      <c r="EP143" s="183"/>
      <c r="EQ143" s="183"/>
      <c r="ER143" s="183"/>
      <c r="ES143" s="183"/>
      <c r="ET143" s="183"/>
      <c r="EU143" s="183"/>
      <c r="EV143" s="183"/>
      <c r="EW143" s="183"/>
      <c r="EX143" s="183"/>
      <c r="EY143" s="183"/>
      <c r="EZ143" s="183"/>
      <c r="FA143" s="183"/>
      <c r="FB143" s="183"/>
      <c r="FC143" s="183"/>
      <c r="FD143" s="183"/>
      <c r="FE143" s="183"/>
      <c r="FF143" s="183"/>
      <c r="FG143" s="183"/>
      <c r="FH143" s="183"/>
      <c r="FI143" s="183"/>
      <c r="FJ143" s="183"/>
      <c r="FK143" s="183"/>
      <c r="FL143" s="183"/>
      <c r="FM143" s="183"/>
      <c r="FN143" s="183"/>
      <c r="FO143" s="183"/>
      <c r="FP143" s="183"/>
      <c r="FQ143" s="183"/>
      <c r="FR143" s="183"/>
      <c r="FS143" s="183"/>
      <c r="FT143" s="183"/>
      <c r="FU143" s="183"/>
      <c r="FV143" s="183"/>
      <c r="FW143" s="183"/>
      <c r="FX143" s="183"/>
      <c r="FY143" s="183"/>
      <c r="FZ143" s="183"/>
      <c r="GA143" s="183"/>
      <c r="GB143" s="183"/>
      <c r="GC143" s="183"/>
      <c r="GD143" s="183"/>
      <c r="GE143" s="183"/>
      <c r="GF143" s="183"/>
      <c r="GG143" s="183"/>
      <c r="GH143" s="183"/>
      <c r="GI143" s="183"/>
      <c r="GJ143" s="183"/>
      <c r="GK143" s="183"/>
      <c r="GL143" s="183"/>
      <c r="GM143" s="183"/>
      <c r="GN143" s="183"/>
      <c r="GO143" s="183"/>
      <c r="GP143" s="183"/>
      <c r="GQ143" s="183"/>
      <c r="GR143" s="183"/>
      <c r="GS143" s="183"/>
      <c r="GT143" s="183"/>
      <c r="GU143" s="183"/>
      <c r="GV143" s="183"/>
      <c r="GW143" s="183"/>
      <c r="GX143" s="183"/>
      <c r="GY143" s="183"/>
      <c r="GZ143" s="183"/>
      <c r="HA143" s="183"/>
      <c r="HB143" s="183"/>
      <c r="HC143" s="183"/>
      <c r="HD143" s="183"/>
      <c r="HE143" s="183"/>
      <c r="HF143" s="183"/>
      <c r="HG143" s="183"/>
      <c r="HH143" s="183"/>
      <c r="HI143" s="183"/>
      <c r="HJ143" s="183"/>
      <c r="HK143" s="183"/>
      <c r="HL143" s="183"/>
      <c r="HM143" s="183"/>
      <c r="HN143" s="183"/>
      <c r="HO143" s="183"/>
      <c r="HP143" s="183"/>
      <c r="HQ143" s="183"/>
      <c r="HR143" s="183"/>
      <c r="HS143" s="183"/>
      <c r="HT143" s="183"/>
      <c r="HU143" s="183"/>
      <c r="HV143" s="183"/>
      <c r="HW143" s="183"/>
      <c r="HX143" s="183"/>
      <c r="HY143" s="183"/>
      <c r="HZ143" s="183"/>
      <c r="IA143" s="183"/>
      <c r="IB143" s="183"/>
      <c r="IC143" s="183"/>
      <c r="ID143" s="183"/>
      <c r="IE143" s="183"/>
      <c r="IF143" s="183"/>
      <c r="IG143" s="183"/>
      <c r="IH143" s="183"/>
    </row>
    <row r="144" spans="1:243" s="180" customFormat="1" ht="18.75" hidden="1">
      <c r="A144" s="86" t="s">
        <v>163</v>
      </c>
      <c r="B144" s="57" t="s">
        <v>0</v>
      </c>
      <c r="C144" s="163" t="s">
        <v>222</v>
      </c>
      <c r="D144" s="162" t="s">
        <v>221</v>
      </c>
      <c r="E144" s="161" t="s">
        <v>227</v>
      </c>
      <c r="F144" s="160" t="s">
        <v>229</v>
      </c>
      <c r="G144" s="157" t="s">
        <v>149</v>
      </c>
      <c r="H144" s="752"/>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c r="AV144" s="171"/>
      <c r="AW144" s="171"/>
      <c r="AX144" s="171"/>
      <c r="AY144" s="171"/>
      <c r="AZ144" s="171"/>
      <c r="BA144" s="171"/>
      <c r="BB144" s="171"/>
      <c r="BC144" s="171"/>
      <c r="BD144" s="171"/>
      <c r="BE144" s="171"/>
      <c r="BF144" s="171"/>
      <c r="BG144" s="171"/>
      <c r="BH144" s="171"/>
      <c r="BI144" s="171"/>
      <c r="BJ144" s="171"/>
      <c r="BK144" s="171"/>
      <c r="BL144" s="171"/>
      <c r="BM144" s="171"/>
      <c r="BN144" s="171"/>
      <c r="BO144" s="171"/>
      <c r="BP144" s="171"/>
      <c r="BQ144" s="171"/>
      <c r="BR144" s="171"/>
      <c r="BS144" s="171"/>
      <c r="BT144" s="171"/>
      <c r="BU144" s="171"/>
      <c r="BV144" s="171"/>
      <c r="BW144" s="171"/>
      <c r="BX144" s="171"/>
      <c r="BY144" s="171"/>
      <c r="BZ144" s="171"/>
      <c r="CA144" s="171"/>
      <c r="CB144" s="171"/>
      <c r="CC144" s="171"/>
      <c r="CD144" s="171"/>
      <c r="CE144" s="171"/>
      <c r="CF144" s="171"/>
      <c r="CG144" s="171"/>
      <c r="CH144" s="171"/>
      <c r="CI144" s="171"/>
      <c r="CJ144" s="171"/>
      <c r="CK144" s="171"/>
      <c r="CL144" s="171"/>
      <c r="CM144" s="171"/>
      <c r="CN144" s="171"/>
      <c r="CO144" s="171"/>
      <c r="CP144" s="171"/>
      <c r="CQ144" s="171"/>
      <c r="CR144" s="171"/>
      <c r="CS144" s="171"/>
      <c r="CT144" s="171"/>
      <c r="CU144" s="171"/>
      <c r="CV144" s="171"/>
      <c r="CW144" s="171"/>
      <c r="CX144" s="171"/>
      <c r="CY144" s="171"/>
      <c r="CZ144" s="171"/>
      <c r="DA144" s="171"/>
      <c r="DB144" s="171"/>
      <c r="DC144" s="171"/>
      <c r="DD144" s="171"/>
      <c r="DE144" s="171"/>
      <c r="DF144" s="171"/>
      <c r="DG144" s="171"/>
      <c r="DH144" s="171"/>
      <c r="DI144" s="171"/>
      <c r="DJ144" s="171"/>
      <c r="DK144" s="171"/>
      <c r="DL144" s="171"/>
      <c r="DM144" s="171"/>
      <c r="DN144" s="171"/>
      <c r="DO144" s="171"/>
      <c r="DP144" s="171"/>
      <c r="DQ144" s="171"/>
      <c r="DR144" s="171"/>
      <c r="DS144" s="171"/>
      <c r="DT144" s="171"/>
      <c r="DU144" s="171"/>
      <c r="DV144" s="171"/>
      <c r="DW144" s="171"/>
      <c r="DX144" s="171"/>
      <c r="DY144" s="171"/>
      <c r="DZ144" s="171"/>
      <c r="EA144" s="171"/>
      <c r="EB144" s="171"/>
      <c r="EC144" s="171"/>
      <c r="ED144" s="171"/>
      <c r="EE144" s="171"/>
      <c r="EF144" s="171"/>
      <c r="EG144" s="171"/>
      <c r="EH144" s="171"/>
      <c r="EI144" s="171"/>
      <c r="EJ144" s="171"/>
      <c r="EK144" s="171"/>
      <c r="EL144" s="171"/>
      <c r="EM144" s="171"/>
      <c r="EN144" s="171"/>
      <c r="EO144" s="171"/>
      <c r="EP144" s="171"/>
      <c r="EQ144" s="171"/>
      <c r="ER144" s="171"/>
      <c r="ES144" s="171"/>
      <c r="ET144" s="171"/>
      <c r="EU144" s="171"/>
      <c r="EV144" s="171"/>
      <c r="EW144" s="171"/>
      <c r="EX144" s="171"/>
      <c r="EY144" s="171"/>
      <c r="EZ144" s="171"/>
      <c r="FA144" s="171"/>
      <c r="FB144" s="171"/>
      <c r="FC144" s="171"/>
      <c r="FD144" s="171"/>
      <c r="FE144" s="171"/>
      <c r="FF144" s="171"/>
      <c r="FG144" s="171"/>
      <c r="FH144" s="171"/>
      <c r="FI144" s="171"/>
      <c r="FJ144" s="171"/>
      <c r="FK144" s="171"/>
      <c r="FL144" s="171"/>
      <c r="FM144" s="171"/>
      <c r="FN144" s="171"/>
      <c r="FO144" s="171"/>
      <c r="FP144" s="171"/>
      <c r="FQ144" s="171"/>
      <c r="FR144" s="171"/>
      <c r="FS144" s="171"/>
      <c r="FT144" s="171"/>
      <c r="FU144" s="171"/>
      <c r="FV144" s="171"/>
      <c r="FW144" s="171"/>
      <c r="FX144" s="171"/>
      <c r="FY144" s="171"/>
      <c r="FZ144" s="171"/>
      <c r="GA144" s="171"/>
      <c r="GB144" s="171"/>
      <c r="GC144" s="171"/>
      <c r="GD144" s="171"/>
      <c r="GE144" s="171"/>
      <c r="GF144" s="171"/>
      <c r="GG144" s="171"/>
      <c r="GH144" s="171"/>
      <c r="GI144" s="171"/>
      <c r="GJ144" s="171"/>
      <c r="GK144" s="171"/>
      <c r="GL144" s="171"/>
      <c r="GM144" s="171"/>
      <c r="GN144" s="171"/>
      <c r="GO144" s="171"/>
      <c r="GP144" s="171"/>
      <c r="GQ144" s="171"/>
      <c r="GR144" s="171"/>
      <c r="GS144" s="171"/>
      <c r="GT144" s="171"/>
      <c r="GU144" s="171"/>
      <c r="GV144" s="171"/>
      <c r="GW144" s="171"/>
      <c r="GX144" s="171"/>
      <c r="GY144" s="171"/>
      <c r="GZ144" s="171"/>
      <c r="HA144" s="171"/>
      <c r="HB144" s="171"/>
      <c r="HC144" s="171"/>
      <c r="HD144" s="171"/>
      <c r="HE144" s="171"/>
      <c r="HF144" s="171"/>
      <c r="HG144" s="171"/>
      <c r="HH144" s="171"/>
      <c r="HI144" s="171"/>
      <c r="HJ144" s="171"/>
      <c r="HK144" s="171"/>
      <c r="HL144" s="171"/>
      <c r="HM144" s="171"/>
      <c r="HN144" s="171"/>
      <c r="HO144" s="171"/>
      <c r="HP144" s="171"/>
      <c r="HQ144" s="171"/>
      <c r="HR144" s="171"/>
      <c r="HS144" s="171"/>
      <c r="HT144" s="171"/>
      <c r="HU144" s="171"/>
      <c r="HV144" s="171"/>
      <c r="HW144" s="171"/>
      <c r="HX144" s="171"/>
      <c r="HY144" s="171"/>
      <c r="HZ144" s="171"/>
      <c r="IA144" s="171"/>
      <c r="IB144" s="171"/>
      <c r="IC144" s="171"/>
      <c r="ID144" s="171"/>
      <c r="IE144" s="171"/>
      <c r="IF144" s="171"/>
      <c r="IG144" s="171"/>
      <c r="IH144" s="171"/>
      <c r="II144" s="171"/>
    </row>
    <row r="145" spans="1:32" s="179" customFormat="1" ht="37.5" hidden="1">
      <c r="A145" s="165" t="s">
        <v>228</v>
      </c>
      <c r="B145" s="85" t="s">
        <v>0</v>
      </c>
      <c r="C145" s="163" t="s">
        <v>222</v>
      </c>
      <c r="D145" s="162" t="s">
        <v>221</v>
      </c>
      <c r="E145" s="161" t="s">
        <v>227</v>
      </c>
      <c r="F145" s="160" t="s">
        <v>226</v>
      </c>
      <c r="G145" s="164"/>
      <c r="H145" s="739"/>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row>
    <row r="146" spans="1:32" s="51" customFormat="1" ht="18.75" hidden="1">
      <c r="A146" s="86" t="s">
        <v>163</v>
      </c>
      <c r="B146" s="57" t="s">
        <v>0</v>
      </c>
      <c r="C146" s="163" t="s">
        <v>222</v>
      </c>
      <c r="D146" s="162" t="s">
        <v>221</v>
      </c>
      <c r="E146" s="161" t="s">
        <v>227</v>
      </c>
      <c r="F146" s="160" t="s">
        <v>226</v>
      </c>
      <c r="G146" s="157" t="s">
        <v>149</v>
      </c>
      <c r="H146" s="7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row>
    <row r="147" spans="1:32" s="51" customFormat="1" ht="66" customHeight="1">
      <c r="A147" s="110" t="s">
        <v>680</v>
      </c>
      <c r="B147" s="274" t="s">
        <v>0</v>
      </c>
      <c r="C147" s="68" t="s">
        <v>222</v>
      </c>
      <c r="D147" s="68" t="s">
        <v>221</v>
      </c>
      <c r="E147" s="70" t="s">
        <v>489</v>
      </c>
      <c r="F147" s="69" t="s">
        <v>159</v>
      </c>
      <c r="G147" s="145" t="s">
        <v>149</v>
      </c>
      <c r="H147" s="712">
        <f>H148</f>
        <v>175</v>
      </c>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row>
    <row r="148" spans="1:32" s="51" customFormat="1" ht="47.25" customHeight="1">
      <c r="A148" s="285" t="s">
        <v>429</v>
      </c>
      <c r="B148" s="273" t="s">
        <v>0</v>
      </c>
      <c r="C148" s="114" t="s">
        <v>222</v>
      </c>
      <c r="D148" s="114" t="s">
        <v>221</v>
      </c>
      <c r="E148" s="59" t="s">
        <v>489</v>
      </c>
      <c r="F148" s="156" t="s">
        <v>159</v>
      </c>
      <c r="G148" s="145"/>
      <c r="H148" s="719">
        <f>H150+H152+H154+H155+H157</f>
        <v>175</v>
      </c>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row>
    <row r="149" spans="1:32" s="51" customFormat="1" ht="42" customHeight="1" hidden="1">
      <c r="A149" s="103" t="s">
        <v>366</v>
      </c>
      <c r="B149" s="273" t="s">
        <v>0</v>
      </c>
      <c r="C149" s="114" t="s">
        <v>222</v>
      </c>
      <c r="D149" s="114" t="s">
        <v>221</v>
      </c>
      <c r="E149" s="835" t="s">
        <v>632</v>
      </c>
      <c r="F149" s="836"/>
      <c r="G149" s="155"/>
      <c r="H149" s="726">
        <v>0</v>
      </c>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row>
    <row r="150" spans="1:32" s="51" customFormat="1" ht="29.25" customHeight="1" hidden="1">
      <c r="A150" s="534" t="s">
        <v>368</v>
      </c>
      <c r="B150" s="273" t="s">
        <v>0</v>
      </c>
      <c r="C150" s="114" t="s">
        <v>222</v>
      </c>
      <c r="D150" s="114" t="s">
        <v>221</v>
      </c>
      <c r="E150" s="835" t="s">
        <v>632</v>
      </c>
      <c r="F150" s="836"/>
      <c r="G150" s="155" t="s">
        <v>149</v>
      </c>
      <c r="H150" s="726">
        <v>0</v>
      </c>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row>
    <row r="151" spans="1:32" s="51" customFormat="1" ht="18.75" customHeight="1">
      <c r="A151" s="412" t="s">
        <v>430</v>
      </c>
      <c r="B151" s="286" t="s">
        <v>0</v>
      </c>
      <c r="C151" s="286" t="s">
        <v>222</v>
      </c>
      <c r="D151" s="511" t="s">
        <v>221</v>
      </c>
      <c r="E151" s="839" t="s">
        <v>733</v>
      </c>
      <c r="F151" s="840"/>
      <c r="G151" s="472"/>
      <c r="H151" s="726">
        <f>H152</f>
        <v>100</v>
      </c>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row>
    <row r="152" spans="1:32" s="51" customFormat="1" ht="21" customHeight="1">
      <c r="A152" s="534" t="s">
        <v>368</v>
      </c>
      <c r="B152" s="286" t="s">
        <v>0</v>
      </c>
      <c r="C152" s="286" t="s">
        <v>222</v>
      </c>
      <c r="D152" s="511" t="s">
        <v>221</v>
      </c>
      <c r="E152" s="839" t="s">
        <v>733</v>
      </c>
      <c r="F152" s="840"/>
      <c r="G152" s="472" t="s">
        <v>149</v>
      </c>
      <c r="H152" s="726">
        <v>100</v>
      </c>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row>
    <row r="153" spans="1:32" s="51" customFormat="1" ht="40.5" customHeight="1">
      <c r="A153" s="86" t="s">
        <v>223</v>
      </c>
      <c r="B153" s="273" t="s">
        <v>0</v>
      </c>
      <c r="C153" s="114" t="s">
        <v>222</v>
      </c>
      <c r="D153" s="114" t="s">
        <v>221</v>
      </c>
      <c r="E153" s="835" t="s">
        <v>633</v>
      </c>
      <c r="F153" s="836"/>
      <c r="G153" s="155"/>
      <c r="H153" s="752">
        <f>H154</f>
        <v>75</v>
      </c>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row>
    <row r="154" spans="1:32" s="51" customFormat="1" ht="24" customHeight="1">
      <c r="A154" s="534" t="s">
        <v>368</v>
      </c>
      <c r="B154" s="273" t="s">
        <v>0</v>
      </c>
      <c r="C154" s="114" t="s">
        <v>222</v>
      </c>
      <c r="D154" s="114" t="s">
        <v>221</v>
      </c>
      <c r="E154" s="835" t="s">
        <v>633</v>
      </c>
      <c r="F154" s="836"/>
      <c r="G154" s="155" t="s">
        <v>149</v>
      </c>
      <c r="H154" s="752">
        <v>75</v>
      </c>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row>
    <row r="155" spans="1:32" s="51" customFormat="1" ht="39" customHeight="1" hidden="1">
      <c r="A155" s="672" t="s">
        <v>740</v>
      </c>
      <c r="B155" s="273" t="s">
        <v>0</v>
      </c>
      <c r="C155" s="114" t="s">
        <v>222</v>
      </c>
      <c r="D155" s="190" t="s">
        <v>221</v>
      </c>
      <c r="E155" s="835" t="s">
        <v>717</v>
      </c>
      <c r="F155" s="836"/>
      <c r="G155" s="155"/>
      <c r="H155" s="752">
        <f>H156</f>
        <v>0</v>
      </c>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row>
    <row r="156" spans="1:32" s="51" customFormat="1" ht="24" customHeight="1" hidden="1">
      <c r="A156" s="534" t="s">
        <v>368</v>
      </c>
      <c r="B156" s="273" t="s">
        <v>0</v>
      </c>
      <c r="C156" s="114" t="s">
        <v>222</v>
      </c>
      <c r="D156" s="190" t="s">
        <v>221</v>
      </c>
      <c r="E156" s="835" t="s">
        <v>717</v>
      </c>
      <c r="F156" s="836"/>
      <c r="G156" s="155" t="s">
        <v>149</v>
      </c>
      <c r="H156" s="7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row>
    <row r="157" spans="1:32" s="51" customFormat="1" ht="39" customHeight="1" hidden="1">
      <c r="A157" s="672" t="s">
        <v>739</v>
      </c>
      <c r="B157" s="273" t="s">
        <v>0</v>
      </c>
      <c r="C157" s="114" t="s">
        <v>222</v>
      </c>
      <c r="D157" s="190" t="s">
        <v>221</v>
      </c>
      <c r="E157" s="835" t="s">
        <v>718</v>
      </c>
      <c r="F157" s="836"/>
      <c r="G157" s="155"/>
      <c r="H157" s="752">
        <f>H158</f>
        <v>0</v>
      </c>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row>
    <row r="158" spans="1:32" s="51" customFormat="1" ht="24" customHeight="1" hidden="1">
      <c r="A158" s="534" t="s">
        <v>368</v>
      </c>
      <c r="B158" s="273" t="s">
        <v>0</v>
      </c>
      <c r="C158" s="114" t="s">
        <v>222</v>
      </c>
      <c r="D158" s="190" t="s">
        <v>221</v>
      </c>
      <c r="E158" s="835" t="s">
        <v>718</v>
      </c>
      <c r="F158" s="836"/>
      <c r="G158" s="155" t="s">
        <v>149</v>
      </c>
      <c r="H158" s="753"/>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row>
    <row r="159" spans="1:32" s="51" customFormat="1" ht="60" customHeight="1">
      <c r="A159" s="108" t="s">
        <v>693</v>
      </c>
      <c r="B159" s="57" t="s">
        <v>0</v>
      </c>
      <c r="C159" s="57" t="s">
        <v>222</v>
      </c>
      <c r="D159" s="64" t="s">
        <v>221</v>
      </c>
      <c r="E159" s="106">
        <v>21001</v>
      </c>
      <c r="F159" s="105" t="s">
        <v>159</v>
      </c>
      <c r="G159" s="63"/>
      <c r="H159" s="728">
        <v>10</v>
      </c>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row>
    <row r="160" spans="1:32" s="51" customFormat="1" ht="60" customHeight="1">
      <c r="A160" s="86" t="s">
        <v>609</v>
      </c>
      <c r="B160" s="57" t="s">
        <v>0</v>
      </c>
      <c r="C160" s="57" t="s">
        <v>222</v>
      </c>
      <c r="D160" s="64" t="s">
        <v>221</v>
      </c>
      <c r="E160" s="869" t="s">
        <v>611</v>
      </c>
      <c r="F160" s="870"/>
      <c r="G160" s="63"/>
      <c r="H160" s="729">
        <v>10</v>
      </c>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row>
    <row r="161" spans="1:32" s="51" customFormat="1" ht="24" customHeight="1">
      <c r="A161" s="86" t="s">
        <v>172</v>
      </c>
      <c r="B161" s="57" t="s">
        <v>0</v>
      </c>
      <c r="C161" s="57" t="s">
        <v>222</v>
      </c>
      <c r="D161" s="64" t="s">
        <v>221</v>
      </c>
      <c r="E161" s="869" t="s">
        <v>612</v>
      </c>
      <c r="F161" s="870"/>
      <c r="G161" s="63" t="s">
        <v>169</v>
      </c>
      <c r="H161" s="719">
        <v>10</v>
      </c>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row>
    <row r="162" spans="1:8" s="171" customFormat="1" ht="18.75">
      <c r="A162" s="148" t="s">
        <v>219</v>
      </c>
      <c r="B162" s="267" t="s">
        <v>0</v>
      </c>
      <c r="C162" s="68" t="s">
        <v>197</v>
      </c>
      <c r="D162" s="68"/>
      <c r="E162" s="77"/>
      <c r="F162" s="76"/>
      <c r="G162" s="68"/>
      <c r="H162" s="712">
        <f>H163+H168+H186</f>
        <v>9465.305</v>
      </c>
    </row>
    <row r="163" spans="1:8" s="171" customFormat="1" ht="18.75">
      <c r="A163" s="148" t="s">
        <v>218</v>
      </c>
      <c r="B163" s="274" t="s">
        <v>0</v>
      </c>
      <c r="C163" s="68" t="s">
        <v>197</v>
      </c>
      <c r="D163" s="68" t="s">
        <v>152</v>
      </c>
      <c r="E163" s="74"/>
      <c r="F163" s="73"/>
      <c r="G163" s="68"/>
      <c r="H163" s="712">
        <f>H164</f>
        <v>40</v>
      </c>
    </row>
    <row r="164" spans="1:8" s="171" customFormat="1" ht="81" customHeight="1">
      <c r="A164" s="147" t="s">
        <v>529</v>
      </c>
      <c r="B164" s="274" t="s">
        <v>0</v>
      </c>
      <c r="C164" s="68" t="s">
        <v>197</v>
      </c>
      <c r="D164" s="68" t="s">
        <v>152</v>
      </c>
      <c r="E164" s="124" t="s">
        <v>186</v>
      </c>
      <c r="F164" s="123" t="s">
        <v>159</v>
      </c>
      <c r="G164" s="68"/>
      <c r="H164" s="712">
        <f>H165</f>
        <v>40</v>
      </c>
    </row>
    <row r="165" spans="1:8" s="171" customFormat="1" ht="78" customHeight="1">
      <c r="A165" s="132" t="s">
        <v>530</v>
      </c>
      <c r="B165" s="273" t="s">
        <v>0</v>
      </c>
      <c r="C165" s="114" t="s">
        <v>197</v>
      </c>
      <c r="D165" s="114" t="s">
        <v>152</v>
      </c>
      <c r="E165" s="124" t="s">
        <v>198</v>
      </c>
      <c r="F165" s="123" t="s">
        <v>159</v>
      </c>
      <c r="G165" s="114"/>
      <c r="H165" s="710">
        <f>H167</f>
        <v>40</v>
      </c>
    </row>
    <row r="166" spans="1:8" s="171" customFormat="1" ht="25.5" customHeight="1">
      <c r="A166" s="410" t="s">
        <v>217</v>
      </c>
      <c r="B166" s="415" t="s">
        <v>0</v>
      </c>
      <c r="C166" s="416" t="s">
        <v>197</v>
      </c>
      <c r="D166" s="416" t="s">
        <v>152</v>
      </c>
      <c r="E166" s="139" t="s">
        <v>216</v>
      </c>
      <c r="F166" s="138" t="s">
        <v>159</v>
      </c>
      <c r="G166" s="114"/>
      <c r="H166" s="710">
        <f>H167</f>
        <v>40</v>
      </c>
    </row>
    <row r="167" spans="1:8" s="171" customFormat="1" ht="18.75">
      <c r="A167" s="154" t="s">
        <v>365</v>
      </c>
      <c r="B167" s="273" t="s">
        <v>0</v>
      </c>
      <c r="C167" s="114" t="s">
        <v>197</v>
      </c>
      <c r="D167" s="114" t="s">
        <v>152</v>
      </c>
      <c r="E167" s="139" t="s">
        <v>216</v>
      </c>
      <c r="F167" s="138" t="s">
        <v>215</v>
      </c>
      <c r="G167" s="68" t="s">
        <v>149</v>
      </c>
      <c r="H167" s="710">
        <v>40</v>
      </c>
    </row>
    <row r="168" spans="1:8" s="80" customFormat="1" ht="18" customHeight="1">
      <c r="A168" s="148" t="s">
        <v>213</v>
      </c>
      <c r="B168" s="71" t="s">
        <v>0</v>
      </c>
      <c r="C168" s="68" t="s">
        <v>197</v>
      </c>
      <c r="D168" s="68" t="s">
        <v>210</v>
      </c>
      <c r="E168" s="74"/>
      <c r="F168" s="73"/>
      <c r="G168" s="68"/>
      <c r="H168" s="712">
        <f>H169+H181+H173</f>
        <v>410</v>
      </c>
    </row>
    <row r="169" spans="1:8" s="80" customFormat="1" ht="82.5" customHeight="1" hidden="1">
      <c r="A169" s="152" t="s">
        <v>498</v>
      </c>
      <c r="B169" s="175" t="s">
        <v>0</v>
      </c>
      <c r="C169" s="97" t="s">
        <v>197</v>
      </c>
      <c r="D169" s="97" t="s">
        <v>210</v>
      </c>
      <c r="E169" s="124" t="s">
        <v>443</v>
      </c>
      <c r="F169" s="123" t="s">
        <v>159</v>
      </c>
      <c r="G169" s="71"/>
      <c r="H169" s="712">
        <f>H172</f>
        <v>0</v>
      </c>
    </row>
    <row r="170" spans="1:8" s="80" customFormat="1" ht="39.75" customHeight="1" hidden="1">
      <c r="A170" s="445" t="s">
        <v>431</v>
      </c>
      <c r="B170" s="284" t="s">
        <v>0</v>
      </c>
      <c r="C170" s="414" t="s">
        <v>197</v>
      </c>
      <c r="D170" s="439" t="s">
        <v>210</v>
      </c>
      <c r="E170" s="440" t="s">
        <v>416</v>
      </c>
      <c r="F170" s="441" t="s">
        <v>159</v>
      </c>
      <c r="G170" s="442"/>
      <c r="H170" s="710">
        <f>H172</f>
        <v>0</v>
      </c>
    </row>
    <row r="171" spans="1:8" s="80" customFormat="1" ht="37.5" hidden="1">
      <c r="A171" s="443" t="s">
        <v>432</v>
      </c>
      <c r="B171" s="284" t="s">
        <v>0</v>
      </c>
      <c r="C171" s="414" t="s">
        <v>197</v>
      </c>
      <c r="D171" s="439" t="s">
        <v>210</v>
      </c>
      <c r="E171" s="440" t="s">
        <v>416</v>
      </c>
      <c r="F171" s="441" t="s">
        <v>208</v>
      </c>
      <c r="G171" s="442"/>
      <c r="H171" s="710">
        <v>0</v>
      </c>
    </row>
    <row r="172" spans="1:8" s="80" customFormat="1" ht="33" customHeight="1">
      <c r="A172" s="444" t="s">
        <v>433</v>
      </c>
      <c r="B172" s="284" t="s">
        <v>0</v>
      </c>
      <c r="C172" s="414" t="s">
        <v>197</v>
      </c>
      <c r="D172" s="439" t="s">
        <v>210</v>
      </c>
      <c r="E172" s="440" t="s">
        <v>416</v>
      </c>
      <c r="F172" s="441" t="s">
        <v>208</v>
      </c>
      <c r="G172" s="442" t="s">
        <v>214</v>
      </c>
      <c r="H172" s="710">
        <v>0</v>
      </c>
    </row>
    <row r="173" spans="1:8" s="80" customFormat="1" ht="79.5" customHeight="1">
      <c r="A173" s="661" t="s">
        <v>702</v>
      </c>
      <c r="B173" s="175" t="s">
        <v>0</v>
      </c>
      <c r="C173" s="97" t="s">
        <v>197</v>
      </c>
      <c r="D173" s="97" t="s">
        <v>210</v>
      </c>
      <c r="E173" s="124" t="s">
        <v>444</v>
      </c>
      <c r="F173" s="123" t="s">
        <v>159</v>
      </c>
      <c r="G173" s="71"/>
      <c r="H173" s="712">
        <f>H175+H178</f>
        <v>340</v>
      </c>
    </row>
    <row r="174" spans="1:8" s="80" customFormat="1" ht="43.5" customHeight="1" hidden="1">
      <c r="A174" s="446" t="s">
        <v>435</v>
      </c>
      <c r="B174" s="151" t="s">
        <v>0</v>
      </c>
      <c r="C174" s="149" t="s">
        <v>197</v>
      </c>
      <c r="D174" s="149" t="s">
        <v>181</v>
      </c>
      <c r="E174" s="139" t="s">
        <v>418</v>
      </c>
      <c r="F174" s="138" t="s">
        <v>159</v>
      </c>
      <c r="G174" s="57"/>
      <c r="H174" s="710">
        <f>H175</f>
        <v>40</v>
      </c>
    </row>
    <row r="175" spans="1:8" s="80" customFormat="1" ht="42" customHeight="1">
      <c r="A175" s="589" t="s">
        <v>827</v>
      </c>
      <c r="B175" s="175" t="s">
        <v>0</v>
      </c>
      <c r="C175" s="590" t="s">
        <v>197</v>
      </c>
      <c r="D175" s="783" t="s">
        <v>210</v>
      </c>
      <c r="E175" s="292" t="s">
        <v>828</v>
      </c>
      <c r="F175" s="291" t="s">
        <v>159</v>
      </c>
      <c r="G175" s="784"/>
      <c r="H175" s="712">
        <f>H176</f>
        <v>40</v>
      </c>
    </row>
    <row r="176" spans="1:8" s="80" customFormat="1" ht="33.75" customHeight="1">
      <c r="A176" s="443" t="s">
        <v>432</v>
      </c>
      <c r="B176" s="151" t="s">
        <v>0</v>
      </c>
      <c r="C176" s="414" t="s">
        <v>197</v>
      </c>
      <c r="D176" s="781" t="s">
        <v>210</v>
      </c>
      <c r="E176" s="440" t="s">
        <v>828</v>
      </c>
      <c r="F176" s="441" t="s">
        <v>208</v>
      </c>
      <c r="G176" s="782"/>
      <c r="H176" s="710">
        <f>H177</f>
        <v>40</v>
      </c>
    </row>
    <row r="177" spans="1:8" s="80" customFormat="1" ht="33.75" customHeight="1">
      <c r="A177" s="534" t="s">
        <v>368</v>
      </c>
      <c r="B177" s="151" t="s">
        <v>0</v>
      </c>
      <c r="C177" s="414" t="s">
        <v>197</v>
      </c>
      <c r="D177" s="781" t="s">
        <v>210</v>
      </c>
      <c r="E177" s="440" t="s">
        <v>828</v>
      </c>
      <c r="F177" s="441" t="s">
        <v>208</v>
      </c>
      <c r="G177" s="782" t="s">
        <v>149</v>
      </c>
      <c r="H177" s="710">
        <v>40</v>
      </c>
    </row>
    <row r="178" spans="1:8" s="80" customFormat="1" ht="60" customHeight="1">
      <c r="A178" s="780" t="s">
        <v>832</v>
      </c>
      <c r="B178" s="151"/>
      <c r="C178" s="149" t="s">
        <v>197</v>
      </c>
      <c r="D178" s="149" t="s">
        <v>210</v>
      </c>
      <c r="E178" s="829" t="s">
        <v>833</v>
      </c>
      <c r="F178" s="830"/>
      <c r="G178" s="57"/>
      <c r="H178" s="712">
        <f>H179</f>
        <v>300</v>
      </c>
    </row>
    <row r="179" spans="1:8" s="80" customFormat="1" ht="33.75" customHeight="1">
      <c r="A179" s="447" t="s">
        <v>432</v>
      </c>
      <c r="B179" s="151"/>
      <c r="C179" s="149" t="s">
        <v>197</v>
      </c>
      <c r="D179" s="149" t="s">
        <v>210</v>
      </c>
      <c r="E179" s="829" t="s">
        <v>834</v>
      </c>
      <c r="F179" s="830"/>
      <c r="G179" s="57"/>
      <c r="H179" s="710">
        <f>H180</f>
        <v>300</v>
      </c>
    </row>
    <row r="180" spans="1:8" s="80" customFormat="1" ht="33.75" customHeight="1">
      <c r="A180" s="534" t="s">
        <v>368</v>
      </c>
      <c r="B180" s="151"/>
      <c r="C180" s="149" t="s">
        <v>197</v>
      </c>
      <c r="D180" s="149" t="s">
        <v>210</v>
      </c>
      <c r="E180" s="829" t="s">
        <v>834</v>
      </c>
      <c r="F180" s="830"/>
      <c r="G180" s="57" t="s">
        <v>149</v>
      </c>
      <c r="H180" s="710">
        <v>300</v>
      </c>
    </row>
    <row r="181" spans="1:8" s="80" customFormat="1" ht="84" customHeight="1">
      <c r="A181" s="147" t="s">
        <v>694</v>
      </c>
      <c r="B181" s="175" t="s">
        <v>0</v>
      </c>
      <c r="C181" s="97" t="s">
        <v>197</v>
      </c>
      <c r="D181" s="97" t="s">
        <v>210</v>
      </c>
      <c r="E181" s="124" t="s">
        <v>186</v>
      </c>
      <c r="F181" s="123" t="s">
        <v>159</v>
      </c>
      <c r="G181" s="57"/>
      <c r="H181" s="712">
        <f>H182</f>
        <v>70</v>
      </c>
    </row>
    <row r="182" spans="1:8" s="80" customFormat="1" ht="83.25" customHeight="1">
      <c r="A182" s="132" t="s">
        <v>695</v>
      </c>
      <c r="B182" s="151" t="s">
        <v>0</v>
      </c>
      <c r="C182" s="149" t="s">
        <v>197</v>
      </c>
      <c r="D182" s="149" t="s">
        <v>210</v>
      </c>
      <c r="E182" s="139" t="s">
        <v>198</v>
      </c>
      <c r="F182" s="138" t="s">
        <v>159</v>
      </c>
      <c r="G182" s="57"/>
      <c r="H182" s="710">
        <f>H183</f>
        <v>70</v>
      </c>
    </row>
    <row r="183" spans="1:8" s="80" customFormat="1" ht="40.5" customHeight="1">
      <c r="A183" s="86" t="s">
        <v>451</v>
      </c>
      <c r="B183" s="151" t="s">
        <v>0</v>
      </c>
      <c r="C183" s="149" t="s">
        <v>197</v>
      </c>
      <c r="D183" s="149" t="s">
        <v>210</v>
      </c>
      <c r="E183" s="139" t="s">
        <v>450</v>
      </c>
      <c r="F183" s="138" t="s">
        <v>159</v>
      </c>
      <c r="G183" s="57"/>
      <c r="H183" s="710">
        <f>H184</f>
        <v>70</v>
      </c>
    </row>
    <row r="184" spans="1:8" s="80" customFormat="1" ht="21" customHeight="1">
      <c r="A184" s="86" t="s">
        <v>434</v>
      </c>
      <c r="B184" s="151" t="s">
        <v>0</v>
      </c>
      <c r="C184" s="149" t="s">
        <v>197</v>
      </c>
      <c r="D184" s="149" t="s">
        <v>210</v>
      </c>
      <c r="E184" s="139" t="s">
        <v>450</v>
      </c>
      <c r="F184" s="66" t="s">
        <v>212</v>
      </c>
      <c r="G184" s="57"/>
      <c r="H184" s="710">
        <f>H185</f>
        <v>70</v>
      </c>
    </row>
    <row r="185" spans="1:8" s="80" customFormat="1" ht="21" customHeight="1">
      <c r="A185" s="534" t="s">
        <v>368</v>
      </c>
      <c r="B185" s="151" t="s">
        <v>0</v>
      </c>
      <c r="C185" s="149" t="s">
        <v>197</v>
      </c>
      <c r="D185" s="149" t="s">
        <v>210</v>
      </c>
      <c r="E185" s="139" t="s">
        <v>450</v>
      </c>
      <c r="F185" s="66" t="s">
        <v>212</v>
      </c>
      <c r="G185" s="57" t="s">
        <v>149</v>
      </c>
      <c r="H185" s="710">
        <v>70</v>
      </c>
    </row>
    <row r="186" spans="1:8" s="80" customFormat="1" ht="18.75">
      <c r="A186" s="270" t="s">
        <v>207</v>
      </c>
      <c r="B186" s="71" t="s">
        <v>0</v>
      </c>
      <c r="C186" s="68" t="s">
        <v>197</v>
      </c>
      <c r="D186" s="68" t="s">
        <v>181</v>
      </c>
      <c r="E186" s="77"/>
      <c r="F186" s="76"/>
      <c r="G186" s="68"/>
      <c r="H186" s="712">
        <f>+H187+H208</f>
        <v>9015.305</v>
      </c>
    </row>
    <row r="187" spans="1:32" s="268" customFormat="1" ht="82.5" customHeight="1">
      <c r="A187" s="147" t="s">
        <v>681</v>
      </c>
      <c r="B187" s="96" t="s">
        <v>0</v>
      </c>
      <c r="C187" s="68" t="s">
        <v>197</v>
      </c>
      <c r="D187" s="146" t="s">
        <v>181</v>
      </c>
      <c r="E187" s="124" t="s">
        <v>186</v>
      </c>
      <c r="F187" s="123" t="s">
        <v>159</v>
      </c>
      <c r="G187" s="145"/>
      <c r="H187" s="712">
        <f>H188</f>
        <v>6637.737</v>
      </c>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row>
    <row r="188" spans="1:32" s="100" customFormat="1" ht="93" customHeight="1">
      <c r="A188" s="132" t="s">
        <v>695</v>
      </c>
      <c r="B188" s="85" t="s">
        <v>0</v>
      </c>
      <c r="C188" s="85" t="s">
        <v>197</v>
      </c>
      <c r="D188" s="140" t="s">
        <v>181</v>
      </c>
      <c r="E188" s="139" t="s">
        <v>198</v>
      </c>
      <c r="F188" s="138" t="s">
        <v>159</v>
      </c>
      <c r="G188" s="137"/>
      <c r="H188" s="732">
        <f>H189+H192+H195+H198+H200+H205</f>
        <v>6637.737</v>
      </c>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row>
    <row r="189" spans="1:8" s="101" customFormat="1" ht="19.5">
      <c r="A189" s="143" t="s">
        <v>206</v>
      </c>
      <c r="B189" s="85" t="s">
        <v>0</v>
      </c>
      <c r="C189" s="85" t="s">
        <v>197</v>
      </c>
      <c r="D189" s="140" t="s">
        <v>181</v>
      </c>
      <c r="E189" s="139" t="s">
        <v>629</v>
      </c>
      <c r="F189" s="138" t="s">
        <v>195</v>
      </c>
      <c r="G189" s="137"/>
      <c r="H189" s="732">
        <f>H190</f>
        <v>4307.737</v>
      </c>
    </row>
    <row r="190" spans="1:8" s="101" customFormat="1" ht="37.5">
      <c r="A190" s="534" t="s">
        <v>368</v>
      </c>
      <c r="B190" s="85" t="s">
        <v>0</v>
      </c>
      <c r="C190" s="85" t="s">
        <v>197</v>
      </c>
      <c r="D190" s="140" t="s">
        <v>181</v>
      </c>
      <c r="E190" s="139" t="s">
        <v>629</v>
      </c>
      <c r="F190" s="138" t="s">
        <v>195</v>
      </c>
      <c r="G190" s="137" t="s">
        <v>149</v>
      </c>
      <c r="H190" s="693">
        <v>4307.737</v>
      </c>
    </row>
    <row r="191" spans="1:8" s="101" customFormat="1" ht="19.5">
      <c r="A191" s="411" t="s">
        <v>440</v>
      </c>
      <c r="B191" s="459" t="s">
        <v>0</v>
      </c>
      <c r="C191" s="459" t="s">
        <v>197</v>
      </c>
      <c r="D191" s="460" t="s">
        <v>181</v>
      </c>
      <c r="E191" s="482" t="s">
        <v>204</v>
      </c>
      <c r="F191" s="484" t="s">
        <v>159</v>
      </c>
      <c r="G191" s="249"/>
      <c r="H191" s="735">
        <f>H193</f>
        <v>250</v>
      </c>
    </row>
    <row r="192" spans="1:32" s="100" customFormat="1" ht="19.5">
      <c r="A192" s="451" t="s">
        <v>206</v>
      </c>
      <c r="B192" s="85" t="s">
        <v>0</v>
      </c>
      <c r="C192" s="85" t="s">
        <v>197</v>
      </c>
      <c r="D192" s="140" t="s">
        <v>181</v>
      </c>
      <c r="E192" s="112" t="s">
        <v>204</v>
      </c>
      <c r="F192" s="138" t="s">
        <v>195</v>
      </c>
      <c r="G192" s="137"/>
      <c r="H192" s="732">
        <f>H193</f>
        <v>250</v>
      </c>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row>
    <row r="193" spans="1:8" s="101" customFormat="1" ht="24.75" customHeight="1">
      <c r="A193" s="453" t="s">
        <v>368</v>
      </c>
      <c r="B193" s="85" t="s">
        <v>0</v>
      </c>
      <c r="C193" s="85" t="s">
        <v>197</v>
      </c>
      <c r="D193" s="140" t="s">
        <v>181</v>
      </c>
      <c r="E193" s="112" t="s">
        <v>204</v>
      </c>
      <c r="F193" s="138" t="s">
        <v>195</v>
      </c>
      <c r="G193" s="137" t="s">
        <v>149</v>
      </c>
      <c r="H193" s="693">
        <v>250</v>
      </c>
    </row>
    <row r="194" spans="1:8" s="101" customFormat="1" ht="19.5">
      <c r="A194" s="411" t="s">
        <v>441</v>
      </c>
      <c r="B194" s="459" t="s">
        <v>0</v>
      </c>
      <c r="C194" s="459" t="s">
        <v>197</v>
      </c>
      <c r="D194" s="460" t="s">
        <v>181</v>
      </c>
      <c r="E194" s="482" t="s">
        <v>361</v>
      </c>
      <c r="F194" s="483" t="s">
        <v>159</v>
      </c>
      <c r="G194" s="249"/>
      <c r="H194" s="735">
        <f>H196</f>
        <v>80</v>
      </c>
    </row>
    <row r="195" spans="1:8" s="101" customFormat="1" ht="19.5">
      <c r="A195" s="454" t="s">
        <v>203</v>
      </c>
      <c r="B195" s="85" t="s">
        <v>0</v>
      </c>
      <c r="C195" s="85" t="s">
        <v>197</v>
      </c>
      <c r="D195" s="140" t="s">
        <v>181</v>
      </c>
      <c r="E195" s="139" t="s">
        <v>361</v>
      </c>
      <c r="F195" s="138" t="s">
        <v>202</v>
      </c>
      <c r="G195" s="137"/>
      <c r="H195" s="732">
        <f>H196</f>
        <v>80</v>
      </c>
    </row>
    <row r="196" spans="1:8" s="101" customFormat="1" ht="21" customHeight="1">
      <c r="A196" s="455" t="s">
        <v>368</v>
      </c>
      <c r="B196" s="85" t="s">
        <v>0</v>
      </c>
      <c r="C196" s="85" t="s">
        <v>197</v>
      </c>
      <c r="D196" s="140" t="s">
        <v>181</v>
      </c>
      <c r="E196" s="139" t="s">
        <v>361</v>
      </c>
      <c r="F196" s="138" t="s">
        <v>202</v>
      </c>
      <c r="G196" s="137" t="s">
        <v>149</v>
      </c>
      <c r="H196" s="693">
        <v>80</v>
      </c>
    </row>
    <row r="197" spans="1:8" s="101" customFormat="1" ht="40.5" customHeight="1">
      <c r="A197" s="276" t="s">
        <v>437</v>
      </c>
      <c r="B197" s="459" t="s">
        <v>0</v>
      </c>
      <c r="C197" s="459" t="s">
        <v>197</v>
      </c>
      <c r="D197" s="460" t="s">
        <v>181</v>
      </c>
      <c r="E197" s="482" t="s">
        <v>200</v>
      </c>
      <c r="F197" s="480" t="s">
        <v>159</v>
      </c>
      <c r="G197" s="466"/>
      <c r="H197" s="735">
        <f>H199</f>
        <v>50</v>
      </c>
    </row>
    <row r="198" spans="1:8" s="101" customFormat="1" ht="19.5">
      <c r="A198" s="447" t="s">
        <v>201</v>
      </c>
      <c r="B198" s="85" t="s">
        <v>0</v>
      </c>
      <c r="C198" s="85" t="s">
        <v>197</v>
      </c>
      <c r="D198" s="140" t="s">
        <v>181</v>
      </c>
      <c r="E198" s="112" t="s">
        <v>200</v>
      </c>
      <c r="F198" s="111" t="s">
        <v>199</v>
      </c>
      <c r="G198" s="137"/>
      <c r="H198" s="732">
        <f>H199</f>
        <v>50</v>
      </c>
    </row>
    <row r="199" spans="1:8" s="101" customFormat="1" ht="25.5" customHeight="1">
      <c r="A199" s="463" t="s">
        <v>368</v>
      </c>
      <c r="B199" s="85" t="s">
        <v>0</v>
      </c>
      <c r="C199" s="85" t="s">
        <v>197</v>
      </c>
      <c r="D199" s="140" t="s">
        <v>181</v>
      </c>
      <c r="E199" s="112" t="s">
        <v>200</v>
      </c>
      <c r="F199" s="111" t="s">
        <v>199</v>
      </c>
      <c r="G199" s="137" t="s">
        <v>149</v>
      </c>
      <c r="H199" s="693">
        <v>50</v>
      </c>
    </row>
    <row r="200" spans="1:8" s="101" customFormat="1" ht="36.75" customHeight="1" hidden="1">
      <c r="A200" s="535" t="s">
        <v>524</v>
      </c>
      <c r="B200" s="459" t="s">
        <v>0</v>
      </c>
      <c r="C200" s="459" t="s">
        <v>197</v>
      </c>
      <c r="D200" s="460" t="s">
        <v>181</v>
      </c>
      <c r="E200" s="482" t="s">
        <v>525</v>
      </c>
      <c r="F200" s="480" t="s">
        <v>526</v>
      </c>
      <c r="G200" s="137"/>
      <c r="H200" s="735">
        <f>H201+H203</f>
        <v>0</v>
      </c>
    </row>
    <row r="201" spans="1:8" s="101" customFormat="1" ht="39.75" customHeight="1" hidden="1">
      <c r="A201" s="536" t="s">
        <v>527</v>
      </c>
      <c r="B201" s="85" t="s">
        <v>0</v>
      </c>
      <c r="C201" s="85" t="s">
        <v>197</v>
      </c>
      <c r="D201" s="140" t="s">
        <v>181</v>
      </c>
      <c r="E201" s="112" t="s">
        <v>525</v>
      </c>
      <c r="F201" s="111" t="s">
        <v>526</v>
      </c>
      <c r="G201" s="137"/>
      <c r="H201" s="656" t="s">
        <v>329</v>
      </c>
    </row>
    <row r="202" spans="1:8" s="101" customFormat="1" ht="22.5" customHeight="1" hidden="1">
      <c r="A202" s="444" t="s">
        <v>368</v>
      </c>
      <c r="B202" s="85" t="s">
        <v>0</v>
      </c>
      <c r="C202" s="85" t="s">
        <v>197</v>
      </c>
      <c r="D202" s="140" t="s">
        <v>181</v>
      </c>
      <c r="E202" s="112" t="s">
        <v>525</v>
      </c>
      <c r="F202" s="111" t="s">
        <v>526</v>
      </c>
      <c r="G202" s="137" t="s">
        <v>149</v>
      </c>
      <c r="H202" s="656" t="s">
        <v>329</v>
      </c>
    </row>
    <row r="203" spans="1:8" s="101" customFormat="1" ht="33.75" customHeight="1" hidden="1">
      <c r="A203" s="536" t="s">
        <v>527</v>
      </c>
      <c r="B203" s="85" t="s">
        <v>0</v>
      </c>
      <c r="C203" s="85" t="s">
        <v>197</v>
      </c>
      <c r="D203" s="140" t="s">
        <v>181</v>
      </c>
      <c r="E203" s="112" t="s">
        <v>525</v>
      </c>
      <c r="F203" s="111" t="s">
        <v>531</v>
      </c>
      <c r="G203" s="137"/>
      <c r="H203" s="656" t="s">
        <v>329</v>
      </c>
    </row>
    <row r="204" spans="1:8" s="101" customFormat="1" ht="22.5" customHeight="1" hidden="1">
      <c r="A204" s="444" t="s">
        <v>368</v>
      </c>
      <c r="B204" s="85" t="s">
        <v>0</v>
      </c>
      <c r="C204" s="85" t="s">
        <v>197</v>
      </c>
      <c r="D204" s="140" t="s">
        <v>181</v>
      </c>
      <c r="E204" s="112" t="s">
        <v>525</v>
      </c>
      <c r="F204" s="111" t="s">
        <v>531</v>
      </c>
      <c r="G204" s="137" t="s">
        <v>149</v>
      </c>
      <c r="H204" s="656" t="s">
        <v>329</v>
      </c>
    </row>
    <row r="205" spans="1:8" s="101" customFormat="1" ht="24.75" customHeight="1">
      <c r="A205" s="449" t="s">
        <v>438</v>
      </c>
      <c r="B205" s="459" t="s">
        <v>0</v>
      </c>
      <c r="C205" s="459" t="s">
        <v>197</v>
      </c>
      <c r="D205" s="460" t="s">
        <v>181</v>
      </c>
      <c r="E205" s="481" t="s">
        <v>439</v>
      </c>
      <c r="F205" s="480" t="s">
        <v>159</v>
      </c>
      <c r="G205" s="249"/>
      <c r="H205" s="737">
        <f>H207</f>
        <v>1950</v>
      </c>
    </row>
    <row r="206" spans="1:8" s="101" customFormat="1" ht="22.5" customHeight="1">
      <c r="A206" s="290" t="s">
        <v>206</v>
      </c>
      <c r="B206" s="85" t="s">
        <v>0</v>
      </c>
      <c r="C206" s="85" t="s">
        <v>197</v>
      </c>
      <c r="D206" s="140" t="s">
        <v>181</v>
      </c>
      <c r="E206" s="139" t="s">
        <v>196</v>
      </c>
      <c r="F206" s="138" t="s">
        <v>195</v>
      </c>
      <c r="G206" s="137"/>
      <c r="H206" s="732">
        <f>H207</f>
        <v>1950</v>
      </c>
    </row>
    <row r="207" spans="1:8" s="101" customFormat="1" ht="27" customHeight="1">
      <c r="A207" s="450" t="s">
        <v>368</v>
      </c>
      <c r="B207" s="85" t="s">
        <v>0</v>
      </c>
      <c r="C207" s="85" t="s">
        <v>197</v>
      </c>
      <c r="D207" s="140" t="s">
        <v>181</v>
      </c>
      <c r="E207" s="139" t="s">
        <v>196</v>
      </c>
      <c r="F207" s="138" t="s">
        <v>195</v>
      </c>
      <c r="G207" s="137" t="s">
        <v>149</v>
      </c>
      <c r="H207" s="693">
        <v>1950</v>
      </c>
    </row>
    <row r="208" spans="1:8" s="101" customFormat="1" ht="62.25" customHeight="1">
      <c r="A208" s="457" t="s">
        <v>853</v>
      </c>
      <c r="B208" s="249" t="s">
        <v>0</v>
      </c>
      <c r="C208" s="96" t="s">
        <v>197</v>
      </c>
      <c r="D208" s="141" t="s">
        <v>181</v>
      </c>
      <c r="E208" s="124" t="s">
        <v>491</v>
      </c>
      <c r="F208" s="123" t="s">
        <v>159</v>
      </c>
      <c r="G208" s="137"/>
      <c r="H208" s="737">
        <f>+H209</f>
        <v>2377.568</v>
      </c>
    </row>
    <row r="209" spans="1:8" s="101" customFormat="1" ht="25.5" customHeight="1">
      <c r="A209" s="276" t="s">
        <v>518</v>
      </c>
      <c r="B209" s="459" t="s">
        <v>0</v>
      </c>
      <c r="C209" s="459" t="s">
        <v>197</v>
      </c>
      <c r="D209" s="460" t="s">
        <v>181</v>
      </c>
      <c r="E209" s="461" t="s">
        <v>519</v>
      </c>
      <c r="F209" s="462" t="s">
        <v>159</v>
      </c>
      <c r="G209" s="466"/>
      <c r="H209" s="733">
        <f>H210</f>
        <v>2377.568</v>
      </c>
    </row>
    <row r="210" spans="1:8" s="101" customFormat="1" ht="26.25" customHeight="1">
      <c r="A210" s="464" t="s">
        <v>442</v>
      </c>
      <c r="B210" s="85" t="s">
        <v>0</v>
      </c>
      <c r="C210" s="283" t="s">
        <v>197</v>
      </c>
      <c r="D210" s="282" t="s">
        <v>181</v>
      </c>
      <c r="E210" s="458" t="s">
        <v>519</v>
      </c>
      <c r="F210" s="452" t="s">
        <v>520</v>
      </c>
      <c r="G210" s="289"/>
      <c r="H210" s="655">
        <f>H211+H212</f>
        <v>2377.568</v>
      </c>
    </row>
    <row r="211" spans="1:8" s="101" customFormat="1" ht="22.5" customHeight="1">
      <c r="A211" s="465" t="s">
        <v>368</v>
      </c>
      <c r="B211" s="85" t="s">
        <v>0</v>
      </c>
      <c r="C211" s="283" t="s">
        <v>197</v>
      </c>
      <c r="D211" s="282" t="s">
        <v>181</v>
      </c>
      <c r="E211" s="458" t="s">
        <v>519</v>
      </c>
      <c r="F211" s="452" t="s">
        <v>520</v>
      </c>
      <c r="G211" s="289" t="s">
        <v>149</v>
      </c>
      <c r="H211" s="655">
        <v>1654.087</v>
      </c>
    </row>
    <row r="212" spans="1:8" s="101" customFormat="1" ht="20.25" customHeight="1">
      <c r="A212" s="465" t="s">
        <v>368</v>
      </c>
      <c r="B212" s="284" t="s">
        <v>0</v>
      </c>
      <c r="C212" s="283" t="s">
        <v>197</v>
      </c>
      <c r="D212" s="282" t="s">
        <v>181</v>
      </c>
      <c r="E212" s="458" t="s">
        <v>822</v>
      </c>
      <c r="F212" s="452" t="s">
        <v>521</v>
      </c>
      <c r="G212" s="289" t="s">
        <v>149</v>
      </c>
      <c r="H212" s="692">
        <v>723.481</v>
      </c>
    </row>
    <row r="213" spans="1:8" s="101" customFormat="1" ht="1.5" customHeight="1" hidden="1">
      <c r="A213" s="632" t="s">
        <v>602</v>
      </c>
      <c r="B213" s="459" t="s">
        <v>0</v>
      </c>
      <c r="C213" s="459" t="s">
        <v>316</v>
      </c>
      <c r="D213" s="630"/>
      <c r="E213" s="408"/>
      <c r="F213" s="409"/>
      <c r="G213" s="466"/>
      <c r="H213" s="733">
        <f>H214</f>
        <v>0</v>
      </c>
    </row>
    <row r="214" spans="1:8" s="101" customFormat="1" ht="21" customHeight="1" hidden="1">
      <c r="A214" s="631" t="s">
        <v>601</v>
      </c>
      <c r="B214" s="85" t="s">
        <v>0</v>
      </c>
      <c r="C214" s="283" t="s">
        <v>316</v>
      </c>
      <c r="D214" s="629" t="s">
        <v>197</v>
      </c>
      <c r="E214" s="59"/>
      <c r="F214" s="156"/>
      <c r="G214" s="289"/>
      <c r="H214" s="655">
        <f>H215</f>
        <v>0</v>
      </c>
    </row>
    <row r="215" spans="1:8" s="101" customFormat="1" ht="24.75" customHeight="1" hidden="1">
      <c r="A215" s="633" t="s">
        <v>280</v>
      </c>
      <c r="B215" s="284" t="s">
        <v>0</v>
      </c>
      <c r="C215" s="634" t="s">
        <v>316</v>
      </c>
      <c r="D215" s="634" t="s">
        <v>197</v>
      </c>
      <c r="E215" s="59" t="s">
        <v>279</v>
      </c>
      <c r="F215" s="156" t="s">
        <v>159</v>
      </c>
      <c r="G215" s="289"/>
      <c r="H215" s="693">
        <f>H216</f>
        <v>0</v>
      </c>
    </row>
    <row r="216" spans="1:8" s="101" customFormat="1" ht="24.75" customHeight="1" hidden="1">
      <c r="A216" s="103" t="s">
        <v>278</v>
      </c>
      <c r="B216" s="284" t="s">
        <v>0</v>
      </c>
      <c r="C216" s="114" t="s">
        <v>316</v>
      </c>
      <c r="D216" s="114" t="s">
        <v>197</v>
      </c>
      <c r="E216" s="59" t="s">
        <v>274</v>
      </c>
      <c r="F216" s="156" t="s">
        <v>159</v>
      </c>
      <c r="G216" s="289"/>
      <c r="H216" s="693">
        <f>H217</f>
        <v>0</v>
      </c>
    </row>
    <row r="217" spans="1:8" s="101" customFormat="1" ht="24.75" customHeight="1" hidden="1">
      <c r="A217" s="412" t="s">
        <v>503</v>
      </c>
      <c r="B217" s="284" t="s">
        <v>0</v>
      </c>
      <c r="C217" s="114" t="s">
        <v>316</v>
      </c>
      <c r="D217" s="114" t="s">
        <v>197</v>
      </c>
      <c r="E217" s="59" t="s">
        <v>274</v>
      </c>
      <c r="F217" s="156" t="s">
        <v>504</v>
      </c>
      <c r="G217" s="289"/>
      <c r="H217" s="693">
        <f>H218</f>
        <v>0</v>
      </c>
    </row>
    <row r="218" spans="1:8" s="101" customFormat="1" ht="24.75" customHeight="1" hidden="1">
      <c r="A218" s="465" t="s">
        <v>368</v>
      </c>
      <c r="B218" s="284" t="s">
        <v>0</v>
      </c>
      <c r="C218" s="114" t="s">
        <v>316</v>
      </c>
      <c r="D218" s="114" t="s">
        <v>197</v>
      </c>
      <c r="E218" s="59" t="s">
        <v>274</v>
      </c>
      <c r="F218" s="156" t="s">
        <v>504</v>
      </c>
      <c r="G218" s="289" t="s">
        <v>149</v>
      </c>
      <c r="H218" s="693">
        <v>0</v>
      </c>
    </row>
    <row r="219" spans="1:8" s="101" customFormat="1" ht="19.5">
      <c r="A219" s="108" t="s">
        <v>194</v>
      </c>
      <c r="B219" s="71" t="s">
        <v>0</v>
      </c>
      <c r="C219" s="71" t="s">
        <v>168</v>
      </c>
      <c r="D219" s="107"/>
      <c r="E219" s="136"/>
      <c r="F219" s="135"/>
      <c r="G219" s="63"/>
      <c r="H219" s="712">
        <f>+H220</f>
        <v>10</v>
      </c>
    </row>
    <row r="220" spans="1:8" s="101" customFormat="1" ht="19.5">
      <c r="A220" s="108" t="s">
        <v>193</v>
      </c>
      <c r="B220" s="256" t="s">
        <v>0</v>
      </c>
      <c r="C220" s="71" t="s">
        <v>168</v>
      </c>
      <c r="D220" s="107" t="s">
        <v>168</v>
      </c>
      <c r="E220" s="136"/>
      <c r="F220" s="135"/>
      <c r="G220" s="63"/>
      <c r="H220" s="712">
        <f>+H221</f>
        <v>10</v>
      </c>
    </row>
    <row r="221" spans="1:8" s="101" customFormat="1" ht="63" customHeight="1">
      <c r="A221" s="108" t="s">
        <v>684</v>
      </c>
      <c r="B221" s="71" t="s">
        <v>0</v>
      </c>
      <c r="C221" s="71" t="s">
        <v>168</v>
      </c>
      <c r="D221" s="107" t="s">
        <v>168</v>
      </c>
      <c r="E221" s="134" t="s">
        <v>179</v>
      </c>
      <c r="F221" s="105" t="s">
        <v>159</v>
      </c>
      <c r="G221" s="133"/>
      <c r="H221" s="712">
        <f>H222</f>
        <v>10</v>
      </c>
    </row>
    <row r="222" spans="1:8" s="101" customFormat="1" ht="19.5">
      <c r="A222" s="132" t="s">
        <v>477</v>
      </c>
      <c r="B222" s="57" t="s">
        <v>0</v>
      </c>
      <c r="C222" s="57" t="s">
        <v>168</v>
      </c>
      <c r="D222" s="64" t="s">
        <v>168</v>
      </c>
      <c r="E222" s="79" t="s">
        <v>492</v>
      </c>
      <c r="F222" s="78" t="s">
        <v>166</v>
      </c>
      <c r="G222" s="63"/>
      <c r="H222" s="710">
        <f>+H223</f>
        <v>10</v>
      </c>
    </row>
    <row r="223" spans="1:8" s="101" customFormat="1" ht="22.5" customHeight="1">
      <c r="A223" s="534" t="s">
        <v>368</v>
      </c>
      <c r="B223" s="57" t="s">
        <v>0</v>
      </c>
      <c r="C223" s="57" t="s">
        <v>168</v>
      </c>
      <c r="D223" s="64" t="s">
        <v>168</v>
      </c>
      <c r="E223" s="79" t="s">
        <v>492</v>
      </c>
      <c r="F223" s="78" t="s">
        <v>166</v>
      </c>
      <c r="G223" s="63" t="s">
        <v>149</v>
      </c>
      <c r="H223" s="719">
        <v>10</v>
      </c>
    </row>
    <row r="224" spans="1:32" s="100" customFormat="1" ht="37.5" hidden="1">
      <c r="A224" s="75" t="s">
        <v>189</v>
      </c>
      <c r="B224" s="85" t="s">
        <v>0</v>
      </c>
      <c r="C224" s="57" t="s">
        <v>153</v>
      </c>
      <c r="D224" s="64" t="s">
        <v>152</v>
      </c>
      <c r="E224" s="247" t="s">
        <v>359</v>
      </c>
      <c r="F224" s="78" t="s">
        <v>360</v>
      </c>
      <c r="G224" s="163"/>
      <c r="H224" s="754"/>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row>
    <row r="225" spans="1:32" s="100" customFormat="1" ht="19.5" hidden="1">
      <c r="A225" s="72" t="s">
        <v>163</v>
      </c>
      <c r="B225" s="85" t="s">
        <v>0</v>
      </c>
      <c r="C225" s="57" t="s">
        <v>153</v>
      </c>
      <c r="D225" s="57" t="s">
        <v>152</v>
      </c>
      <c r="E225" s="59" t="s">
        <v>359</v>
      </c>
      <c r="F225" s="78" t="s">
        <v>360</v>
      </c>
      <c r="G225" s="57" t="s">
        <v>149</v>
      </c>
      <c r="H225" s="710"/>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row>
    <row r="226" spans="1:32" s="100" customFormat="1" ht="37.5" hidden="1">
      <c r="A226" s="75" t="s">
        <v>164</v>
      </c>
      <c r="B226" s="85" t="s">
        <v>0</v>
      </c>
      <c r="C226" s="57" t="s">
        <v>153</v>
      </c>
      <c r="D226" s="64" t="s">
        <v>152</v>
      </c>
      <c r="E226" s="247" t="s">
        <v>359</v>
      </c>
      <c r="F226" s="78" t="s">
        <v>358</v>
      </c>
      <c r="G226" s="163"/>
      <c r="H226" s="754"/>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row>
    <row r="227" spans="1:32" s="100" customFormat="1" ht="19.5" hidden="1">
      <c r="A227" s="72" t="s">
        <v>163</v>
      </c>
      <c r="B227" s="85" t="s">
        <v>0</v>
      </c>
      <c r="C227" s="57" t="s">
        <v>153</v>
      </c>
      <c r="D227" s="57" t="s">
        <v>152</v>
      </c>
      <c r="E227" s="59" t="s">
        <v>359</v>
      </c>
      <c r="F227" s="78" t="s">
        <v>358</v>
      </c>
      <c r="G227" s="57" t="s">
        <v>149</v>
      </c>
      <c r="H227" s="710"/>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row>
    <row r="228" spans="1:8" s="80" customFormat="1" ht="25.5" customHeight="1">
      <c r="A228" s="65" t="s">
        <v>161</v>
      </c>
      <c r="B228" s="267" t="s">
        <v>0</v>
      </c>
      <c r="C228" s="127">
        <v>10</v>
      </c>
      <c r="D228" s="127"/>
      <c r="E228" s="77"/>
      <c r="F228" s="76"/>
      <c r="G228" s="68"/>
      <c r="H228" s="712">
        <f>H238+H235</f>
        <v>20</v>
      </c>
    </row>
    <row r="229" spans="1:8" s="80" customFormat="1" ht="18.75" hidden="1">
      <c r="A229" s="65" t="s">
        <v>158</v>
      </c>
      <c r="B229" s="71" t="s">
        <v>0</v>
      </c>
      <c r="C229" s="98">
        <v>10</v>
      </c>
      <c r="D229" s="97" t="s">
        <v>152</v>
      </c>
      <c r="E229" s="74"/>
      <c r="F229" s="73"/>
      <c r="G229" s="97"/>
      <c r="H229" s="736"/>
    </row>
    <row r="230" spans="1:8" s="80" customFormat="1" ht="54" customHeight="1" hidden="1">
      <c r="A230" s="62" t="s">
        <v>156</v>
      </c>
      <c r="B230" s="96" t="s">
        <v>0</v>
      </c>
      <c r="C230" s="95">
        <v>10</v>
      </c>
      <c r="D230" s="94" t="s">
        <v>152</v>
      </c>
      <c r="E230" s="70" t="s">
        <v>175</v>
      </c>
      <c r="F230" s="69" t="s">
        <v>174</v>
      </c>
      <c r="G230" s="93"/>
      <c r="H230" s="712"/>
    </row>
    <row r="231" spans="1:8" s="80" customFormat="1" ht="68.25" customHeight="1" hidden="1">
      <c r="A231" s="61" t="s">
        <v>154</v>
      </c>
      <c r="B231" s="85" t="s">
        <v>0</v>
      </c>
      <c r="C231" s="84">
        <v>10</v>
      </c>
      <c r="D231" s="83" t="s">
        <v>152</v>
      </c>
      <c r="E231" s="67" t="s">
        <v>171</v>
      </c>
      <c r="F231" s="66" t="s">
        <v>174</v>
      </c>
      <c r="G231" s="91"/>
      <c r="H231" s="712"/>
    </row>
    <row r="232" spans="1:8" s="80" customFormat="1" ht="20.25" customHeight="1" hidden="1">
      <c r="A232" s="88" t="s">
        <v>173</v>
      </c>
      <c r="B232" s="85" t="s">
        <v>0</v>
      </c>
      <c r="C232" s="87">
        <v>10</v>
      </c>
      <c r="D232" s="83" t="s">
        <v>152</v>
      </c>
      <c r="E232" s="67" t="s">
        <v>171</v>
      </c>
      <c r="F232" s="66" t="s">
        <v>170</v>
      </c>
      <c r="G232" s="82"/>
      <c r="H232" s="710"/>
    </row>
    <row r="233" spans="1:8" s="80" customFormat="1" ht="20.25" customHeight="1" hidden="1">
      <c r="A233" s="86" t="s">
        <v>172</v>
      </c>
      <c r="B233" s="85" t="s">
        <v>0</v>
      </c>
      <c r="C233" s="582">
        <v>10</v>
      </c>
      <c r="D233" s="83" t="s">
        <v>152</v>
      </c>
      <c r="E233" s="67" t="s">
        <v>171</v>
      </c>
      <c r="F233" s="66" t="s">
        <v>170</v>
      </c>
      <c r="G233" s="478" t="s">
        <v>169</v>
      </c>
      <c r="H233" s="710"/>
    </row>
    <row r="234" spans="1:8" s="80" customFormat="1" ht="20.25" customHeight="1">
      <c r="A234" s="583" t="s">
        <v>158</v>
      </c>
      <c r="B234" s="96" t="s">
        <v>0</v>
      </c>
      <c r="C234" s="477" t="s">
        <v>182</v>
      </c>
      <c r="D234" s="477" t="s">
        <v>152</v>
      </c>
      <c r="E234" s="244"/>
      <c r="F234" s="243"/>
      <c r="G234" s="90"/>
      <c r="H234" s="712" t="str">
        <f>H235</f>
        <v>20,000</v>
      </c>
    </row>
    <row r="235" spans="1:8" s="80" customFormat="1" ht="20.25" customHeight="1">
      <c r="A235" s="110" t="s">
        <v>278</v>
      </c>
      <c r="B235" s="96" t="s">
        <v>0</v>
      </c>
      <c r="C235" s="477" t="s">
        <v>182</v>
      </c>
      <c r="D235" s="477" t="s">
        <v>152</v>
      </c>
      <c r="E235" s="833" t="s">
        <v>449</v>
      </c>
      <c r="F235" s="834"/>
      <c r="G235" s="68"/>
      <c r="H235" s="712" t="str">
        <f>H236</f>
        <v>20,000</v>
      </c>
    </row>
    <row r="236" spans="1:8" s="80" customFormat="1" ht="20.25" customHeight="1">
      <c r="A236" s="476" t="s">
        <v>173</v>
      </c>
      <c r="B236" s="85" t="s">
        <v>0</v>
      </c>
      <c r="C236" s="475" t="s">
        <v>182</v>
      </c>
      <c r="D236" s="475" t="s">
        <v>152</v>
      </c>
      <c r="E236" s="835" t="s">
        <v>448</v>
      </c>
      <c r="F236" s="836"/>
      <c r="G236" s="114"/>
      <c r="H236" s="710" t="str">
        <f>H237</f>
        <v>20,000</v>
      </c>
    </row>
    <row r="237" spans="1:8" s="80" customFormat="1" ht="18.75" customHeight="1">
      <c r="A237" s="410" t="s">
        <v>172</v>
      </c>
      <c r="B237" s="85" t="s">
        <v>0</v>
      </c>
      <c r="C237" s="475" t="s">
        <v>182</v>
      </c>
      <c r="D237" s="475" t="s">
        <v>152</v>
      </c>
      <c r="E237" s="835" t="s">
        <v>448</v>
      </c>
      <c r="F237" s="836"/>
      <c r="G237" s="114" t="s">
        <v>169</v>
      </c>
      <c r="H237" s="694" t="s">
        <v>732</v>
      </c>
    </row>
    <row r="238" spans="1:32" s="100" customFormat="1" ht="18.75" customHeight="1" hidden="1">
      <c r="A238" s="125" t="s">
        <v>187</v>
      </c>
      <c r="B238" s="71" t="s">
        <v>0</v>
      </c>
      <c r="C238" s="95">
        <v>10</v>
      </c>
      <c r="D238" s="94" t="s">
        <v>222</v>
      </c>
      <c r="E238" s="124"/>
      <c r="F238" s="123"/>
      <c r="G238" s="121"/>
      <c r="H238" s="712">
        <f>H239</f>
        <v>0</v>
      </c>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row>
    <row r="239" spans="1:32" s="100" customFormat="1" ht="78" customHeight="1" hidden="1">
      <c r="A239" s="147" t="s">
        <v>681</v>
      </c>
      <c r="B239" s="96" t="s">
        <v>0</v>
      </c>
      <c r="C239" s="122">
        <v>10</v>
      </c>
      <c r="D239" s="122" t="s">
        <v>222</v>
      </c>
      <c r="E239" s="70" t="s">
        <v>186</v>
      </c>
      <c r="F239" s="69" t="s">
        <v>159</v>
      </c>
      <c r="G239" s="121"/>
      <c r="H239" s="712">
        <f>H240</f>
        <v>0</v>
      </c>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row>
    <row r="240" spans="1:32" s="51" customFormat="1" ht="98.25" customHeight="1" hidden="1">
      <c r="A240" s="120" t="s">
        <v>703</v>
      </c>
      <c r="B240" s="85" t="s">
        <v>0</v>
      </c>
      <c r="C240" s="119" t="s">
        <v>182</v>
      </c>
      <c r="D240" s="118" t="s">
        <v>222</v>
      </c>
      <c r="E240" s="67" t="s">
        <v>184</v>
      </c>
      <c r="F240" s="66" t="s">
        <v>159</v>
      </c>
      <c r="G240" s="68"/>
      <c r="H240" s="710">
        <f>H241</f>
        <v>0</v>
      </c>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row>
    <row r="241" spans="1:32" s="51" customFormat="1" ht="18.75" hidden="1">
      <c r="A241" s="117" t="s">
        <v>574</v>
      </c>
      <c r="B241" s="85" t="s">
        <v>0</v>
      </c>
      <c r="C241" s="116" t="s">
        <v>182</v>
      </c>
      <c r="D241" s="115" t="s">
        <v>222</v>
      </c>
      <c r="E241" s="67" t="s">
        <v>493</v>
      </c>
      <c r="F241" s="66" t="s">
        <v>500</v>
      </c>
      <c r="G241" s="68"/>
      <c r="H241" s="710">
        <f>H242</f>
        <v>0</v>
      </c>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row>
    <row r="242" spans="1:32" s="51" customFormat="1" ht="18.75" hidden="1">
      <c r="A242" s="86" t="s">
        <v>172</v>
      </c>
      <c r="B242" s="85" t="s">
        <v>0</v>
      </c>
      <c r="C242" s="116" t="s">
        <v>182</v>
      </c>
      <c r="D242" s="115" t="s">
        <v>222</v>
      </c>
      <c r="E242" s="67" t="s">
        <v>493</v>
      </c>
      <c r="F242" s="66" t="s">
        <v>500</v>
      </c>
      <c r="G242" s="114" t="s">
        <v>169</v>
      </c>
      <c r="H242" s="710"/>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row>
    <row r="243" spans="1:32" s="51" customFormat="1" ht="18.75">
      <c r="A243" s="110" t="s">
        <v>180</v>
      </c>
      <c r="B243" s="71" t="s">
        <v>0</v>
      </c>
      <c r="C243" s="109">
        <v>11</v>
      </c>
      <c r="D243" s="107"/>
      <c r="E243" s="112"/>
      <c r="F243" s="111"/>
      <c r="G243" s="266"/>
      <c r="H243" s="712">
        <f>+H244</f>
        <v>150</v>
      </c>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row>
    <row r="244" spans="1:32" s="51" customFormat="1" ht="18.75">
      <c r="A244" s="587" t="s">
        <v>573</v>
      </c>
      <c r="B244" s="256" t="s">
        <v>0</v>
      </c>
      <c r="C244" s="109">
        <v>11</v>
      </c>
      <c r="D244" s="107" t="s">
        <v>152</v>
      </c>
      <c r="E244" s="106"/>
      <c r="F244" s="105"/>
      <c r="G244" s="266"/>
      <c r="H244" s="712">
        <f>+H245</f>
        <v>150</v>
      </c>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row>
    <row r="245" spans="1:32" s="264" customFormat="1" ht="63" customHeight="1">
      <c r="A245" s="108" t="s">
        <v>684</v>
      </c>
      <c r="B245" s="71" t="s">
        <v>0</v>
      </c>
      <c r="C245" s="71" t="s">
        <v>177</v>
      </c>
      <c r="D245" s="107" t="s">
        <v>152</v>
      </c>
      <c r="E245" s="106" t="s">
        <v>179</v>
      </c>
      <c r="F245" s="105" t="s">
        <v>159</v>
      </c>
      <c r="G245" s="266"/>
      <c r="H245" s="712">
        <f>+H246</f>
        <v>150</v>
      </c>
      <c r="I245" s="265"/>
      <c r="J245" s="265"/>
      <c r="K245" s="265"/>
      <c r="L245" s="265"/>
      <c r="M245" s="265"/>
      <c r="N245" s="265"/>
      <c r="O245" s="265"/>
      <c r="P245" s="265"/>
      <c r="Q245" s="265"/>
      <c r="R245" s="265"/>
      <c r="S245" s="265"/>
      <c r="T245" s="265"/>
      <c r="U245" s="265"/>
      <c r="V245" s="265"/>
      <c r="W245" s="265"/>
      <c r="X245" s="265"/>
      <c r="Y245" s="265"/>
      <c r="Z245" s="265"/>
      <c r="AA245" s="265"/>
      <c r="AB245" s="265"/>
      <c r="AC245" s="265"/>
      <c r="AD245" s="265"/>
      <c r="AE245" s="265"/>
      <c r="AF245" s="265"/>
    </row>
    <row r="246" spans="1:32" s="51" customFormat="1" ht="60.75" customHeight="1">
      <c r="A246" s="86" t="s">
        <v>478</v>
      </c>
      <c r="B246" s="57" t="s">
        <v>0</v>
      </c>
      <c r="C246" s="57" t="s">
        <v>177</v>
      </c>
      <c r="D246" s="64" t="s">
        <v>152</v>
      </c>
      <c r="E246" s="79" t="s">
        <v>494</v>
      </c>
      <c r="F246" s="78" t="s">
        <v>176</v>
      </c>
      <c r="G246" s="263"/>
      <c r="H246" s="710">
        <f>+H247+H250</f>
        <v>150</v>
      </c>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row>
    <row r="247" spans="1:32" s="51" customFormat="1" ht="61.5" customHeight="1">
      <c r="A247" s="516" t="s">
        <v>495</v>
      </c>
      <c r="B247" s="57" t="s">
        <v>0</v>
      </c>
      <c r="C247" s="286" t="s">
        <v>177</v>
      </c>
      <c r="D247" s="511" t="s">
        <v>152</v>
      </c>
      <c r="E247" s="514" t="s">
        <v>494</v>
      </c>
      <c r="F247" s="515" t="s">
        <v>496</v>
      </c>
      <c r="G247" s="63"/>
      <c r="H247" s="710">
        <f>H248</f>
        <v>150</v>
      </c>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row>
    <row r="248" spans="1:32" s="51" customFormat="1" ht="24.75" customHeight="1">
      <c r="A248" s="534" t="s">
        <v>368</v>
      </c>
      <c r="B248" s="57" t="s">
        <v>0</v>
      </c>
      <c r="C248" s="57" t="s">
        <v>177</v>
      </c>
      <c r="D248" s="64" t="s">
        <v>152</v>
      </c>
      <c r="E248" s="79" t="s">
        <v>494</v>
      </c>
      <c r="F248" s="78" t="s">
        <v>176</v>
      </c>
      <c r="G248" s="63" t="s">
        <v>149</v>
      </c>
      <c r="H248" s="719">
        <v>150</v>
      </c>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row>
    <row r="249" spans="1:32" s="51" customFormat="1" ht="8.25" customHeight="1">
      <c r="A249" s="86"/>
      <c r="B249" s="57"/>
      <c r="C249" s="57"/>
      <c r="D249" s="64"/>
      <c r="E249" s="79"/>
      <c r="F249" s="78"/>
      <c r="G249" s="63"/>
      <c r="H249" s="719"/>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row>
    <row r="250" spans="1:32" s="51" customFormat="1" ht="56.25" hidden="1">
      <c r="A250" s="86" t="s">
        <v>357</v>
      </c>
      <c r="B250" s="57" t="s">
        <v>0</v>
      </c>
      <c r="C250" s="57" t="s">
        <v>177</v>
      </c>
      <c r="D250" s="64" t="s">
        <v>210</v>
      </c>
      <c r="E250" s="79" t="s">
        <v>356</v>
      </c>
      <c r="F250" s="78" t="s">
        <v>355</v>
      </c>
      <c r="G250" s="63"/>
      <c r="H250" s="63"/>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row>
    <row r="251" spans="1:32" s="51" customFormat="1" ht="18.75" hidden="1">
      <c r="A251" s="262" t="s">
        <v>163</v>
      </c>
      <c r="B251" s="60" t="s">
        <v>0</v>
      </c>
      <c r="C251" s="260" t="s">
        <v>177</v>
      </c>
      <c r="D251" s="260" t="s">
        <v>210</v>
      </c>
      <c r="E251" s="79" t="s">
        <v>356</v>
      </c>
      <c r="F251" s="78" t="s">
        <v>355</v>
      </c>
      <c r="G251" s="259" t="s">
        <v>149</v>
      </c>
      <c r="H251" s="259"/>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row>
    <row r="252" spans="1:32" s="51" customFormat="1" ht="18.75" hidden="1">
      <c r="A252" s="261" t="s">
        <v>350</v>
      </c>
      <c r="B252" s="60" t="s">
        <v>0</v>
      </c>
      <c r="C252" s="60" t="s">
        <v>277</v>
      </c>
      <c r="D252" s="260"/>
      <c r="E252" s="871"/>
      <c r="F252" s="872"/>
      <c r="G252" s="60"/>
      <c r="H252" s="60"/>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row>
    <row r="253" spans="1:32" s="51" customFormat="1" ht="18.75" hidden="1">
      <c r="A253" s="261" t="s">
        <v>350</v>
      </c>
      <c r="B253" s="60" t="s">
        <v>0</v>
      </c>
      <c r="C253" s="60" t="s">
        <v>277</v>
      </c>
      <c r="D253" s="260" t="s">
        <v>152</v>
      </c>
      <c r="E253" s="871"/>
      <c r="F253" s="872"/>
      <c r="G253" s="60"/>
      <c r="H253" s="60"/>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row>
    <row r="254" spans="1:32" s="51" customFormat="1" ht="75" hidden="1">
      <c r="A254" s="108" t="s">
        <v>354</v>
      </c>
      <c r="B254" s="60" t="s">
        <v>0</v>
      </c>
      <c r="C254" s="60" t="s">
        <v>277</v>
      </c>
      <c r="D254" s="260" t="s">
        <v>152</v>
      </c>
      <c r="E254" s="871" t="s">
        <v>353</v>
      </c>
      <c r="F254" s="872"/>
      <c r="G254" s="60"/>
      <c r="H254" s="60"/>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row>
    <row r="255" spans="1:32" s="51" customFormat="1" ht="93.75" hidden="1">
      <c r="A255" s="103" t="s">
        <v>352</v>
      </c>
      <c r="B255" s="60" t="s">
        <v>0</v>
      </c>
      <c r="C255" s="60" t="s">
        <v>277</v>
      </c>
      <c r="D255" s="260" t="s">
        <v>152</v>
      </c>
      <c r="E255" s="871" t="s">
        <v>351</v>
      </c>
      <c r="F255" s="872"/>
      <c r="G255" s="60"/>
      <c r="H255" s="60"/>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row>
    <row r="256" spans="1:32" s="51" customFormat="1" ht="18.75" hidden="1">
      <c r="A256" s="261" t="s">
        <v>350</v>
      </c>
      <c r="B256" s="60" t="s">
        <v>0</v>
      </c>
      <c r="C256" s="60" t="s">
        <v>277</v>
      </c>
      <c r="D256" s="260" t="s">
        <v>152</v>
      </c>
      <c r="E256" s="871" t="s">
        <v>348</v>
      </c>
      <c r="F256" s="872"/>
      <c r="G256" s="60"/>
      <c r="H256" s="60"/>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row>
    <row r="257" spans="1:32" s="51" customFormat="1" ht="18.75" hidden="1">
      <c r="A257" s="261" t="s">
        <v>349</v>
      </c>
      <c r="B257" s="60" t="s">
        <v>0</v>
      </c>
      <c r="C257" s="60" t="s">
        <v>277</v>
      </c>
      <c r="D257" s="260" t="s">
        <v>152</v>
      </c>
      <c r="E257" s="871" t="s">
        <v>348</v>
      </c>
      <c r="F257" s="872"/>
      <c r="G257" s="60" t="s">
        <v>347</v>
      </c>
      <c r="H257" s="60"/>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row>
    <row r="258" spans="1:32" s="51" customFormat="1" ht="18.75" hidden="1">
      <c r="A258" s="261"/>
      <c r="B258" s="60"/>
      <c r="C258" s="60"/>
      <c r="D258" s="260"/>
      <c r="E258" s="871"/>
      <c r="F258" s="872"/>
      <c r="G258" s="60"/>
      <c r="H258" s="60"/>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row>
    <row r="259" spans="1:32" s="51" customFormat="1" ht="18.75">
      <c r="A259" s="50"/>
      <c r="B259" s="49"/>
      <c r="C259" s="49"/>
      <c r="D259" s="55"/>
      <c r="E259" s="54"/>
      <c r="F259" s="53"/>
      <c r="G259" s="49"/>
      <c r="H259" s="49"/>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row>
    <row r="260" spans="1:32" s="51" customFormat="1" ht="18.75">
      <c r="A260" s="50"/>
      <c r="B260" s="49"/>
      <c r="C260" s="49"/>
      <c r="D260" s="55"/>
      <c r="E260" s="54"/>
      <c r="F260" s="53"/>
      <c r="G260" s="49"/>
      <c r="H260" s="49"/>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row>
    <row r="261" spans="1:32" s="51" customFormat="1" ht="18.75">
      <c r="A261" s="50"/>
      <c r="B261" s="49"/>
      <c r="C261" s="49"/>
      <c r="D261" s="55"/>
      <c r="E261" s="54"/>
      <c r="F261" s="53"/>
      <c r="G261" s="49"/>
      <c r="H261" s="49"/>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row>
    <row r="262" spans="1:32" s="51" customFormat="1" ht="18.75">
      <c r="A262" s="50"/>
      <c r="B262" s="49"/>
      <c r="C262" s="49"/>
      <c r="D262" s="55"/>
      <c r="E262" s="54"/>
      <c r="F262" s="53"/>
      <c r="G262" s="49"/>
      <c r="H262" s="49"/>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row>
    <row r="263" spans="1:32" s="51" customFormat="1" ht="18.75">
      <c r="A263" s="50"/>
      <c r="B263" s="49"/>
      <c r="C263" s="49"/>
      <c r="D263" s="55"/>
      <c r="E263" s="54"/>
      <c r="F263" s="53"/>
      <c r="G263" s="49"/>
      <c r="H263" s="49"/>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row>
    <row r="264" spans="1:32" s="51" customFormat="1" ht="18.75">
      <c r="A264" s="50"/>
      <c r="B264" s="49"/>
      <c r="C264" s="49"/>
      <c r="D264" s="55"/>
      <c r="E264" s="54"/>
      <c r="F264" s="53"/>
      <c r="G264" s="49"/>
      <c r="H264" s="49"/>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row>
    <row r="265" spans="1:32" s="51" customFormat="1" ht="18.75">
      <c r="A265" s="50"/>
      <c r="B265" s="49"/>
      <c r="C265" s="49"/>
      <c r="D265" s="55"/>
      <c r="E265" s="54"/>
      <c r="F265" s="53"/>
      <c r="G265" s="49"/>
      <c r="H265" s="49"/>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row>
    <row r="266" spans="1:32" s="51" customFormat="1" ht="18.75">
      <c r="A266" s="50"/>
      <c r="B266" s="49"/>
      <c r="C266" s="49"/>
      <c r="D266" s="55"/>
      <c r="E266" s="54"/>
      <c r="F266" s="53"/>
      <c r="G266" s="49"/>
      <c r="H266" s="49"/>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row>
    <row r="267" spans="1:32" s="51" customFormat="1" ht="18.75">
      <c r="A267" s="50"/>
      <c r="B267" s="49"/>
      <c r="C267" s="49"/>
      <c r="D267" s="55"/>
      <c r="E267" s="54"/>
      <c r="F267" s="53"/>
      <c r="G267" s="49"/>
      <c r="H267" s="49"/>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row>
    <row r="268" spans="1:32" s="51" customFormat="1" ht="18.75">
      <c r="A268" s="50"/>
      <c r="B268" s="49"/>
      <c r="C268" s="49"/>
      <c r="D268" s="55"/>
      <c r="E268" s="54"/>
      <c r="F268" s="53"/>
      <c r="G268" s="49"/>
      <c r="H268" s="49"/>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row>
    <row r="269" spans="1:32" s="51" customFormat="1" ht="18.75">
      <c r="A269" s="50"/>
      <c r="B269" s="49"/>
      <c r="C269" s="49"/>
      <c r="D269" s="55"/>
      <c r="E269" s="54"/>
      <c r="F269" s="53"/>
      <c r="G269" s="49"/>
      <c r="H269" s="49"/>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row>
    <row r="270" spans="1:32" s="51" customFormat="1" ht="18.75">
      <c r="A270" s="50"/>
      <c r="B270" s="49"/>
      <c r="C270" s="49"/>
      <c r="D270" s="55"/>
      <c r="E270" s="54"/>
      <c r="F270" s="53"/>
      <c r="G270" s="49"/>
      <c r="H270" s="49"/>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row>
    <row r="271" spans="1:32" s="51" customFormat="1" ht="18.75">
      <c r="A271" s="50"/>
      <c r="B271" s="49"/>
      <c r="C271" s="49"/>
      <c r="D271" s="55"/>
      <c r="E271" s="54"/>
      <c r="F271" s="53"/>
      <c r="G271" s="49"/>
      <c r="H271" s="49"/>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row>
    <row r="272" spans="1:32" s="51" customFormat="1" ht="18.75">
      <c r="A272" s="50"/>
      <c r="B272" s="49"/>
      <c r="C272" s="49"/>
      <c r="D272" s="55"/>
      <c r="E272" s="54"/>
      <c r="F272" s="53"/>
      <c r="G272" s="49"/>
      <c r="H272" s="49"/>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row>
    <row r="273" spans="1:32" s="51" customFormat="1" ht="18.75">
      <c r="A273" s="50"/>
      <c r="B273" s="49"/>
      <c r="C273" s="49"/>
      <c r="D273" s="55"/>
      <c r="E273" s="54"/>
      <c r="F273" s="53"/>
      <c r="G273" s="49"/>
      <c r="H273" s="49"/>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row>
    <row r="274" spans="1:32" s="51" customFormat="1" ht="18.75">
      <c r="A274" s="50"/>
      <c r="B274" s="49"/>
      <c r="C274" s="49"/>
      <c r="D274" s="55"/>
      <c r="E274" s="54"/>
      <c r="F274" s="53"/>
      <c r="G274" s="49"/>
      <c r="H274" s="49"/>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row>
    <row r="275" spans="1:32" s="51" customFormat="1" ht="18.75">
      <c r="A275" s="50"/>
      <c r="B275" s="49"/>
      <c r="C275" s="49"/>
      <c r="D275" s="55"/>
      <c r="E275" s="54"/>
      <c r="F275" s="53"/>
      <c r="G275" s="49"/>
      <c r="H275" s="49"/>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row>
    <row r="276" spans="1:32" s="51" customFormat="1" ht="18.75">
      <c r="A276" s="50"/>
      <c r="B276" s="49"/>
      <c r="C276" s="49"/>
      <c r="D276" s="55"/>
      <c r="E276" s="54"/>
      <c r="F276" s="53"/>
      <c r="G276" s="49"/>
      <c r="H276" s="49"/>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row>
    <row r="277" spans="1:32" s="51" customFormat="1" ht="18.75">
      <c r="A277" s="50"/>
      <c r="B277" s="49"/>
      <c r="C277" s="49"/>
      <c r="D277" s="55"/>
      <c r="E277" s="54"/>
      <c r="F277" s="53"/>
      <c r="G277" s="49"/>
      <c r="H277" s="49"/>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row>
    <row r="278" spans="1:32" s="51" customFormat="1" ht="18.75">
      <c r="A278" s="50"/>
      <c r="B278" s="49"/>
      <c r="C278" s="49"/>
      <c r="D278" s="55"/>
      <c r="E278" s="54"/>
      <c r="F278" s="53"/>
      <c r="G278" s="49"/>
      <c r="H278" s="49"/>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row>
    <row r="279" spans="1:32" s="51" customFormat="1" ht="18.75">
      <c r="A279" s="50"/>
      <c r="B279" s="49"/>
      <c r="C279" s="49"/>
      <c r="D279" s="55"/>
      <c r="E279" s="54"/>
      <c r="F279" s="53"/>
      <c r="G279" s="49"/>
      <c r="H279" s="49"/>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row>
    <row r="280" spans="1:32" s="51" customFormat="1" ht="18.75">
      <c r="A280" s="50"/>
      <c r="B280" s="49"/>
      <c r="C280" s="49"/>
      <c r="D280" s="55"/>
      <c r="E280" s="54"/>
      <c r="F280" s="53"/>
      <c r="G280" s="49"/>
      <c r="H280" s="49"/>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row>
    <row r="281" spans="1:32" s="51" customFormat="1" ht="18.75">
      <c r="A281" s="50"/>
      <c r="B281" s="49"/>
      <c r="C281" s="49"/>
      <c r="D281" s="55"/>
      <c r="E281" s="54"/>
      <c r="F281" s="53"/>
      <c r="G281" s="49"/>
      <c r="H281" s="49"/>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row>
    <row r="282" spans="1:32" s="51" customFormat="1" ht="18.75">
      <c r="A282" s="50"/>
      <c r="B282" s="49"/>
      <c r="C282" s="49"/>
      <c r="D282" s="55"/>
      <c r="E282" s="54"/>
      <c r="F282" s="53"/>
      <c r="G282" s="49"/>
      <c r="H282" s="49"/>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row>
    <row r="283" spans="1:32" s="51" customFormat="1" ht="18.75">
      <c r="A283" s="50"/>
      <c r="B283" s="49"/>
      <c r="C283" s="49"/>
      <c r="D283" s="55"/>
      <c r="E283" s="54"/>
      <c r="F283" s="53"/>
      <c r="G283" s="49"/>
      <c r="H283" s="49"/>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row>
    <row r="284" spans="1:32" s="51" customFormat="1" ht="18.75">
      <c r="A284" s="50"/>
      <c r="B284" s="49"/>
      <c r="C284" s="49"/>
      <c r="D284" s="55"/>
      <c r="E284" s="54"/>
      <c r="F284" s="53"/>
      <c r="G284" s="49"/>
      <c r="H284" s="49"/>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row>
    <row r="285" spans="1:32" s="51" customFormat="1" ht="18.75">
      <c r="A285" s="50"/>
      <c r="B285" s="49"/>
      <c r="C285" s="49"/>
      <c r="D285" s="55"/>
      <c r="E285" s="54"/>
      <c r="F285" s="53"/>
      <c r="G285" s="49"/>
      <c r="H285" s="49"/>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row>
    <row r="286" spans="1:32" s="51" customFormat="1" ht="18.75">
      <c r="A286" s="50"/>
      <c r="B286" s="49"/>
      <c r="C286" s="49"/>
      <c r="D286" s="55"/>
      <c r="E286" s="54"/>
      <c r="F286" s="53"/>
      <c r="G286" s="49"/>
      <c r="H286" s="49"/>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row>
  </sheetData>
  <sheetProtection/>
  <mergeCells count="48">
    <mergeCell ref="E68:F68"/>
    <mergeCell ref="A9:H9"/>
    <mergeCell ref="E74:F74"/>
    <mergeCell ref="E88:F88"/>
    <mergeCell ref="E107:F107"/>
    <mergeCell ref="E236:F236"/>
    <mergeCell ref="E235:F235"/>
    <mergeCell ref="E153:F153"/>
    <mergeCell ref="E154:F154"/>
    <mergeCell ref="E150:F150"/>
    <mergeCell ref="A1:H1"/>
    <mergeCell ref="A2:H2"/>
    <mergeCell ref="A3:H3"/>
    <mergeCell ref="A4:H4"/>
    <mergeCell ref="A5:H5"/>
    <mergeCell ref="A6:H6"/>
    <mergeCell ref="E258:F258"/>
    <mergeCell ref="E256:F256"/>
    <mergeCell ref="E257:F257"/>
    <mergeCell ref="E252:F252"/>
    <mergeCell ref="E253:F253"/>
    <mergeCell ref="E254:F254"/>
    <mergeCell ref="E255:F255"/>
    <mergeCell ref="E237:F237"/>
    <mergeCell ref="E151:F151"/>
    <mergeCell ref="A7:H7"/>
    <mergeCell ref="E131:F131"/>
    <mergeCell ref="E132:F132"/>
    <mergeCell ref="E106:F106"/>
    <mergeCell ref="A8:G8"/>
    <mergeCell ref="E152:F152"/>
    <mergeCell ref="E160:F160"/>
    <mergeCell ref="E161:F161"/>
    <mergeCell ref="E98:F98"/>
    <mergeCell ref="E99:F99"/>
    <mergeCell ref="E130:F130"/>
    <mergeCell ref="E129:F129"/>
    <mergeCell ref="E128:F128"/>
    <mergeCell ref="E127:F127"/>
    <mergeCell ref="E126:F126"/>
    <mergeCell ref="E179:F179"/>
    <mergeCell ref="E180:F180"/>
    <mergeCell ref="E149:F149"/>
    <mergeCell ref="E155:F155"/>
    <mergeCell ref="E156:F156"/>
    <mergeCell ref="E157:F157"/>
    <mergeCell ref="E158:F158"/>
    <mergeCell ref="E178:F178"/>
  </mergeCells>
  <printOptions/>
  <pageMargins left="0.7086614173228347" right="0.1968503937007874" top="0.3937007874015748" bottom="0.31496062992125984" header="0.31496062992125984" footer="0.2362204724409449"/>
  <pageSetup blackAndWhite="1" fitToHeight="6" fitToWidth="1" horizontalDpi="600" verticalDpi="600" orientation="portrait" paperSize="9" scale="51" r:id="rId1"/>
</worksheet>
</file>

<file path=xl/worksheets/sheet8.xml><?xml version="1.0" encoding="utf-8"?>
<worksheet xmlns="http://schemas.openxmlformats.org/spreadsheetml/2006/main" xmlns:r="http://schemas.openxmlformats.org/officeDocument/2006/relationships">
  <sheetPr>
    <tabColor rgb="FFFFFF00"/>
  </sheetPr>
  <dimension ref="A1:IO283"/>
  <sheetViews>
    <sheetView zoomScale="66" zoomScaleNormal="66" zoomScalePageLayoutView="0" workbookViewId="0" topLeftCell="A1">
      <selection activeCell="A4" sqref="A4:I4"/>
    </sheetView>
  </sheetViews>
  <sheetFormatPr defaultColWidth="9.140625" defaultRowHeight="15"/>
  <cols>
    <col min="1" max="1" width="106.00390625" style="50" customWidth="1"/>
    <col min="2" max="2" width="8.7109375" style="49" customWidth="1"/>
    <col min="3" max="3" width="8.7109375" style="45" customWidth="1"/>
    <col min="4" max="4" width="9.140625" style="48" customWidth="1"/>
    <col min="5" max="5" width="14.00390625" style="47" customWidth="1"/>
    <col min="6" max="6" width="8.8515625" style="46" customWidth="1"/>
    <col min="7" max="7" width="10.421875" style="45" customWidth="1"/>
    <col min="8" max="8" width="16.00390625" style="45" customWidth="1"/>
    <col min="9" max="9" width="14.00390625" style="45" customWidth="1"/>
    <col min="10" max="33" width="9.140625" style="44" customWidth="1"/>
  </cols>
  <sheetData>
    <row r="1" spans="1:9" s="1" customFormat="1" ht="15.75" customHeight="1">
      <c r="A1" s="820" t="s">
        <v>655</v>
      </c>
      <c r="B1" s="820"/>
      <c r="C1" s="820"/>
      <c r="D1" s="820"/>
      <c r="E1" s="820"/>
      <c r="F1" s="820"/>
      <c r="G1" s="820"/>
      <c r="H1" s="820"/>
      <c r="I1" s="820"/>
    </row>
    <row r="2" spans="1:9" s="1" customFormat="1" ht="15.75" customHeight="1">
      <c r="A2" s="873" t="s">
        <v>4</v>
      </c>
      <c r="B2" s="873"/>
      <c r="C2" s="873"/>
      <c r="D2" s="873"/>
      <c r="E2" s="873"/>
      <c r="F2" s="873"/>
      <c r="G2" s="873"/>
      <c r="H2" s="873"/>
      <c r="I2" s="873"/>
    </row>
    <row r="3" spans="1:9" s="1" customFormat="1" ht="15.75" customHeight="1">
      <c r="A3" s="873" t="s">
        <v>841</v>
      </c>
      <c r="B3" s="873"/>
      <c r="C3" s="873"/>
      <c r="D3" s="873"/>
      <c r="E3" s="873"/>
      <c r="F3" s="873"/>
      <c r="G3" s="873"/>
      <c r="H3" s="873"/>
      <c r="I3" s="873"/>
    </row>
    <row r="4" spans="1:9" s="2" customFormat="1" ht="16.5" customHeight="1">
      <c r="A4" s="874" t="s">
        <v>856</v>
      </c>
      <c r="B4" s="874"/>
      <c r="C4" s="874"/>
      <c r="D4" s="874"/>
      <c r="E4" s="874"/>
      <c r="F4" s="874"/>
      <c r="G4" s="874"/>
      <c r="H4" s="874"/>
      <c r="I4" s="874"/>
    </row>
    <row r="5" spans="1:9" s="2" customFormat="1" ht="16.5" customHeight="1">
      <c r="A5" s="874" t="s">
        <v>3</v>
      </c>
      <c r="B5" s="874"/>
      <c r="C5" s="874"/>
      <c r="D5" s="874"/>
      <c r="E5" s="874"/>
      <c r="F5" s="874"/>
      <c r="G5" s="874"/>
      <c r="H5" s="874"/>
      <c r="I5" s="874"/>
    </row>
    <row r="6" spans="1:9" s="2" customFormat="1" ht="16.5" customHeight="1">
      <c r="A6" s="874" t="s">
        <v>778</v>
      </c>
      <c r="B6" s="874"/>
      <c r="C6" s="874"/>
      <c r="D6" s="874"/>
      <c r="E6" s="874"/>
      <c r="F6" s="874"/>
      <c r="G6" s="874"/>
      <c r="H6" s="874"/>
      <c r="I6" s="874"/>
    </row>
    <row r="7" spans="1:9" s="2" customFormat="1" ht="16.5" customHeight="1">
      <c r="A7" s="818"/>
      <c r="B7" s="818"/>
      <c r="C7" s="818"/>
      <c r="D7" s="818"/>
      <c r="E7" s="818"/>
      <c r="F7" s="818"/>
      <c r="G7" s="818"/>
      <c r="H7" s="818"/>
      <c r="I7" s="818"/>
    </row>
    <row r="8" spans="1:9" s="2" customFormat="1" ht="5.25" customHeight="1">
      <c r="A8" s="868"/>
      <c r="B8" s="868"/>
      <c r="C8" s="868"/>
      <c r="D8" s="868"/>
      <c r="E8" s="868"/>
      <c r="F8" s="868"/>
      <c r="G8" s="868"/>
      <c r="H8" s="301"/>
      <c r="I8" s="301"/>
    </row>
    <row r="9" spans="1:9" s="2" customFormat="1" ht="22.5" customHeight="1">
      <c r="A9" s="875" t="s">
        <v>811</v>
      </c>
      <c r="B9" s="875"/>
      <c r="C9" s="875"/>
      <c r="D9" s="875"/>
      <c r="E9" s="875"/>
      <c r="F9" s="875"/>
      <c r="G9" s="875"/>
      <c r="H9" s="875"/>
      <c r="I9" s="875"/>
    </row>
    <row r="10" spans="1:9" s="253" customFormat="1" ht="20.25" customHeight="1">
      <c r="A10" s="300"/>
      <c r="B10" s="299"/>
      <c r="C10" s="298"/>
      <c r="D10" s="298"/>
      <c r="E10" s="298"/>
      <c r="F10" s="298"/>
      <c r="G10" s="297"/>
      <c r="H10" s="580" t="s">
        <v>572</v>
      </c>
      <c r="I10" s="580" t="s">
        <v>572</v>
      </c>
    </row>
    <row r="11" spans="1:33" s="250" customFormat="1" ht="54" customHeight="1">
      <c r="A11" s="257" t="s">
        <v>1</v>
      </c>
      <c r="B11" s="256" t="s">
        <v>339</v>
      </c>
      <c r="C11" s="256" t="s">
        <v>346</v>
      </c>
      <c r="D11" s="240" t="s">
        <v>345</v>
      </c>
      <c r="E11" s="255" t="s">
        <v>344</v>
      </c>
      <c r="F11" s="76"/>
      <c r="G11" s="239" t="s">
        <v>343</v>
      </c>
      <c r="H11" s="239" t="s">
        <v>713</v>
      </c>
      <c r="I11" s="239" t="s">
        <v>812</v>
      </c>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row>
    <row r="12" spans="1:33" s="51" customFormat="1" ht="18.75">
      <c r="A12" s="148" t="s">
        <v>342</v>
      </c>
      <c r="B12" s="71"/>
      <c r="C12" s="68"/>
      <c r="D12" s="146"/>
      <c r="E12" s="240"/>
      <c r="F12" s="239"/>
      <c r="G12" s="145"/>
      <c r="H12" s="271">
        <f>H13+H14</f>
        <v>22976.576</v>
      </c>
      <c r="I12" s="271">
        <f>I13+I14</f>
        <v>23911.576</v>
      </c>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s="51" customFormat="1" ht="18.75">
      <c r="A13" s="148" t="s">
        <v>627</v>
      </c>
      <c r="B13" s="71"/>
      <c r="C13" s="68"/>
      <c r="D13" s="146"/>
      <c r="E13" s="240"/>
      <c r="F13" s="239"/>
      <c r="G13" s="145"/>
      <c r="H13" s="271">
        <v>574.414</v>
      </c>
      <c r="I13" s="271">
        <v>1195.59</v>
      </c>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s="51" customFormat="1" ht="18.75">
      <c r="A14" s="406" t="s">
        <v>5</v>
      </c>
      <c r="B14" s="71" t="s">
        <v>0</v>
      </c>
      <c r="C14" s="68"/>
      <c r="D14" s="146"/>
      <c r="E14" s="240"/>
      <c r="F14" s="239"/>
      <c r="G14" s="145"/>
      <c r="H14" s="271">
        <f>H15+H103+H119+H159+H210+H216+H225+H240</f>
        <v>22402.162</v>
      </c>
      <c r="I14" s="271">
        <f>I15+I103+I119+I159+I210+I216+I225+I240</f>
        <v>22715.986</v>
      </c>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33" s="51" customFormat="1" ht="18.75">
      <c r="A15" s="148" t="s">
        <v>341</v>
      </c>
      <c r="B15" s="71" t="s">
        <v>0</v>
      </c>
      <c r="C15" s="68" t="s">
        <v>152</v>
      </c>
      <c r="D15" s="146"/>
      <c r="E15" s="240"/>
      <c r="F15" s="239"/>
      <c r="G15" s="145"/>
      <c r="H15" s="271">
        <f>H16+H21+H27+H46+H51+H61+H56</f>
        <v>8866.58</v>
      </c>
      <c r="I15" s="271">
        <f>I16+I21+I27+I46+I51+I61+I56</f>
        <v>8976.58</v>
      </c>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33" s="51" customFormat="1" ht="37.5">
      <c r="A16" s="65" t="s">
        <v>340</v>
      </c>
      <c r="B16" s="71" t="s">
        <v>0</v>
      </c>
      <c r="C16" s="68" t="s">
        <v>152</v>
      </c>
      <c r="D16" s="146" t="s">
        <v>210</v>
      </c>
      <c r="E16" s="240"/>
      <c r="F16" s="239"/>
      <c r="G16" s="145"/>
      <c r="H16" s="271">
        <f aca="true" t="shared" si="0" ref="H16:I19">+H17</f>
        <v>849.42</v>
      </c>
      <c r="I16" s="271">
        <f t="shared" si="0"/>
        <v>849.42</v>
      </c>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33" s="179" customFormat="1" ht="18.75">
      <c r="A17" s="170" t="s">
        <v>338</v>
      </c>
      <c r="B17" s="96" t="s">
        <v>0</v>
      </c>
      <c r="C17" s="96" t="s">
        <v>152</v>
      </c>
      <c r="D17" s="141" t="s">
        <v>210</v>
      </c>
      <c r="E17" s="168" t="s">
        <v>337</v>
      </c>
      <c r="F17" s="135" t="s">
        <v>159</v>
      </c>
      <c r="G17" s="167"/>
      <c r="H17" s="296">
        <f t="shared" si="0"/>
        <v>849.42</v>
      </c>
      <c r="I17" s="296">
        <f t="shared" si="0"/>
        <v>849.42</v>
      </c>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row>
    <row r="18" spans="1:33" s="100" customFormat="1" ht="19.5">
      <c r="A18" s="142" t="s">
        <v>336</v>
      </c>
      <c r="B18" s="85" t="s">
        <v>0</v>
      </c>
      <c r="C18" s="85" t="s">
        <v>152</v>
      </c>
      <c r="D18" s="140" t="s">
        <v>210</v>
      </c>
      <c r="E18" s="247" t="s">
        <v>335</v>
      </c>
      <c r="F18" s="78" t="s">
        <v>159</v>
      </c>
      <c r="G18" s="164"/>
      <c r="H18" s="295">
        <f t="shared" si="0"/>
        <v>849.42</v>
      </c>
      <c r="I18" s="295">
        <f t="shared" si="0"/>
        <v>849.42</v>
      </c>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row>
    <row r="19" spans="1:33" s="100" customFormat="1" ht="19.5">
      <c r="A19" s="142" t="s">
        <v>320</v>
      </c>
      <c r="B19" s="85" t="s">
        <v>0</v>
      </c>
      <c r="C19" s="85" t="s">
        <v>152</v>
      </c>
      <c r="D19" s="140" t="s">
        <v>210</v>
      </c>
      <c r="E19" s="247" t="s">
        <v>335</v>
      </c>
      <c r="F19" s="78" t="s">
        <v>330</v>
      </c>
      <c r="G19" s="164"/>
      <c r="H19" s="295">
        <f t="shared" si="0"/>
        <v>849.42</v>
      </c>
      <c r="I19" s="295">
        <f t="shared" si="0"/>
        <v>849.42</v>
      </c>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row>
    <row r="20" spans="1:33" s="100" customFormat="1" ht="66.75" customHeight="1">
      <c r="A20" s="103" t="s">
        <v>188</v>
      </c>
      <c r="B20" s="57" t="s">
        <v>0</v>
      </c>
      <c r="C20" s="57" t="s">
        <v>152</v>
      </c>
      <c r="D20" s="64" t="s">
        <v>210</v>
      </c>
      <c r="E20" s="247" t="s">
        <v>335</v>
      </c>
      <c r="F20" s="78" t="s">
        <v>330</v>
      </c>
      <c r="G20" s="137" t="s">
        <v>155</v>
      </c>
      <c r="H20" s="294">
        <v>849.42</v>
      </c>
      <c r="I20" s="294">
        <v>849.42</v>
      </c>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row>
    <row r="21" spans="1:33" s="100" customFormat="1" ht="56.25">
      <c r="A21" s="65" t="s">
        <v>334</v>
      </c>
      <c r="B21" s="71" t="s">
        <v>0</v>
      </c>
      <c r="C21" s="68" t="s">
        <v>152</v>
      </c>
      <c r="D21" s="68" t="s">
        <v>222</v>
      </c>
      <c r="E21" s="146"/>
      <c r="F21" s="145"/>
      <c r="G21" s="68"/>
      <c r="H21" s="271">
        <f aca="true" t="shared" si="1" ref="H21:I23">+H22</f>
        <v>3367.915</v>
      </c>
      <c r="I21" s="271">
        <f t="shared" si="1"/>
        <v>3367.915</v>
      </c>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row>
    <row r="22" spans="1:33" s="100" customFormat="1" ht="19.5">
      <c r="A22" s="170" t="s">
        <v>333</v>
      </c>
      <c r="B22" s="96" t="s">
        <v>0</v>
      </c>
      <c r="C22" s="96" t="s">
        <v>152</v>
      </c>
      <c r="D22" s="141" t="s">
        <v>222</v>
      </c>
      <c r="E22" s="134" t="s">
        <v>332</v>
      </c>
      <c r="F22" s="105" t="s">
        <v>159</v>
      </c>
      <c r="G22" s="249"/>
      <c r="H22" s="296">
        <f t="shared" si="1"/>
        <v>3367.915</v>
      </c>
      <c r="I22" s="296">
        <f t="shared" si="1"/>
        <v>3367.915</v>
      </c>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row>
    <row r="23" spans="1:33" s="100" customFormat="1" ht="19.5">
      <c r="A23" s="142" t="s">
        <v>331</v>
      </c>
      <c r="B23" s="85" t="s">
        <v>0</v>
      </c>
      <c r="C23" s="85" t="s">
        <v>152</v>
      </c>
      <c r="D23" s="140" t="s">
        <v>222</v>
      </c>
      <c r="E23" s="247" t="s">
        <v>286</v>
      </c>
      <c r="F23" s="78" t="s">
        <v>159</v>
      </c>
      <c r="G23" s="137"/>
      <c r="H23" s="295">
        <f t="shared" si="1"/>
        <v>3367.915</v>
      </c>
      <c r="I23" s="295">
        <f t="shared" si="1"/>
        <v>3367.915</v>
      </c>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row>
    <row r="24" spans="1:9" s="101" customFormat="1" ht="19.5">
      <c r="A24" s="142" t="s">
        <v>320</v>
      </c>
      <c r="B24" s="85" t="s">
        <v>0</v>
      </c>
      <c r="C24" s="85" t="s">
        <v>152</v>
      </c>
      <c r="D24" s="140" t="s">
        <v>222</v>
      </c>
      <c r="E24" s="247" t="s">
        <v>286</v>
      </c>
      <c r="F24" s="78" t="s">
        <v>330</v>
      </c>
      <c r="G24" s="137"/>
      <c r="H24" s="295">
        <f>H25+H26</f>
        <v>3367.915</v>
      </c>
      <c r="I24" s="295">
        <f>I25+I26</f>
        <v>3367.915</v>
      </c>
    </row>
    <row r="25" spans="1:9" s="101" customFormat="1" ht="56.25" customHeight="1">
      <c r="A25" s="103" t="s">
        <v>188</v>
      </c>
      <c r="B25" s="57" t="s">
        <v>0</v>
      </c>
      <c r="C25" s="57" t="s">
        <v>152</v>
      </c>
      <c r="D25" s="64" t="s">
        <v>222</v>
      </c>
      <c r="E25" s="247" t="s">
        <v>286</v>
      </c>
      <c r="F25" s="78" t="s">
        <v>330</v>
      </c>
      <c r="G25" s="137" t="s">
        <v>155</v>
      </c>
      <c r="H25" s="294">
        <v>3367.915</v>
      </c>
      <c r="I25" s="294">
        <v>3367.915</v>
      </c>
    </row>
    <row r="26" spans="1:9" s="101" customFormat="1" ht="19.5" hidden="1">
      <c r="A26" s="86" t="s">
        <v>163</v>
      </c>
      <c r="B26" s="57" t="s">
        <v>0</v>
      </c>
      <c r="C26" s="57" t="s">
        <v>152</v>
      </c>
      <c r="D26" s="64" t="s">
        <v>222</v>
      </c>
      <c r="E26" s="247" t="s">
        <v>286</v>
      </c>
      <c r="F26" s="78" t="s">
        <v>330</v>
      </c>
      <c r="G26" s="137" t="s">
        <v>149</v>
      </c>
      <c r="H26" s="294">
        <v>0</v>
      </c>
      <c r="I26" s="294">
        <v>0</v>
      </c>
    </row>
    <row r="27" spans="1:9" s="101" customFormat="1" ht="37.5" hidden="1">
      <c r="A27" s="110" t="s">
        <v>328</v>
      </c>
      <c r="B27" s="71" t="s">
        <v>0</v>
      </c>
      <c r="C27" s="71" t="s">
        <v>152</v>
      </c>
      <c r="D27" s="107" t="s">
        <v>316</v>
      </c>
      <c r="E27" s="107"/>
      <c r="F27" s="248"/>
      <c r="G27" s="133"/>
      <c r="H27" s="417"/>
      <c r="I27" s="417"/>
    </row>
    <row r="28" spans="1:33" s="100" customFormat="1" ht="18" customHeight="1" hidden="1">
      <c r="A28" s="170" t="s">
        <v>327</v>
      </c>
      <c r="B28" s="96" t="s">
        <v>0</v>
      </c>
      <c r="C28" s="121" t="s">
        <v>152</v>
      </c>
      <c r="D28" s="169" t="s">
        <v>316</v>
      </c>
      <c r="E28" s="134" t="s">
        <v>326</v>
      </c>
      <c r="F28" s="105" t="s">
        <v>174</v>
      </c>
      <c r="G28" s="167"/>
      <c r="H28" s="418"/>
      <c r="I28" s="418"/>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row>
    <row r="29" spans="1:33" s="100" customFormat="1" ht="0.75" customHeight="1" hidden="1">
      <c r="A29" s="142" t="s">
        <v>325</v>
      </c>
      <c r="B29" s="85" t="s">
        <v>0</v>
      </c>
      <c r="C29" s="163" t="s">
        <v>152</v>
      </c>
      <c r="D29" s="162" t="s">
        <v>316</v>
      </c>
      <c r="E29" s="247" t="s">
        <v>324</v>
      </c>
      <c r="F29" s="78" t="s">
        <v>174</v>
      </c>
      <c r="G29" s="164"/>
      <c r="H29" s="419"/>
      <c r="I29" s="419"/>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row>
    <row r="30" spans="1:9" s="101" customFormat="1" ht="19.5" hidden="1">
      <c r="A30" s="142" t="s">
        <v>320</v>
      </c>
      <c r="B30" s="85" t="s">
        <v>0</v>
      </c>
      <c r="C30" s="163" t="s">
        <v>152</v>
      </c>
      <c r="D30" s="162" t="s">
        <v>316</v>
      </c>
      <c r="E30" s="247" t="s">
        <v>324</v>
      </c>
      <c r="F30" s="78" t="s">
        <v>319</v>
      </c>
      <c r="G30" s="164"/>
      <c r="H30" s="419"/>
      <c r="I30" s="419"/>
    </row>
    <row r="31" spans="1:9" s="101" customFormat="1" ht="43.5" customHeight="1" hidden="1">
      <c r="A31" s="103" t="s">
        <v>188</v>
      </c>
      <c r="B31" s="57" t="s">
        <v>0</v>
      </c>
      <c r="C31" s="57" t="s">
        <v>152</v>
      </c>
      <c r="D31" s="64" t="s">
        <v>316</v>
      </c>
      <c r="E31" s="247" t="s">
        <v>324</v>
      </c>
      <c r="F31" s="78" t="s">
        <v>319</v>
      </c>
      <c r="G31" s="164" t="s">
        <v>155</v>
      </c>
      <c r="H31" s="419"/>
      <c r="I31" s="419"/>
    </row>
    <row r="32" spans="1:9" s="101" customFormat="1" ht="19.5" hidden="1">
      <c r="A32" s="86" t="s">
        <v>163</v>
      </c>
      <c r="B32" s="57" t="s">
        <v>0</v>
      </c>
      <c r="C32" s="57" t="s">
        <v>152</v>
      </c>
      <c r="D32" s="64" t="s">
        <v>316</v>
      </c>
      <c r="E32" s="247" t="s">
        <v>324</v>
      </c>
      <c r="F32" s="78" t="s">
        <v>319</v>
      </c>
      <c r="G32" s="164" t="s">
        <v>149</v>
      </c>
      <c r="H32" s="419"/>
      <c r="I32" s="419"/>
    </row>
    <row r="33" spans="1:9" s="101" customFormat="1" ht="19.5" hidden="1">
      <c r="A33" s="86" t="s">
        <v>191</v>
      </c>
      <c r="B33" s="57" t="s">
        <v>0</v>
      </c>
      <c r="C33" s="57" t="s">
        <v>152</v>
      </c>
      <c r="D33" s="64" t="s">
        <v>316</v>
      </c>
      <c r="E33" s="247" t="s">
        <v>324</v>
      </c>
      <c r="F33" s="78" t="s">
        <v>319</v>
      </c>
      <c r="G33" s="164" t="s">
        <v>190</v>
      </c>
      <c r="H33" s="419"/>
      <c r="I33" s="419"/>
    </row>
    <row r="34" spans="1:33" s="100" customFormat="1" ht="19.5" hidden="1">
      <c r="A34" s="142" t="s">
        <v>323</v>
      </c>
      <c r="B34" s="85" t="s">
        <v>0</v>
      </c>
      <c r="C34" s="163" t="s">
        <v>152</v>
      </c>
      <c r="D34" s="162" t="s">
        <v>316</v>
      </c>
      <c r="E34" s="247" t="s">
        <v>322</v>
      </c>
      <c r="F34" s="78" t="s">
        <v>174</v>
      </c>
      <c r="G34" s="164"/>
      <c r="H34" s="419"/>
      <c r="I34" s="419"/>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row>
    <row r="35" spans="1:9" s="101" customFormat="1" ht="19.5" hidden="1">
      <c r="A35" s="142" t="s">
        <v>320</v>
      </c>
      <c r="B35" s="85" t="s">
        <v>0</v>
      </c>
      <c r="C35" s="163" t="s">
        <v>152</v>
      </c>
      <c r="D35" s="162" t="s">
        <v>316</v>
      </c>
      <c r="E35" s="247" t="s">
        <v>322</v>
      </c>
      <c r="F35" s="78" t="s">
        <v>319</v>
      </c>
      <c r="G35" s="164"/>
      <c r="H35" s="419"/>
      <c r="I35" s="419"/>
    </row>
    <row r="36" spans="1:9" s="101" customFormat="1" ht="43.5" customHeight="1" hidden="1">
      <c r="A36" s="103" t="s">
        <v>188</v>
      </c>
      <c r="B36" s="57" t="s">
        <v>0</v>
      </c>
      <c r="C36" s="57" t="s">
        <v>152</v>
      </c>
      <c r="D36" s="64" t="s">
        <v>316</v>
      </c>
      <c r="E36" s="247" t="s">
        <v>322</v>
      </c>
      <c r="F36" s="78" t="s">
        <v>319</v>
      </c>
      <c r="G36" s="164" t="s">
        <v>155</v>
      </c>
      <c r="H36" s="419"/>
      <c r="I36" s="419"/>
    </row>
    <row r="37" spans="1:9" s="101" customFormat="1" ht="19.5" hidden="1">
      <c r="A37" s="86" t="s">
        <v>163</v>
      </c>
      <c r="B37" s="57" t="s">
        <v>0</v>
      </c>
      <c r="C37" s="57" t="s">
        <v>152</v>
      </c>
      <c r="D37" s="64" t="s">
        <v>316</v>
      </c>
      <c r="E37" s="247" t="s">
        <v>322</v>
      </c>
      <c r="F37" s="78" t="s">
        <v>319</v>
      </c>
      <c r="G37" s="164" t="s">
        <v>149</v>
      </c>
      <c r="H37" s="419"/>
      <c r="I37" s="419"/>
    </row>
    <row r="38" spans="1:9" s="101" customFormat="1" ht="24.75" customHeight="1" hidden="1">
      <c r="A38" s="86" t="s">
        <v>191</v>
      </c>
      <c r="B38" s="57" t="s">
        <v>0</v>
      </c>
      <c r="C38" s="57" t="s">
        <v>152</v>
      </c>
      <c r="D38" s="64" t="s">
        <v>316</v>
      </c>
      <c r="E38" s="247" t="s">
        <v>322</v>
      </c>
      <c r="F38" s="78" t="s">
        <v>319</v>
      </c>
      <c r="G38" s="164" t="s">
        <v>190</v>
      </c>
      <c r="H38" s="419"/>
      <c r="I38" s="419"/>
    </row>
    <row r="39" spans="1:33" s="100" customFormat="1" ht="19.5" hidden="1">
      <c r="A39" s="142" t="s">
        <v>321</v>
      </c>
      <c r="B39" s="85" t="s">
        <v>0</v>
      </c>
      <c r="C39" s="163" t="s">
        <v>152</v>
      </c>
      <c r="D39" s="162" t="s">
        <v>316</v>
      </c>
      <c r="E39" s="247" t="s">
        <v>315</v>
      </c>
      <c r="F39" s="78" t="s">
        <v>174</v>
      </c>
      <c r="G39" s="164"/>
      <c r="H39" s="419"/>
      <c r="I39" s="419"/>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row>
    <row r="40" spans="1:9" s="101" customFormat="1" ht="19.5" hidden="1">
      <c r="A40" s="142" t="s">
        <v>320</v>
      </c>
      <c r="B40" s="85" t="s">
        <v>0</v>
      </c>
      <c r="C40" s="163" t="s">
        <v>152</v>
      </c>
      <c r="D40" s="162" t="s">
        <v>316</v>
      </c>
      <c r="E40" s="247" t="s">
        <v>315</v>
      </c>
      <c r="F40" s="78" t="s">
        <v>319</v>
      </c>
      <c r="G40" s="164"/>
      <c r="H40" s="419"/>
      <c r="I40" s="419"/>
    </row>
    <row r="41" spans="1:9" s="101" customFormat="1" ht="43.5" customHeight="1" hidden="1">
      <c r="A41" s="103" t="s">
        <v>188</v>
      </c>
      <c r="B41" s="57" t="s">
        <v>0</v>
      </c>
      <c r="C41" s="57" t="s">
        <v>152</v>
      </c>
      <c r="D41" s="64" t="s">
        <v>316</v>
      </c>
      <c r="E41" s="247" t="s">
        <v>315</v>
      </c>
      <c r="F41" s="78" t="s">
        <v>319</v>
      </c>
      <c r="G41" s="164" t="s">
        <v>155</v>
      </c>
      <c r="H41" s="419"/>
      <c r="I41" s="419"/>
    </row>
    <row r="42" spans="1:9" s="101" customFormat="1" ht="19.5" hidden="1">
      <c r="A42" s="86" t="s">
        <v>163</v>
      </c>
      <c r="B42" s="57" t="s">
        <v>0</v>
      </c>
      <c r="C42" s="57" t="s">
        <v>152</v>
      </c>
      <c r="D42" s="64" t="s">
        <v>316</v>
      </c>
      <c r="E42" s="247" t="s">
        <v>315</v>
      </c>
      <c r="F42" s="78" t="s">
        <v>319</v>
      </c>
      <c r="G42" s="164" t="s">
        <v>149</v>
      </c>
      <c r="H42" s="419"/>
      <c r="I42" s="419"/>
    </row>
    <row r="43" spans="1:9" s="101" customFormat="1" ht="19.5" hidden="1">
      <c r="A43" s="86" t="s">
        <v>191</v>
      </c>
      <c r="B43" s="57" t="s">
        <v>0</v>
      </c>
      <c r="C43" s="57" t="s">
        <v>152</v>
      </c>
      <c r="D43" s="64" t="s">
        <v>316</v>
      </c>
      <c r="E43" s="247" t="s">
        <v>315</v>
      </c>
      <c r="F43" s="78" t="s">
        <v>319</v>
      </c>
      <c r="G43" s="164" t="s">
        <v>190</v>
      </c>
      <c r="H43" s="419"/>
      <c r="I43" s="419"/>
    </row>
    <row r="44" spans="1:9" s="101" customFormat="1" ht="37.5" hidden="1">
      <c r="A44" s="165" t="s">
        <v>318</v>
      </c>
      <c r="B44" s="163" t="s">
        <v>0</v>
      </c>
      <c r="C44" s="163" t="s">
        <v>152</v>
      </c>
      <c r="D44" s="162" t="s">
        <v>316</v>
      </c>
      <c r="E44" s="161" t="s">
        <v>315</v>
      </c>
      <c r="F44" s="160" t="s">
        <v>314</v>
      </c>
      <c r="G44" s="164"/>
      <c r="H44" s="419"/>
      <c r="I44" s="419"/>
    </row>
    <row r="45" spans="1:9" s="52" customFormat="1" ht="18.75" hidden="1">
      <c r="A45" s="103" t="s">
        <v>317</v>
      </c>
      <c r="B45" s="57" t="s">
        <v>0</v>
      </c>
      <c r="C45" s="57" t="s">
        <v>152</v>
      </c>
      <c r="D45" s="57" t="s">
        <v>316</v>
      </c>
      <c r="E45" s="161" t="s">
        <v>315</v>
      </c>
      <c r="F45" s="160" t="s">
        <v>314</v>
      </c>
      <c r="G45" s="57" t="s">
        <v>313</v>
      </c>
      <c r="H45" s="272"/>
      <c r="I45" s="272"/>
    </row>
    <row r="46" spans="1:9" s="52" customFormat="1" ht="18.75" hidden="1">
      <c r="A46" s="246" t="s">
        <v>312</v>
      </c>
      <c r="B46" s="71" t="s">
        <v>0</v>
      </c>
      <c r="C46" s="145" t="s">
        <v>152</v>
      </c>
      <c r="D46" s="68" t="s">
        <v>168</v>
      </c>
      <c r="E46" s="240"/>
      <c r="F46" s="239"/>
      <c r="G46" s="114"/>
      <c r="H46" s="184"/>
      <c r="I46" s="184"/>
    </row>
    <row r="47" spans="1:9" s="52" customFormat="1" ht="18.75" hidden="1">
      <c r="A47" s="245" t="s">
        <v>280</v>
      </c>
      <c r="B47" s="96" t="s">
        <v>0</v>
      </c>
      <c r="C47" s="228" t="s">
        <v>152</v>
      </c>
      <c r="D47" s="122" t="s">
        <v>168</v>
      </c>
      <c r="E47" s="244" t="s">
        <v>311</v>
      </c>
      <c r="F47" s="243" t="s">
        <v>174</v>
      </c>
      <c r="G47" s="242"/>
      <c r="H47" s="420"/>
      <c r="I47" s="420"/>
    </row>
    <row r="48" spans="1:33" s="100" customFormat="1" ht="19.5" hidden="1">
      <c r="A48" s="142" t="s">
        <v>310</v>
      </c>
      <c r="B48" s="85" t="s">
        <v>0</v>
      </c>
      <c r="C48" s="163" t="s">
        <v>152</v>
      </c>
      <c r="D48" s="162" t="s">
        <v>168</v>
      </c>
      <c r="E48" s="112" t="s">
        <v>308</v>
      </c>
      <c r="F48" s="111" t="s">
        <v>174</v>
      </c>
      <c r="G48" s="164"/>
      <c r="H48" s="419"/>
      <c r="I48" s="419"/>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row>
    <row r="49" spans="1:33" s="100" customFormat="1" ht="19.5" hidden="1">
      <c r="A49" s="142" t="s">
        <v>309</v>
      </c>
      <c r="B49" s="85" t="s">
        <v>0</v>
      </c>
      <c r="C49" s="163" t="s">
        <v>152</v>
      </c>
      <c r="D49" s="162" t="s">
        <v>168</v>
      </c>
      <c r="E49" s="112" t="s">
        <v>308</v>
      </c>
      <c r="F49" s="111" t="s">
        <v>307</v>
      </c>
      <c r="G49" s="164"/>
      <c r="H49" s="419"/>
      <c r="I49" s="419"/>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row>
    <row r="50" spans="1:9" s="52" customFormat="1" ht="18.75" hidden="1">
      <c r="A50" s="241" t="s">
        <v>163</v>
      </c>
      <c r="B50" s="57" t="s">
        <v>0</v>
      </c>
      <c r="C50" s="57" t="s">
        <v>152</v>
      </c>
      <c r="D50" s="57" t="s">
        <v>168</v>
      </c>
      <c r="E50" s="112" t="s">
        <v>308</v>
      </c>
      <c r="F50" s="111" t="s">
        <v>307</v>
      </c>
      <c r="G50" s="57" t="s">
        <v>149</v>
      </c>
      <c r="H50" s="272"/>
      <c r="I50" s="272"/>
    </row>
    <row r="51" spans="1:9" s="80" customFormat="1" ht="20.25" customHeight="1" hidden="1">
      <c r="A51" s="110" t="s">
        <v>306</v>
      </c>
      <c r="B51" s="71" t="s">
        <v>0</v>
      </c>
      <c r="C51" s="71" t="s">
        <v>152</v>
      </c>
      <c r="D51" s="109">
        <v>11</v>
      </c>
      <c r="E51" s="240"/>
      <c r="F51" s="239"/>
      <c r="G51" s="57"/>
      <c r="H51" s="272"/>
      <c r="I51" s="272"/>
    </row>
    <row r="52" spans="1:9" s="80" customFormat="1" ht="20.25" customHeight="1" hidden="1">
      <c r="A52" s="103" t="s">
        <v>305</v>
      </c>
      <c r="B52" s="96" t="s">
        <v>0</v>
      </c>
      <c r="C52" s="57" t="s">
        <v>152</v>
      </c>
      <c r="D52" s="238">
        <v>11</v>
      </c>
      <c r="E52" s="177" t="s">
        <v>304</v>
      </c>
      <c r="F52" s="66" t="s">
        <v>174</v>
      </c>
      <c r="G52" s="63"/>
      <c r="H52" s="421"/>
      <c r="I52" s="421"/>
    </row>
    <row r="53" spans="1:9" s="80" customFormat="1" ht="20.25" customHeight="1" hidden="1">
      <c r="A53" s="103" t="s">
        <v>303</v>
      </c>
      <c r="B53" s="85" t="s">
        <v>0</v>
      </c>
      <c r="C53" s="57" t="s">
        <v>152</v>
      </c>
      <c r="D53" s="238">
        <v>11</v>
      </c>
      <c r="E53" s="177" t="s">
        <v>301</v>
      </c>
      <c r="F53" s="128" t="s">
        <v>174</v>
      </c>
      <c r="G53" s="63"/>
      <c r="H53" s="421"/>
      <c r="I53" s="421"/>
    </row>
    <row r="54" spans="1:9" s="80" customFormat="1" ht="18.75" hidden="1">
      <c r="A54" s="86" t="s">
        <v>302</v>
      </c>
      <c r="B54" s="85" t="s">
        <v>0</v>
      </c>
      <c r="C54" s="57" t="s">
        <v>152</v>
      </c>
      <c r="D54" s="238">
        <v>11</v>
      </c>
      <c r="E54" s="173" t="s">
        <v>301</v>
      </c>
      <c r="F54" s="172">
        <v>1403</v>
      </c>
      <c r="G54" s="63"/>
      <c r="H54" s="421"/>
      <c r="I54" s="421"/>
    </row>
    <row r="55" spans="1:9" s="80" customFormat="1" ht="20.25" customHeight="1" hidden="1">
      <c r="A55" s="86" t="s">
        <v>191</v>
      </c>
      <c r="B55" s="57" t="s">
        <v>0</v>
      </c>
      <c r="C55" s="57" t="s">
        <v>152</v>
      </c>
      <c r="D55" s="237">
        <v>11</v>
      </c>
      <c r="E55" s="177" t="s">
        <v>301</v>
      </c>
      <c r="F55" s="232">
        <v>1403</v>
      </c>
      <c r="G55" s="57" t="s">
        <v>190</v>
      </c>
      <c r="H55" s="272"/>
      <c r="I55" s="272"/>
    </row>
    <row r="56" spans="1:9" s="80" customFormat="1" ht="20.25" customHeight="1">
      <c r="A56" s="411" t="s">
        <v>306</v>
      </c>
      <c r="B56" s="293" t="s">
        <v>0</v>
      </c>
      <c r="C56" s="293" t="s">
        <v>152</v>
      </c>
      <c r="D56" s="407" t="s">
        <v>177</v>
      </c>
      <c r="E56" s="408"/>
      <c r="F56" s="409"/>
      <c r="G56" s="286"/>
      <c r="H56" s="422">
        <f>H57</f>
        <v>50</v>
      </c>
      <c r="I56" s="422">
        <f>I57</f>
        <v>50</v>
      </c>
    </row>
    <row r="57" spans="1:9" s="80" customFormat="1" ht="20.25" customHeight="1">
      <c r="A57" s="410" t="s">
        <v>305</v>
      </c>
      <c r="B57" s="293" t="s">
        <v>0</v>
      </c>
      <c r="C57" s="293" t="s">
        <v>152</v>
      </c>
      <c r="D57" s="407" t="s">
        <v>177</v>
      </c>
      <c r="E57" s="408" t="s">
        <v>426</v>
      </c>
      <c r="F57" s="409" t="s">
        <v>159</v>
      </c>
      <c r="G57" s="286"/>
      <c r="H57" s="423">
        <f>H58</f>
        <v>50</v>
      </c>
      <c r="I57" s="423">
        <f>I58</f>
        <v>50</v>
      </c>
    </row>
    <row r="58" spans="1:9" s="80" customFormat="1" ht="20.25" customHeight="1">
      <c r="A58" s="410" t="s">
        <v>306</v>
      </c>
      <c r="B58" s="286" t="s">
        <v>0</v>
      </c>
      <c r="C58" s="286" t="s">
        <v>152</v>
      </c>
      <c r="D58" s="538" t="s">
        <v>177</v>
      </c>
      <c r="E58" s="288" t="s">
        <v>427</v>
      </c>
      <c r="F58" s="287" t="s">
        <v>159</v>
      </c>
      <c r="G58" s="286"/>
      <c r="H58" s="423">
        <f>H60</f>
        <v>50</v>
      </c>
      <c r="I58" s="423">
        <f>I60</f>
        <v>50</v>
      </c>
    </row>
    <row r="59" spans="1:9" s="80" customFormat="1" ht="20.25" customHeight="1">
      <c r="A59" s="410" t="s">
        <v>302</v>
      </c>
      <c r="B59" s="286" t="s">
        <v>0</v>
      </c>
      <c r="C59" s="286" t="s">
        <v>152</v>
      </c>
      <c r="D59" s="538" t="s">
        <v>177</v>
      </c>
      <c r="E59" s="288" t="s">
        <v>427</v>
      </c>
      <c r="F59" s="287" t="s">
        <v>428</v>
      </c>
      <c r="G59" s="286"/>
      <c r="H59" s="423">
        <f>H60</f>
        <v>50</v>
      </c>
      <c r="I59" s="423">
        <f>I60</f>
        <v>50</v>
      </c>
    </row>
    <row r="60" spans="1:9" s="80" customFormat="1" ht="20.25" customHeight="1">
      <c r="A60" s="410" t="s">
        <v>191</v>
      </c>
      <c r="B60" s="286" t="s">
        <v>0</v>
      </c>
      <c r="C60" s="286" t="s">
        <v>152</v>
      </c>
      <c r="D60" s="538" t="s">
        <v>177</v>
      </c>
      <c r="E60" s="288" t="s">
        <v>427</v>
      </c>
      <c r="F60" s="287" t="s">
        <v>428</v>
      </c>
      <c r="G60" s="286" t="s">
        <v>190</v>
      </c>
      <c r="H60" s="423">
        <v>50</v>
      </c>
      <c r="I60" s="423">
        <v>50</v>
      </c>
    </row>
    <row r="61" spans="1:9" s="80" customFormat="1" ht="18.75">
      <c r="A61" s="65" t="s">
        <v>300</v>
      </c>
      <c r="B61" s="71" t="s">
        <v>0</v>
      </c>
      <c r="C61" s="68" t="s">
        <v>152</v>
      </c>
      <c r="D61" s="146" t="s">
        <v>277</v>
      </c>
      <c r="E61" s="77"/>
      <c r="F61" s="76"/>
      <c r="G61" s="145"/>
      <c r="H61" s="271">
        <f>H66+H71+H90+H98</f>
        <v>4599.245</v>
      </c>
      <c r="I61" s="271">
        <f>I66+I71+I90+I98</f>
        <v>4709.245</v>
      </c>
    </row>
    <row r="62" spans="1:9" s="171" customFormat="1" ht="18.75" customHeight="1" hidden="1">
      <c r="A62" s="110"/>
      <c r="B62" s="96"/>
      <c r="C62" s="71"/>
      <c r="D62" s="107"/>
      <c r="E62" s="136"/>
      <c r="F62" s="69"/>
      <c r="G62" s="133"/>
      <c r="H62" s="417"/>
      <c r="I62" s="417"/>
    </row>
    <row r="63" spans="1:9" s="171" customFormat="1" ht="18.75" customHeight="1" hidden="1">
      <c r="A63" s="103"/>
      <c r="B63" s="85"/>
      <c r="C63" s="57"/>
      <c r="D63" s="64"/>
      <c r="E63" s="177"/>
      <c r="F63" s="128"/>
      <c r="G63" s="233"/>
      <c r="H63" s="424"/>
      <c r="I63" s="424"/>
    </row>
    <row r="64" spans="1:9" s="80" customFormat="1" ht="18.75" customHeight="1" hidden="1">
      <c r="A64" s="236"/>
      <c r="B64" s="85"/>
      <c r="C64" s="235"/>
      <c r="D64" s="234"/>
      <c r="E64" s="173"/>
      <c r="F64" s="172"/>
      <c r="G64" s="233"/>
      <c r="H64" s="424"/>
      <c r="I64" s="424"/>
    </row>
    <row r="65" spans="1:9" s="80" customFormat="1" ht="18.75" customHeight="1" hidden="1">
      <c r="A65" s="174"/>
      <c r="B65" s="57"/>
      <c r="C65" s="231"/>
      <c r="D65" s="231"/>
      <c r="E65" s="177"/>
      <c r="F65" s="232"/>
      <c r="G65" s="231"/>
      <c r="H65" s="425"/>
      <c r="I65" s="425"/>
    </row>
    <row r="66" spans="1:9" s="171" customFormat="1" ht="65.25" customHeight="1">
      <c r="A66" s="110" t="s">
        <v>700</v>
      </c>
      <c r="B66" s="96" t="s">
        <v>0</v>
      </c>
      <c r="C66" s="71" t="s">
        <v>152</v>
      </c>
      <c r="D66" s="107" t="s">
        <v>277</v>
      </c>
      <c r="E66" s="136" t="s">
        <v>299</v>
      </c>
      <c r="F66" s="69" t="s">
        <v>159</v>
      </c>
      <c r="G66" s="133"/>
      <c r="H66" s="271">
        <f>H67</f>
        <v>40</v>
      </c>
      <c r="I66" s="271">
        <f>I67</f>
        <v>45</v>
      </c>
    </row>
    <row r="67" spans="1:9" s="171" customFormat="1" ht="56.25">
      <c r="A67" s="230" t="s">
        <v>298</v>
      </c>
      <c r="B67" s="85" t="s">
        <v>0</v>
      </c>
      <c r="C67" s="57" t="s">
        <v>152</v>
      </c>
      <c r="D67" s="64" t="s">
        <v>277</v>
      </c>
      <c r="E67" s="173" t="s">
        <v>482</v>
      </c>
      <c r="F67" s="156" t="s">
        <v>159</v>
      </c>
      <c r="G67" s="63"/>
      <c r="H67" s="271">
        <f>+H68</f>
        <v>40</v>
      </c>
      <c r="I67" s="271">
        <f>+I68</f>
        <v>45</v>
      </c>
    </row>
    <row r="68" spans="1:244" s="101" customFormat="1" ht="18.75" customHeight="1">
      <c r="A68" s="142" t="s">
        <v>297</v>
      </c>
      <c r="B68" s="85" t="s">
        <v>0</v>
      </c>
      <c r="C68" s="85" t="s">
        <v>152</v>
      </c>
      <c r="D68" s="140" t="s">
        <v>277</v>
      </c>
      <c r="E68" s="112" t="s">
        <v>482</v>
      </c>
      <c r="F68" s="111" t="s">
        <v>296</v>
      </c>
      <c r="G68" s="166"/>
      <c r="H68" s="426">
        <f>+H70+H69</f>
        <v>40</v>
      </c>
      <c r="I68" s="426">
        <f>+I70+I69</f>
        <v>45</v>
      </c>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c r="CL68" s="171"/>
      <c r="CM68" s="171"/>
      <c r="CN68" s="171"/>
      <c r="CO68" s="171"/>
      <c r="CP68" s="171"/>
      <c r="CQ68" s="171"/>
      <c r="CR68" s="171"/>
      <c r="CS68" s="171"/>
      <c r="CT68" s="171"/>
      <c r="CU68" s="171"/>
      <c r="CV68" s="171"/>
      <c r="CW68" s="171"/>
      <c r="CX68" s="171"/>
      <c r="CY68" s="171"/>
      <c r="CZ68" s="171"/>
      <c r="DA68" s="171"/>
      <c r="DB68" s="171"/>
      <c r="DC68" s="171"/>
      <c r="DD68" s="171"/>
      <c r="DE68" s="171"/>
      <c r="DF68" s="171"/>
      <c r="DG68" s="171"/>
      <c r="DH68" s="171"/>
      <c r="DI68" s="171"/>
      <c r="DJ68" s="171"/>
      <c r="DK68" s="171"/>
      <c r="DL68" s="171"/>
      <c r="DM68" s="171"/>
      <c r="DN68" s="171"/>
      <c r="DO68" s="171"/>
      <c r="DP68" s="171"/>
      <c r="DQ68" s="171"/>
      <c r="DR68" s="171"/>
      <c r="DS68" s="171"/>
      <c r="DT68" s="171"/>
      <c r="DU68" s="171"/>
      <c r="DV68" s="171"/>
      <c r="DW68" s="171"/>
      <c r="DX68" s="171"/>
      <c r="DY68" s="171"/>
      <c r="DZ68" s="171"/>
      <c r="EA68" s="171"/>
      <c r="EB68" s="171"/>
      <c r="EC68" s="171"/>
      <c r="ED68" s="171"/>
      <c r="EE68" s="171"/>
      <c r="EF68" s="171"/>
      <c r="EG68" s="171"/>
      <c r="EH68" s="171"/>
      <c r="EI68" s="171"/>
      <c r="EJ68" s="171"/>
      <c r="EK68" s="171"/>
      <c r="EL68" s="171"/>
      <c r="EM68" s="171"/>
      <c r="EN68" s="171"/>
      <c r="EO68" s="171"/>
      <c r="EP68" s="171"/>
      <c r="EQ68" s="171"/>
      <c r="ER68" s="171"/>
      <c r="ES68" s="171"/>
      <c r="ET68" s="171"/>
      <c r="EU68" s="171"/>
      <c r="EV68" s="171"/>
      <c r="EW68" s="171"/>
      <c r="EX68" s="171"/>
      <c r="EY68" s="171"/>
      <c r="EZ68" s="171"/>
      <c r="FA68" s="171"/>
      <c r="FB68" s="171"/>
      <c r="FC68" s="171"/>
      <c r="FD68" s="171"/>
      <c r="FE68" s="171"/>
      <c r="FF68" s="171"/>
      <c r="FG68" s="171"/>
      <c r="FH68" s="171"/>
      <c r="FI68" s="171"/>
      <c r="FJ68" s="171"/>
      <c r="FK68" s="171"/>
      <c r="FL68" s="171"/>
      <c r="FM68" s="171"/>
      <c r="FN68" s="171"/>
      <c r="FO68" s="171"/>
      <c r="FP68" s="171"/>
      <c r="FQ68" s="171"/>
      <c r="FR68" s="171"/>
      <c r="FS68" s="171"/>
      <c r="FT68" s="171"/>
      <c r="FU68" s="171"/>
      <c r="FV68" s="171"/>
      <c r="FW68" s="171"/>
      <c r="FX68" s="171"/>
      <c r="FY68" s="171"/>
      <c r="FZ68" s="171"/>
      <c r="GA68" s="171"/>
      <c r="GB68" s="171"/>
      <c r="GC68" s="171"/>
      <c r="GD68" s="171"/>
      <c r="GE68" s="171"/>
      <c r="GF68" s="171"/>
      <c r="GG68" s="171"/>
      <c r="GH68" s="171"/>
      <c r="GI68" s="171"/>
      <c r="GJ68" s="171"/>
      <c r="GK68" s="171"/>
      <c r="GL68" s="171"/>
      <c r="GM68" s="171"/>
      <c r="GN68" s="171"/>
      <c r="GO68" s="171"/>
      <c r="GP68" s="171"/>
      <c r="GQ68" s="171"/>
      <c r="GR68" s="171"/>
      <c r="GS68" s="171"/>
      <c r="GT68" s="171"/>
      <c r="GU68" s="171"/>
      <c r="GV68" s="171"/>
      <c r="GW68" s="171"/>
      <c r="GX68" s="171"/>
      <c r="GY68" s="171"/>
      <c r="GZ68" s="171"/>
      <c r="HA68" s="171"/>
      <c r="HB68" s="171"/>
      <c r="HC68" s="171"/>
      <c r="HD68" s="171"/>
      <c r="HE68" s="171"/>
      <c r="HF68" s="171"/>
      <c r="HG68" s="171"/>
      <c r="HH68" s="171"/>
      <c r="HI68" s="171"/>
      <c r="HJ68" s="171"/>
      <c r="HK68" s="171"/>
      <c r="HL68" s="171"/>
      <c r="HM68" s="171"/>
      <c r="HN68" s="171"/>
      <c r="HO68" s="171"/>
      <c r="HP68" s="171"/>
      <c r="HQ68" s="171"/>
      <c r="HR68" s="171"/>
      <c r="HS68" s="171"/>
      <c r="HT68" s="171"/>
      <c r="HU68" s="171"/>
      <c r="HV68" s="171"/>
      <c r="HW68" s="171"/>
      <c r="HX68" s="171"/>
      <c r="HY68" s="171"/>
      <c r="HZ68" s="171"/>
      <c r="IA68" s="171"/>
      <c r="IB68" s="171"/>
      <c r="IC68" s="171"/>
      <c r="ID68" s="171"/>
      <c r="IE68" s="171"/>
      <c r="IF68" s="171"/>
      <c r="IG68" s="171"/>
      <c r="IH68" s="171"/>
      <c r="II68" s="171"/>
      <c r="IJ68" s="171"/>
    </row>
    <row r="69" spans="1:244" s="101" customFormat="1" ht="56.25" hidden="1">
      <c r="A69" s="285" t="s">
        <v>188</v>
      </c>
      <c r="B69" s="284" t="s">
        <v>0</v>
      </c>
      <c r="C69" s="283" t="s">
        <v>152</v>
      </c>
      <c r="D69" s="282" t="s">
        <v>277</v>
      </c>
      <c r="E69" s="829" t="s">
        <v>483</v>
      </c>
      <c r="F69" s="830"/>
      <c r="G69" s="281" t="s">
        <v>155</v>
      </c>
      <c r="H69" s="427">
        <v>0</v>
      </c>
      <c r="I69" s="427">
        <v>0</v>
      </c>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c r="CL69" s="171"/>
      <c r="CM69" s="171"/>
      <c r="CN69" s="171"/>
      <c r="CO69" s="171"/>
      <c r="CP69" s="171"/>
      <c r="CQ69" s="171"/>
      <c r="CR69" s="171"/>
      <c r="CS69" s="171"/>
      <c r="CT69" s="171"/>
      <c r="CU69" s="171"/>
      <c r="CV69" s="171"/>
      <c r="CW69" s="171"/>
      <c r="CX69" s="171"/>
      <c r="CY69" s="171"/>
      <c r="CZ69" s="171"/>
      <c r="DA69" s="171"/>
      <c r="DB69" s="171"/>
      <c r="DC69" s="171"/>
      <c r="DD69" s="171"/>
      <c r="DE69" s="171"/>
      <c r="DF69" s="171"/>
      <c r="DG69" s="171"/>
      <c r="DH69" s="171"/>
      <c r="DI69" s="171"/>
      <c r="DJ69" s="171"/>
      <c r="DK69" s="171"/>
      <c r="DL69" s="171"/>
      <c r="DM69" s="171"/>
      <c r="DN69" s="171"/>
      <c r="DO69" s="171"/>
      <c r="DP69" s="171"/>
      <c r="DQ69" s="171"/>
      <c r="DR69" s="171"/>
      <c r="DS69" s="171"/>
      <c r="DT69" s="171"/>
      <c r="DU69" s="171"/>
      <c r="DV69" s="171"/>
      <c r="DW69" s="171"/>
      <c r="DX69" s="171"/>
      <c r="DY69" s="171"/>
      <c r="DZ69" s="171"/>
      <c r="EA69" s="171"/>
      <c r="EB69" s="171"/>
      <c r="EC69" s="171"/>
      <c r="ED69" s="171"/>
      <c r="EE69" s="171"/>
      <c r="EF69" s="171"/>
      <c r="EG69" s="171"/>
      <c r="EH69" s="171"/>
      <c r="EI69" s="171"/>
      <c r="EJ69" s="171"/>
      <c r="EK69" s="171"/>
      <c r="EL69" s="171"/>
      <c r="EM69" s="171"/>
      <c r="EN69" s="171"/>
      <c r="EO69" s="171"/>
      <c r="EP69" s="171"/>
      <c r="EQ69" s="171"/>
      <c r="ER69" s="171"/>
      <c r="ES69" s="171"/>
      <c r="ET69" s="171"/>
      <c r="EU69" s="171"/>
      <c r="EV69" s="171"/>
      <c r="EW69" s="171"/>
      <c r="EX69" s="171"/>
      <c r="EY69" s="171"/>
      <c r="EZ69" s="171"/>
      <c r="FA69" s="171"/>
      <c r="FB69" s="171"/>
      <c r="FC69" s="171"/>
      <c r="FD69" s="171"/>
      <c r="FE69" s="171"/>
      <c r="FF69" s="171"/>
      <c r="FG69" s="171"/>
      <c r="FH69" s="171"/>
      <c r="FI69" s="171"/>
      <c r="FJ69" s="171"/>
      <c r="FK69" s="171"/>
      <c r="FL69" s="171"/>
      <c r="FM69" s="171"/>
      <c r="FN69" s="171"/>
      <c r="FO69" s="171"/>
      <c r="FP69" s="171"/>
      <c r="FQ69" s="171"/>
      <c r="FR69" s="171"/>
      <c r="FS69" s="171"/>
      <c r="FT69" s="171"/>
      <c r="FU69" s="171"/>
      <c r="FV69" s="171"/>
      <c r="FW69" s="171"/>
      <c r="FX69" s="171"/>
      <c r="FY69" s="171"/>
      <c r="FZ69" s="171"/>
      <c r="GA69" s="171"/>
      <c r="GB69" s="171"/>
      <c r="GC69" s="171"/>
      <c r="GD69" s="171"/>
      <c r="GE69" s="171"/>
      <c r="GF69" s="171"/>
      <c r="GG69" s="171"/>
      <c r="GH69" s="171"/>
      <c r="GI69" s="171"/>
      <c r="GJ69" s="171"/>
      <c r="GK69" s="171"/>
      <c r="GL69" s="171"/>
      <c r="GM69" s="171"/>
      <c r="GN69" s="171"/>
      <c r="GO69" s="171"/>
      <c r="GP69" s="171"/>
      <c r="GQ69" s="171"/>
      <c r="GR69" s="171"/>
      <c r="GS69" s="171"/>
      <c r="GT69" s="171"/>
      <c r="GU69" s="171"/>
      <c r="GV69" s="171"/>
      <c r="GW69" s="171"/>
      <c r="GX69" s="171"/>
      <c r="GY69" s="171"/>
      <c r="GZ69" s="171"/>
      <c r="HA69" s="171"/>
      <c r="HB69" s="171"/>
      <c r="HC69" s="171"/>
      <c r="HD69" s="171"/>
      <c r="HE69" s="171"/>
      <c r="HF69" s="171"/>
      <c r="HG69" s="171"/>
      <c r="HH69" s="171"/>
      <c r="HI69" s="171"/>
      <c r="HJ69" s="171"/>
      <c r="HK69" s="171"/>
      <c r="HL69" s="171"/>
      <c r="HM69" s="171"/>
      <c r="HN69" s="171"/>
      <c r="HO69" s="171"/>
      <c r="HP69" s="171"/>
      <c r="HQ69" s="171"/>
      <c r="HR69" s="171"/>
      <c r="HS69" s="171"/>
      <c r="HT69" s="171"/>
      <c r="HU69" s="171"/>
      <c r="HV69" s="171"/>
      <c r="HW69" s="171"/>
      <c r="HX69" s="171"/>
      <c r="HY69" s="171"/>
      <c r="HZ69" s="171"/>
      <c r="IA69" s="171"/>
      <c r="IB69" s="171"/>
      <c r="IC69" s="171"/>
      <c r="ID69" s="171"/>
      <c r="IE69" s="171"/>
      <c r="IF69" s="171"/>
      <c r="IG69" s="171"/>
      <c r="IH69" s="171"/>
      <c r="II69" s="171"/>
      <c r="IJ69" s="171"/>
    </row>
    <row r="70" spans="1:244" s="101" customFormat="1" ht="19.5" customHeight="1">
      <c r="A70" s="534" t="s">
        <v>368</v>
      </c>
      <c r="B70" s="57" t="s">
        <v>0</v>
      </c>
      <c r="C70" s="57" t="s">
        <v>152</v>
      </c>
      <c r="D70" s="57" t="s">
        <v>277</v>
      </c>
      <c r="E70" s="112" t="s">
        <v>482</v>
      </c>
      <c r="F70" s="111" t="s">
        <v>296</v>
      </c>
      <c r="G70" s="57" t="s">
        <v>149</v>
      </c>
      <c r="H70" s="272">
        <v>40</v>
      </c>
      <c r="I70" s="272">
        <v>45</v>
      </c>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c r="CD70" s="171"/>
      <c r="CE70" s="171"/>
      <c r="CF70" s="171"/>
      <c r="CG70" s="171"/>
      <c r="CH70" s="171"/>
      <c r="CI70" s="171"/>
      <c r="CJ70" s="171"/>
      <c r="CK70" s="171"/>
      <c r="CL70" s="171"/>
      <c r="CM70" s="171"/>
      <c r="CN70" s="171"/>
      <c r="CO70" s="171"/>
      <c r="CP70" s="171"/>
      <c r="CQ70" s="171"/>
      <c r="CR70" s="171"/>
      <c r="CS70" s="171"/>
      <c r="CT70" s="171"/>
      <c r="CU70" s="171"/>
      <c r="CV70" s="171"/>
      <c r="CW70" s="171"/>
      <c r="CX70" s="171"/>
      <c r="CY70" s="171"/>
      <c r="CZ70" s="171"/>
      <c r="DA70" s="171"/>
      <c r="DB70" s="171"/>
      <c r="DC70" s="171"/>
      <c r="DD70" s="171"/>
      <c r="DE70" s="171"/>
      <c r="DF70" s="171"/>
      <c r="DG70" s="171"/>
      <c r="DH70" s="171"/>
      <c r="DI70" s="171"/>
      <c r="DJ70" s="171"/>
      <c r="DK70" s="171"/>
      <c r="DL70" s="171"/>
      <c r="DM70" s="171"/>
      <c r="DN70" s="171"/>
      <c r="DO70" s="171"/>
      <c r="DP70" s="171"/>
      <c r="DQ70" s="171"/>
      <c r="DR70" s="171"/>
      <c r="DS70" s="171"/>
      <c r="DT70" s="171"/>
      <c r="DU70" s="171"/>
      <c r="DV70" s="171"/>
      <c r="DW70" s="171"/>
      <c r="DX70" s="171"/>
      <c r="DY70" s="171"/>
      <c r="DZ70" s="171"/>
      <c r="EA70" s="171"/>
      <c r="EB70" s="171"/>
      <c r="EC70" s="171"/>
      <c r="ED70" s="171"/>
      <c r="EE70" s="171"/>
      <c r="EF70" s="171"/>
      <c r="EG70" s="171"/>
      <c r="EH70" s="171"/>
      <c r="EI70" s="171"/>
      <c r="EJ70" s="171"/>
      <c r="EK70" s="171"/>
      <c r="EL70" s="171"/>
      <c r="EM70" s="171"/>
      <c r="EN70" s="171"/>
      <c r="EO70" s="171"/>
      <c r="EP70" s="171"/>
      <c r="EQ70" s="171"/>
      <c r="ER70" s="171"/>
      <c r="ES70" s="171"/>
      <c r="ET70" s="171"/>
      <c r="EU70" s="171"/>
      <c r="EV70" s="171"/>
      <c r="EW70" s="171"/>
      <c r="EX70" s="171"/>
      <c r="EY70" s="171"/>
      <c r="EZ70" s="171"/>
      <c r="FA70" s="171"/>
      <c r="FB70" s="171"/>
      <c r="FC70" s="171"/>
      <c r="FD70" s="171"/>
      <c r="FE70" s="171"/>
      <c r="FF70" s="171"/>
      <c r="FG70" s="171"/>
      <c r="FH70" s="171"/>
      <c r="FI70" s="171"/>
      <c r="FJ70" s="171"/>
      <c r="FK70" s="171"/>
      <c r="FL70" s="171"/>
      <c r="FM70" s="171"/>
      <c r="FN70" s="171"/>
      <c r="FO70" s="171"/>
      <c r="FP70" s="171"/>
      <c r="FQ70" s="171"/>
      <c r="FR70" s="171"/>
      <c r="FS70" s="171"/>
      <c r="FT70" s="171"/>
      <c r="FU70" s="171"/>
      <c r="FV70" s="171"/>
      <c r="FW70" s="171"/>
      <c r="FX70" s="171"/>
      <c r="FY70" s="171"/>
      <c r="FZ70" s="171"/>
      <c r="GA70" s="171"/>
      <c r="GB70" s="171"/>
      <c r="GC70" s="171"/>
      <c r="GD70" s="171"/>
      <c r="GE70" s="171"/>
      <c r="GF70" s="171"/>
      <c r="GG70" s="171"/>
      <c r="GH70" s="171"/>
      <c r="GI70" s="171"/>
      <c r="GJ70" s="171"/>
      <c r="GK70" s="171"/>
      <c r="GL70" s="171"/>
      <c r="GM70" s="171"/>
      <c r="GN70" s="171"/>
      <c r="GO70" s="171"/>
      <c r="GP70" s="171"/>
      <c r="GQ70" s="171"/>
      <c r="GR70" s="171"/>
      <c r="GS70" s="171"/>
      <c r="GT70" s="171"/>
      <c r="GU70" s="171"/>
      <c r="GV70" s="171"/>
      <c r="GW70" s="171"/>
      <c r="GX70" s="171"/>
      <c r="GY70" s="171"/>
      <c r="GZ70" s="171"/>
      <c r="HA70" s="171"/>
      <c r="HB70" s="171"/>
      <c r="HC70" s="171"/>
      <c r="HD70" s="171"/>
      <c r="HE70" s="171"/>
      <c r="HF70" s="171"/>
      <c r="HG70" s="171"/>
      <c r="HH70" s="171"/>
      <c r="HI70" s="171"/>
      <c r="HJ70" s="171"/>
      <c r="HK70" s="171"/>
      <c r="HL70" s="171"/>
      <c r="HM70" s="171"/>
      <c r="HN70" s="171"/>
      <c r="HO70" s="171"/>
      <c r="HP70" s="171"/>
      <c r="HQ70" s="171"/>
      <c r="HR70" s="171"/>
      <c r="HS70" s="171"/>
      <c r="HT70" s="171"/>
      <c r="HU70" s="171"/>
      <c r="HV70" s="171"/>
      <c r="HW70" s="171"/>
      <c r="HX70" s="171"/>
      <c r="HY70" s="171"/>
      <c r="HZ70" s="171"/>
      <c r="IA70" s="171"/>
      <c r="IB70" s="171"/>
      <c r="IC70" s="171"/>
      <c r="ID70" s="171"/>
      <c r="IE70" s="171"/>
      <c r="IF70" s="171"/>
      <c r="IG70" s="171"/>
      <c r="IH70" s="171"/>
      <c r="II70" s="171"/>
      <c r="IJ70" s="171"/>
    </row>
    <row r="71" spans="1:9" s="171" customFormat="1" ht="34.5" customHeight="1">
      <c r="A71" s="229" t="s">
        <v>295</v>
      </c>
      <c r="B71" s="96" t="s">
        <v>0</v>
      </c>
      <c r="C71" s="228" t="s">
        <v>152</v>
      </c>
      <c r="D71" s="227">
        <v>13</v>
      </c>
      <c r="E71" s="226" t="s">
        <v>294</v>
      </c>
      <c r="F71" s="225" t="s">
        <v>159</v>
      </c>
      <c r="G71" s="280"/>
      <c r="H71" s="428">
        <f>+H72+H89+H88</f>
        <v>640</v>
      </c>
      <c r="I71" s="428">
        <f>+I72+I89+I88</f>
        <v>640</v>
      </c>
    </row>
    <row r="72" spans="1:9" s="80" customFormat="1" ht="18.75">
      <c r="A72" s="103" t="s">
        <v>293</v>
      </c>
      <c r="B72" s="85" t="s">
        <v>0</v>
      </c>
      <c r="C72" s="223" t="s">
        <v>152</v>
      </c>
      <c r="D72" s="84">
        <v>13</v>
      </c>
      <c r="E72" s="222" t="s">
        <v>291</v>
      </c>
      <c r="F72" s="156" t="s">
        <v>159</v>
      </c>
      <c r="G72" s="82"/>
      <c r="H72" s="184" t="str">
        <f>H73</f>
        <v>300,000</v>
      </c>
      <c r="I72" s="184" t="str">
        <f>I73</f>
        <v>300,000</v>
      </c>
    </row>
    <row r="73" spans="1:9" s="80" customFormat="1" ht="18.75">
      <c r="A73" s="86" t="s">
        <v>292</v>
      </c>
      <c r="B73" s="85" t="s">
        <v>0</v>
      </c>
      <c r="C73" s="83" t="s">
        <v>152</v>
      </c>
      <c r="D73" s="84">
        <v>13</v>
      </c>
      <c r="E73" s="222" t="s">
        <v>291</v>
      </c>
      <c r="F73" s="156" t="s">
        <v>290</v>
      </c>
      <c r="G73" s="82"/>
      <c r="H73" s="184" t="str">
        <f>H74</f>
        <v>300,000</v>
      </c>
      <c r="I73" s="184" t="str">
        <f>I74</f>
        <v>300,000</v>
      </c>
    </row>
    <row r="74" spans="1:9" s="80" customFormat="1" ht="24" customHeight="1">
      <c r="A74" s="534" t="s">
        <v>368</v>
      </c>
      <c r="B74" s="57" t="s">
        <v>0</v>
      </c>
      <c r="C74" s="220" t="s">
        <v>152</v>
      </c>
      <c r="D74" s="219">
        <v>13</v>
      </c>
      <c r="E74" s="218" t="s">
        <v>291</v>
      </c>
      <c r="F74" s="66" t="s">
        <v>290</v>
      </c>
      <c r="G74" s="217" t="s">
        <v>149</v>
      </c>
      <c r="H74" s="56" t="s">
        <v>616</v>
      </c>
      <c r="I74" s="56" t="s">
        <v>616</v>
      </c>
    </row>
    <row r="75" spans="1:9" s="80" customFormat="1" ht="18.75" customHeight="1" hidden="1">
      <c r="A75" s="211" t="s">
        <v>280</v>
      </c>
      <c r="B75" s="279" t="s">
        <v>0</v>
      </c>
      <c r="C75" s="216" t="s">
        <v>152</v>
      </c>
      <c r="D75" s="215">
        <v>13</v>
      </c>
      <c r="E75" s="849" t="s">
        <v>281</v>
      </c>
      <c r="F75" s="850"/>
      <c r="G75" s="214" t="s">
        <v>190</v>
      </c>
      <c r="H75" s="271"/>
      <c r="I75" s="271"/>
    </row>
    <row r="76" spans="1:9" s="80" customFormat="1" ht="18.75" customHeight="1" hidden="1">
      <c r="A76" s="88" t="s">
        <v>278</v>
      </c>
      <c r="B76" s="96" t="s">
        <v>0</v>
      </c>
      <c r="C76" s="202" t="s">
        <v>152</v>
      </c>
      <c r="D76" s="202" t="s">
        <v>277</v>
      </c>
      <c r="E76" s="70" t="s">
        <v>279</v>
      </c>
      <c r="F76" s="69" t="s">
        <v>159</v>
      </c>
      <c r="G76" s="201"/>
      <c r="H76" s="184"/>
      <c r="I76" s="184"/>
    </row>
    <row r="77" spans="1:249" s="212" customFormat="1" ht="19.5" customHeight="1" hidden="1">
      <c r="A77" s="86" t="s">
        <v>289</v>
      </c>
      <c r="B77" s="85" t="s">
        <v>0</v>
      </c>
      <c r="C77" s="114" t="s">
        <v>152</v>
      </c>
      <c r="D77" s="114" t="s">
        <v>277</v>
      </c>
      <c r="E77" s="59" t="s">
        <v>274</v>
      </c>
      <c r="F77" s="156" t="s">
        <v>159</v>
      </c>
      <c r="G77" s="200"/>
      <c r="H77" s="272"/>
      <c r="I77" s="272"/>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c r="CP77" s="213"/>
      <c r="CQ77" s="213"/>
      <c r="CR77" s="213"/>
      <c r="CS77" s="213"/>
      <c r="CT77" s="213"/>
      <c r="CU77" s="213"/>
      <c r="CV77" s="213"/>
      <c r="CW77" s="213"/>
      <c r="CX77" s="213"/>
      <c r="CY77" s="213"/>
      <c r="CZ77" s="213"/>
      <c r="DA77" s="213"/>
      <c r="DB77" s="213"/>
      <c r="DC77" s="213"/>
      <c r="DD77" s="213"/>
      <c r="DE77" s="213"/>
      <c r="DF77" s="213"/>
      <c r="DG77" s="213"/>
      <c r="DH77" s="213"/>
      <c r="DI77" s="213"/>
      <c r="DJ77" s="213"/>
      <c r="DK77" s="213"/>
      <c r="DL77" s="213"/>
      <c r="DM77" s="213"/>
      <c r="DN77" s="213"/>
      <c r="DO77" s="213"/>
      <c r="DP77" s="213"/>
      <c r="DQ77" s="213"/>
      <c r="DR77" s="213"/>
      <c r="DS77" s="213"/>
      <c r="DT77" s="213"/>
      <c r="DU77" s="213"/>
      <c r="DV77" s="213"/>
      <c r="DW77" s="213"/>
      <c r="DX77" s="213"/>
      <c r="DY77" s="213"/>
      <c r="DZ77" s="213"/>
      <c r="EA77" s="213"/>
      <c r="EB77" s="213"/>
      <c r="EC77" s="213"/>
      <c r="ED77" s="213"/>
      <c r="EE77" s="213"/>
      <c r="EF77" s="213"/>
      <c r="EG77" s="213"/>
      <c r="EH77" s="213"/>
      <c r="EI77" s="213"/>
      <c r="EJ77" s="213"/>
      <c r="EK77" s="213"/>
      <c r="EL77" s="213"/>
      <c r="EM77" s="213"/>
      <c r="EN77" s="213"/>
      <c r="EO77" s="213"/>
      <c r="EP77" s="213"/>
      <c r="EQ77" s="213"/>
      <c r="ER77" s="213"/>
      <c r="ES77" s="213"/>
      <c r="ET77" s="213"/>
      <c r="EU77" s="213"/>
      <c r="EV77" s="213"/>
      <c r="EW77" s="213"/>
      <c r="EX77" s="213"/>
      <c r="EY77" s="213"/>
      <c r="EZ77" s="213"/>
      <c r="FA77" s="213"/>
      <c r="FB77" s="213"/>
      <c r="FC77" s="213"/>
      <c r="FD77" s="213"/>
      <c r="FE77" s="213"/>
      <c r="FF77" s="213"/>
      <c r="FG77" s="213"/>
      <c r="FH77" s="213"/>
      <c r="FI77" s="213"/>
      <c r="FJ77" s="213"/>
      <c r="FK77" s="213"/>
      <c r="FL77" s="213"/>
      <c r="FM77" s="213"/>
      <c r="FN77" s="213"/>
      <c r="FO77" s="213"/>
      <c r="FP77" s="213"/>
      <c r="FQ77" s="213"/>
      <c r="FR77" s="213"/>
      <c r="FS77" s="213"/>
      <c r="FT77" s="213"/>
      <c r="FU77" s="213"/>
      <c r="FV77" s="213"/>
      <c r="FW77" s="213"/>
      <c r="FX77" s="213"/>
      <c r="FY77" s="213"/>
      <c r="FZ77" s="213"/>
      <c r="GA77" s="213"/>
      <c r="GB77" s="213"/>
      <c r="GC77" s="213"/>
      <c r="GD77" s="213"/>
      <c r="GE77" s="213"/>
      <c r="GF77" s="213"/>
      <c r="GG77" s="213"/>
      <c r="GH77" s="213"/>
      <c r="GI77" s="213"/>
      <c r="GJ77" s="213"/>
      <c r="GK77" s="213"/>
      <c r="GL77" s="213"/>
      <c r="GM77" s="213"/>
      <c r="GN77" s="213"/>
      <c r="GO77" s="213"/>
      <c r="GP77" s="213"/>
      <c r="GQ77" s="213"/>
      <c r="GR77" s="213"/>
      <c r="GS77" s="213"/>
      <c r="GT77" s="213"/>
      <c r="GU77" s="213"/>
      <c r="GV77" s="213"/>
      <c r="GW77" s="213"/>
      <c r="GX77" s="213"/>
      <c r="GY77" s="213"/>
      <c r="GZ77" s="213"/>
      <c r="HA77" s="213"/>
      <c r="HB77" s="213"/>
      <c r="HC77" s="213"/>
      <c r="HD77" s="213"/>
      <c r="HE77" s="213"/>
      <c r="HF77" s="213"/>
      <c r="HG77" s="213"/>
      <c r="HH77" s="213"/>
      <c r="HI77" s="213"/>
      <c r="HJ77" s="213"/>
      <c r="HK77" s="213"/>
      <c r="HL77" s="213"/>
      <c r="HM77" s="213"/>
      <c r="HN77" s="213"/>
      <c r="HO77" s="213"/>
      <c r="HP77" s="213"/>
      <c r="HQ77" s="213"/>
      <c r="HR77" s="213"/>
      <c r="HS77" s="213"/>
      <c r="HT77" s="213"/>
      <c r="HU77" s="213"/>
      <c r="HV77" s="213"/>
      <c r="HW77" s="213"/>
      <c r="HX77" s="213"/>
      <c r="HY77" s="213"/>
      <c r="HZ77" s="213"/>
      <c r="IA77" s="213"/>
      <c r="IB77" s="213"/>
      <c r="IC77" s="213"/>
      <c r="ID77" s="213"/>
      <c r="IE77" s="213"/>
      <c r="IF77" s="213"/>
      <c r="IG77" s="213"/>
      <c r="IH77" s="213"/>
      <c r="II77" s="213"/>
      <c r="IJ77" s="213"/>
      <c r="IK77" s="213"/>
      <c r="IL77" s="213"/>
      <c r="IM77" s="213"/>
      <c r="IN77" s="213"/>
      <c r="IO77" s="213"/>
    </row>
    <row r="78" spans="1:249" s="212" customFormat="1" ht="56.25" customHeight="1" hidden="1">
      <c r="A78" s="103" t="s">
        <v>188</v>
      </c>
      <c r="B78" s="278" t="s">
        <v>0</v>
      </c>
      <c r="C78" s="60" t="s">
        <v>152</v>
      </c>
      <c r="D78" s="60">
        <v>13</v>
      </c>
      <c r="E78" s="209" t="s">
        <v>274</v>
      </c>
      <c r="F78" s="208" t="s">
        <v>273</v>
      </c>
      <c r="G78" s="60"/>
      <c r="H78" s="272"/>
      <c r="I78" s="272"/>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c r="CP78" s="213"/>
      <c r="CQ78" s="213"/>
      <c r="CR78" s="213"/>
      <c r="CS78" s="213"/>
      <c r="CT78" s="213"/>
      <c r="CU78" s="213"/>
      <c r="CV78" s="213"/>
      <c r="CW78" s="213"/>
      <c r="CX78" s="213"/>
      <c r="CY78" s="213"/>
      <c r="CZ78" s="213"/>
      <c r="DA78" s="213"/>
      <c r="DB78" s="213"/>
      <c r="DC78" s="213"/>
      <c r="DD78" s="213"/>
      <c r="DE78" s="213"/>
      <c r="DF78" s="213"/>
      <c r="DG78" s="213"/>
      <c r="DH78" s="213"/>
      <c r="DI78" s="213"/>
      <c r="DJ78" s="213"/>
      <c r="DK78" s="213"/>
      <c r="DL78" s="213"/>
      <c r="DM78" s="213"/>
      <c r="DN78" s="213"/>
      <c r="DO78" s="213"/>
      <c r="DP78" s="213"/>
      <c r="DQ78" s="213"/>
      <c r="DR78" s="213"/>
      <c r="DS78" s="213"/>
      <c r="DT78" s="213"/>
      <c r="DU78" s="213"/>
      <c r="DV78" s="213"/>
      <c r="DW78" s="213"/>
      <c r="DX78" s="213"/>
      <c r="DY78" s="213"/>
      <c r="DZ78" s="213"/>
      <c r="EA78" s="213"/>
      <c r="EB78" s="213"/>
      <c r="EC78" s="213"/>
      <c r="ED78" s="213"/>
      <c r="EE78" s="213"/>
      <c r="EF78" s="213"/>
      <c r="EG78" s="213"/>
      <c r="EH78" s="213"/>
      <c r="EI78" s="213"/>
      <c r="EJ78" s="213"/>
      <c r="EK78" s="213"/>
      <c r="EL78" s="213"/>
      <c r="EM78" s="213"/>
      <c r="EN78" s="213"/>
      <c r="EO78" s="213"/>
      <c r="EP78" s="213"/>
      <c r="EQ78" s="213"/>
      <c r="ER78" s="213"/>
      <c r="ES78" s="213"/>
      <c r="ET78" s="213"/>
      <c r="EU78" s="213"/>
      <c r="EV78" s="213"/>
      <c r="EW78" s="213"/>
      <c r="EX78" s="213"/>
      <c r="EY78" s="213"/>
      <c r="EZ78" s="213"/>
      <c r="FA78" s="213"/>
      <c r="FB78" s="213"/>
      <c r="FC78" s="213"/>
      <c r="FD78" s="213"/>
      <c r="FE78" s="213"/>
      <c r="FF78" s="213"/>
      <c r="FG78" s="213"/>
      <c r="FH78" s="213"/>
      <c r="FI78" s="213"/>
      <c r="FJ78" s="213"/>
      <c r="FK78" s="213"/>
      <c r="FL78" s="213"/>
      <c r="FM78" s="213"/>
      <c r="FN78" s="213"/>
      <c r="FO78" s="213"/>
      <c r="FP78" s="213"/>
      <c r="FQ78" s="213"/>
      <c r="FR78" s="213"/>
      <c r="FS78" s="213"/>
      <c r="FT78" s="213"/>
      <c r="FU78" s="213"/>
      <c r="FV78" s="213"/>
      <c r="FW78" s="213"/>
      <c r="FX78" s="213"/>
      <c r="FY78" s="213"/>
      <c r="FZ78" s="213"/>
      <c r="GA78" s="213"/>
      <c r="GB78" s="213"/>
      <c r="GC78" s="213"/>
      <c r="GD78" s="213"/>
      <c r="GE78" s="213"/>
      <c r="GF78" s="213"/>
      <c r="GG78" s="213"/>
      <c r="GH78" s="213"/>
      <c r="GI78" s="213"/>
      <c r="GJ78" s="213"/>
      <c r="GK78" s="213"/>
      <c r="GL78" s="213"/>
      <c r="GM78" s="213"/>
      <c r="GN78" s="213"/>
      <c r="GO78" s="213"/>
      <c r="GP78" s="213"/>
      <c r="GQ78" s="213"/>
      <c r="GR78" s="213"/>
      <c r="GS78" s="213"/>
      <c r="GT78" s="213"/>
      <c r="GU78" s="213"/>
      <c r="GV78" s="213"/>
      <c r="GW78" s="213"/>
      <c r="GX78" s="213"/>
      <c r="GY78" s="213"/>
      <c r="GZ78" s="213"/>
      <c r="HA78" s="213"/>
      <c r="HB78" s="213"/>
      <c r="HC78" s="213"/>
      <c r="HD78" s="213"/>
      <c r="HE78" s="213"/>
      <c r="HF78" s="213"/>
      <c r="HG78" s="213"/>
      <c r="HH78" s="213"/>
      <c r="HI78" s="213"/>
      <c r="HJ78" s="213"/>
      <c r="HK78" s="213"/>
      <c r="HL78" s="213"/>
      <c r="HM78" s="213"/>
      <c r="HN78" s="213"/>
      <c r="HO78" s="213"/>
      <c r="HP78" s="213"/>
      <c r="HQ78" s="213"/>
      <c r="HR78" s="213"/>
      <c r="HS78" s="213"/>
      <c r="HT78" s="213"/>
      <c r="HU78" s="213"/>
      <c r="HV78" s="213"/>
      <c r="HW78" s="213"/>
      <c r="HX78" s="213"/>
      <c r="HY78" s="213"/>
      <c r="HZ78" s="213"/>
      <c r="IA78" s="213"/>
      <c r="IB78" s="213"/>
      <c r="IC78" s="213"/>
      <c r="ID78" s="213"/>
      <c r="IE78" s="213"/>
      <c r="IF78" s="213"/>
      <c r="IG78" s="213"/>
      <c r="IH78" s="213"/>
      <c r="II78" s="213"/>
      <c r="IJ78" s="213"/>
      <c r="IK78" s="213"/>
      <c r="IL78" s="213"/>
      <c r="IM78" s="213"/>
      <c r="IN78" s="213"/>
      <c r="IO78" s="213"/>
    </row>
    <row r="79" spans="1:249" s="212" customFormat="1" ht="19.5" customHeight="1" hidden="1">
      <c r="A79" s="72" t="s">
        <v>163</v>
      </c>
      <c r="B79" s="60" t="s">
        <v>0</v>
      </c>
      <c r="C79" s="60" t="s">
        <v>152</v>
      </c>
      <c r="D79" s="60">
        <v>13</v>
      </c>
      <c r="E79" s="209" t="s">
        <v>274</v>
      </c>
      <c r="F79" s="208" t="s">
        <v>273</v>
      </c>
      <c r="G79" s="60" t="s">
        <v>149</v>
      </c>
      <c r="H79" s="272"/>
      <c r="I79" s="272"/>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c r="CP79" s="213"/>
      <c r="CQ79" s="213"/>
      <c r="CR79" s="213"/>
      <c r="CS79" s="213"/>
      <c r="CT79" s="213"/>
      <c r="CU79" s="213"/>
      <c r="CV79" s="213"/>
      <c r="CW79" s="213"/>
      <c r="CX79" s="213"/>
      <c r="CY79" s="213"/>
      <c r="CZ79" s="213"/>
      <c r="DA79" s="213"/>
      <c r="DB79" s="213"/>
      <c r="DC79" s="213"/>
      <c r="DD79" s="213"/>
      <c r="DE79" s="213"/>
      <c r="DF79" s="213"/>
      <c r="DG79" s="213"/>
      <c r="DH79" s="213"/>
      <c r="DI79" s="213"/>
      <c r="DJ79" s="213"/>
      <c r="DK79" s="213"/>
      <c r="DL79" s="213"/>
      <c r="DM79" s="213"/>
      <c r="DN79" s="213"/>
      <c r="DO79" s="213"/>
      <c r="DP79" s="213"/>
      <c r="DQ79" s="213"/>
      <c r="DR79" s="213"/>
      <c r="DS79" s="213"/>
      <c r="DT79" s="213"/>
      <c r="DU79" s="213"/>
      <c r="DV79" s="213"/>
      <c r="DW79" s="213"/>
      <c r="DX79" s="213"/>
      <c r="DY79" s="213"/>
      <c r="DZ79" s="213"/>
      <c r="EA79" s="213"/>
      <c r="EB79" s="213"/>
      <c r="EC79" s="213"/>
      <c r="ED79" s="213"/>
      <c r="EE79" s="213"/>
      <c r="EF79" s="213"/>
      <c r="EG79" s="213"/>
      <c r="EH79" s="213"/>
      <c r="EI79" s="213"/>
      <c r="EJ79" s="213"/>
      <c r="EK79" s="213"/>
      <c r="EL79" s="213"/>
      <c r="EM79" s="213"/>
      <c r="EN79" s="213"/>
      <c r="EO79" s="213"/>
      <c r="EP79" s="213"/>
      <c r="EQ79" s="213"/>
      <c r="ER79" s="213"/>
      <c r="ES79" s="213"/>
      <c r="ET79" s="213"/>
      <c r="EU79" s="213"/>
      <c r="EV79" s="213"/>
      <c r="EW79" s="213"/>
      <c r="EX79" s="213"/>
      <c r="EY79" s="213"/>
      <c r="EZ79" s="213"/>
      <c r="FA79" s="213"/>
      <c r="FB79" s="213"/>
      <c r="FC79" s="213"/>
      <c r="FD79" s="213"/>
      <c r="FE79" s="213"/>
      <c r="FF79" s="213"/>
      <c r="FG79" s="213"/>
      <c r="FH79" s="213"/>
      <c r="FI79" s="213"/>
      <c r="FJ79" s="213"/>
      <c r="FK79" s="213"/>
      <c r="FL79" s="213"/>
      <c r="FM79" s="213"/>
      <c r="FN79" s="213"/>
      <c r="FO79" s="213"/>
      <c r="FP79" s="213"/>
      <c r="FQ79" s="213"/>
      <c r="FR79" s="213"/>
      <c r="FS79" s="213"/>
      <c r="FT79" s="213"/>
      <c r="FU79" s="213"/>
      <c r="FV79" s="213"/>
      <c r="FW79" s="213"/>
      <c r="FX79" s="213"/>
      <c r="FY79" s="213"/>
      <c r="FZ79" s="213"/>
      <c r="GA79" s="213"/>
      <c r="GB79" s="213"/>
      <c r="GC79" s="213"/>
      <c r="GD79" s="213"/>
      <c r="GE79" s="213"/>
      <c r="GF79" s="213"/>
      <c r="GG79" s="213"/>
      <c r="GH79" s="213"/>
      <c r="GI79" s="213"/>
      <c r="GJ79" s="213"/>
      <c r="GK79" s="213"/>
      <c r="GL79" s="213"/>
      <c r="GM79" s="213"/>
      <c r="GN79" s="213"/>
      <c r="GO79" s="213"/>
      <c r="GP79" s="213"/>
      <c r="GQ79" s="213"/>
      <c r="GR79" s="213"/>
      <c r="GS79" s="213"/>
      <c r="GT79" s="213"/>
      <c r="GU79" s="213"/>
      <c r="GV79" s="213"/>
      <c r="GW79" s="213"/>
      <c r="GX79" s="213"/>
      <c r="GY79" s="213"/>
      <c r="GZ79" s="213"/>
      <c r="HA79" s="213"/>
      <c r="HB79" s="213"/>
      <c r="HC79" s="213"/>
      <c r="HD79" s="213"/>
      <c r="HE79" s="213"/>
      <c r="HF79" s="213"/>
      <c r="HG79" s="213"/>
      <c r="HH79" s="213"/>
      <c r="HI79" s="213"/>
      <c r="HJ79" s="213"/>
      <c r="HK79" s="213"/>
      <c r="HL79" s="213"/>
      <c r="HM79" s="213"/>
      <c r="HN79" s="213"/>
      <c r="HO79" s="213"/>
      <c r="HP79" s="213"/>
      <c r="HQ79" s="213"/>
      <c r="HR79" s="213"/>
      <c r="HS79" s="213"/>
      <c r="HT79" s="213"/>
      <c r="HU79" s="213"/>
      <c r="HV79" s="213"/>
      <c r="HW79" s="213"/>
      <c r="HX79" s="213"/>
      <c r="HY79" s="213"/>
      <c r="HZ79" s="213"/>
      <c r="IA79" s="213"/>
      <c r="IB79" s="213"/>
      <c r="IC79" s="213"/>
      <c r="ID79" s="213"/>
      <c r="IE79" s="213"/>
      <c r="IF79" s="213"/>
      <c r="IG79" s="213"/>
      <c r="IH79" s="213"/>
      <c r="II79" s="213"/>
      <c r="IJ79" s="213"/>
      <c r="IK79" s="213"/>
      <c r="IL79" s="213"/>
      <c r="IM79" s="213"/>
      <c r="IN79" s="213"/>
      <c r="IO79" s="213"/>
    </row>
    <row r="80" spans="1:249" s="212" customFormat="1" ht="19.5" customHeight="1" hidden="1">
      <c r="A80" s="86" t="s">
        <v>191</v>
      </c>
      <c r="B80" s="60" t="s">
        <v>0</v>
      </c>
      <c r="C80" s="60" t="s">
        <v>152</v>
      </c>
      <c r="D80" s="210" t="s">
        <v>277</v>
      </c>
      <c r="E80" s="209" t="s">
        <v>286</v>
      </c>
      <c r="F80" s="208" t="s">
        <v>159</v>
      </c>
      <c r="G80" s="207"/>
      <c r="H80" s="272"/>
      <c r="I80" s="272"/>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c r="CP80" s="213"/>
      <c r="CQ80" s="213"/>
      <c r="CR80" s="213"/>
      <c r="CS80" s="213"/>
      <c r="CT80" s="213"/>
      <c r="CU80" s="213"/>
      <c r="CV80" s="213"/>
      <c r="CW80" s="213"/>
      <c r="CX80" s="213"/>
      <c r="CY80" s="213"/>
      <c r="CZ80" s="213"/>
      <c r="DA80" s="213"/>
      <c r="DB80" s="213"/>
      <c r="DC80" s="213"/>
      <c r="DD80" s="213"/>
      <c r="DE80" s="213"/>
      <c r="DF80" s="213"/>
      <c r="DG80" s="213"/>
      <c r="DH80" s="213"/>
      <c r="DI80" s="213"/>
      <c r="DJ80" s="213"/>
      <c r="DK80" s="213"/>
      <c r="DL80" s="213"/>
      <c r="DM80" s="213"/>
      <c r="DN80" s="213"/>
      <c r="DO80" s="213"/>
      <c r="DP80" s="213"/>
      <c r="DQ80" s="213"/>
      <c r="DR80" s="213"/>
      <c r="DS80" s="213"/>
      <c r="DT80" s="213"/>
      <c r="DU80" s="213"/>
      <c r="DV80" s="213"/>
      <c r="DW80" s="213"/>
      <c r="DX80" s="213"/>
      <c r="DY80" s="213"/>
      <c r="DZ80" s="213"/>
      <c r="EA80" s="213"/>
      <c r="EB80" s="213"/>
      <c r="EC80" s="213"/>
      <c r="ED80" s="213"/>
      <c r="EE80" s="213"/>
      <c r="EF80" s="213"/>
      <c r="EG80" s="213"/>
      <c r="EH80" s="213"/>
      <c r="EI80" s="213"/>
      <c r="EJ80" s="213"/>
      <c r="EK80" s="213"/>
      <c r="EL80" s="213"/>
      <c r="EM80" s="213"/>
      <c r="EN80" s="213"/>
      <c r="EO80" s="213"/>
      <c r="EP80" s="213"/>
      <c r="EQ80" s="213"/>
      <c r="ER80" s="213"/>
      <c r="ES80" s="213"/>
      <c r="ET80" s="213"/>
      <c r="EU80" s="213"/>
      <c r="EV80" s="213"/>
      <c r="EW80" s="213"/>
      <c r="EX80" s="213"/>
      <c r="EY80" s="213"/>
      <c r="EZ80" s="213"/>
      <c r="FA80" s="213"/>
      <c r="FB80" s="213"/>
      <c r="FC80" s="213"/>
      <c r="FD80" s="213"/>
      <c r="FE80" s="213"/>
      <c r="FF80" s="213"/>
      <c r="FG80" s="213"/>
      <c r="FH80" s="213"/>
      <c r="FI80" s="213"/>
      <c r="FJ80" s="213"/>
      <c r="FK80" s="213"/>
      <c r="FL80" s="213"/>
      <c r="FM80" s="213"/>
      <c r="FN80" s="213"/>
      <c r="FO80" s="213"/>
      <c r="FP80" s="213"/>
      <c r="FQ80" s="213"/>
      <c r="FR80" s="213"/>
      <c r="FS80" s="213"/>
      <c r="FT80" s="213"/>
      <c r="FU80" s="213"/>
      <c r="FV80" s="213"/>
      <c r="FW80" s="213"/>
      <c r="FX80" s="213"/>
      <c r="FY80" s="213"/>
      <c r="FZ80" s="213"/>
      <c r="GA80" s="213"/>
      <c r="GB80" s="213"/>
      <c r="GC80" s="213"/>
      <c r="GD80" s="213"/>
      <c r="GE80" s="213"/>
      <c r="GF80" s="213"/>
      <c r="GG80" s="213"/>
      <c r="GH80" s="213"/>
      <c r="GI80" s="213"/>
      <c r="GJ80" s="213"/>
      <c r="GK80" s="213"/>
      <c r="GL80" s="213"/>
      <c r="GM80" s="213"/>
      <c r="GN80" s="213"/>
      <c r="GO80" s="213"/>
      <c r="GP80" s="213"/>
      <c r="GQ80" s="213"/>
      <c r="GR80" s="213"/>
      <c r="GS80" s="213"/>
      <c r="GT80" s="213"/>
      <c r="GU80" s="213"/>
      <c r="GV80" s="213"/>
      <c r="GW80" s="213"/>
      <c r="GX80" s="213"/>
      <c r="GY80" s="213"/>
      <c r="GZ80" s="213"/>
      <c r="HA80" s="213"/>
      <c r="HB80" s="213"/>
      <c r="HC80" s="213"/>
      <c r="HD80" s="213"/>
      <c r="HE80" s="213"/>
      <c r="HF80" s="213"/>
      <c r="HG80" s="213"/>
      <c r="HH80" s="213"/>
      <c r="HI80" s="213"/>
      <c r="HJ80" s="213"/>
      <c r="HK80" s="213"/>
      <c r="HL80" s="213"/>
      <c r="HM80" s="213"/>
      <c r="HN80" s="213"/>
      <c r="HO80" s="213"/>
      <c r="HP80" s="213"/>
      <c r="HQ80" s="213"/>
      <c r="HR80" s="213"/>
      <c r="HS80" s="213"/>
      <c r="HT80" s="213"/>
      <c r="HU80" s="213"/>
      <c r="HV80" s="213"/>
      <c r="HW80" s="213"/>
      <c r="HX80" s="213"/>
      <c r="HY80" s="213"/>
      <c r="HZ80" s="213"/>
      <c r="IA80" s="213"/>
      <c r="IB80" s="213"/>
      <c r="IC80" s="213"/>
      <c r="ID80" s="213"/>
      <c r="IE80" s="213"/>
      <c r="IF80" s="213"/>
      <c r="IG80" s="213"/>
      <c r="IH80" s="213"/>
      <c r="II80" s="213"/>
      <c r="IJ80" s="213"/>
      <c r="IK80" s="213"/>
      <c r="IL80" s="213"/>
      <c r="IM80" s="213"/>
      <c r="IN80" s="213"/>
      <c r="IO80" s="213"/>
    </row>
    <row r="81" spans="1:9" s="80" customFormat="1" ht="18.75" customHeight="1" hidden="1">
      <c r="A81" s="152" t="s">
        <v>288</v>
      </c>
      <c r="B81" s="60" t="s">
        <v>0</v>
      </c>
      <c r="C81" s="60" t="s">
        <v>152</v>
      </c>
      <c r="D81" s="210" t="s">
        <v>277</v>
      </c>
      <c r="E81" s="209" t="s">
        <v>286</v>
      </c>
      <c r="F81" s="208" t="s">
        <v>285</v>
      </c>
      <c r="G81" s="207"/>
      <c r="H81" s="429"/>
      <c r="I81" s="429"/>
    </row>
    <row r="82" spans="1:9" s="80" customFormat="1" ht="18.75" customHeight="1" hidden="1">
      <c r="A82" s="152" t="s">
        <v>287</v>
      </c>
      <c r="B82" s="60" t="s">
        <v>0</v>
      </c>
      <c r="C82" s="60" t="s">
        <v>152</v>
      </c>
      <c r="D82" s="210" t="s">
        <v>277</v>
      </c>
      <c r="E82" s="209" t="s">
        <v>286</v>
      </c>
      <c r="F82" s="208" t="s">
        <v>285</v>
      </c>
      <c r="G82" s="207" t="s">
        <v>155</v>
      </c>
      <c r="H82" s="430"/>
      <c r="I82" s="430"/>
    </row>
    <row r="83" spans="1:9" s="171" customFormat="1" ht="18.75" customHeight="1" hidden="1">
      <c r="A83" s="211" t="s">
        <v>280</v>
      </c>
      <c r="B83" s="277" t="s">
        <v>0</v>
      </c>
      <c r="C83" s="60" t="s">
        <v>152</v>
      </c>
      <c r="D83" s="210" t="s">
        <v>277</v>
      </c>
      <c r="E83" s="209" t="s">
        <v>286</v>
      </c>
      <c r="F83" s="208" t="s">
        <v>285</v>
      </c>
      <c r="G83" s="207" t="s">
        <v>149</v>
      </c>
      <c r="H83" s="271"/>
      <c r="I83" s="271"/>
    </row>
    <row r="84" spans="1:9" s="80" customFormat="1" ht="18.75" hidden="1">
      <c r="A84" s="88" t="s">
        <v>278</v>
      </c>
      <c r="B84" s="85" t="s">
        <v>0</v>
      </c>
      <c r="C84" s="114" t="s">
        <v>210</v>
      </c>
      <c r="D84" s="114" t="s">
        <v>181</v>
      </c>
      <c r="E84" s="59" t="s">
        <v>283</v>
      </c>
      <c r="F84" s="156" t="s">
        <v>174</v>
      </c>
      <c r="G84" s="114"/>
      <c r="H84" s="184"/>
      <c r="I84" s="184"/>
    </row>
    <row r="85" spans="1:9" s="80" customFormat="1" ht="37.5" hidden="1">
      <c r="A85" s="88" t="s">
        <v>284</v>
      </c>
      <c r="B85" s="85" t="s">
        <v>0</v>
      </c>
      <c r="C85" s="206" t="s">
        <v>210</v>
      </c>
      <c r="D85" s="206" t="s">
        <v>181</v>
      </c>
      <c r="E85" s="59" t="s">
        <v>283</v>
      </c>
      <c r="F85" s="156" t="s">
        <v>282</v>
      </c>
      <c r="G85" s="206"/>
      <c r="H85" s="431"/>
      <c r="I85" s="431"/>
    </row>
    <row r="86" spans="1:9" s="80" customFormat="1" ht="39.75" customHeight="1" hidden="1">
      <c r="A86" s="103" t="s">
        <v>188</v>
      </c>
      <c r="B86" s="57" t="s">
        <v>0</v>
      </c>
      <c r="C86" s="57" t="s">
        <v>210</v>
      </c>
      <c r="D86" s="57" t="s">
        <v>181</v>
      </c>
      <c r="E86" s="59" t="s">
        <v>283</v>
      </c>
      <c r="F86" s="156" t="s">
        <v>282</v>
      </c>
      <c r="G86" s="57" t="s">
        <v>155</v>
      </c>
      <c r="H86" s="272"/>
      <c r="I86" s="272"/>
    </row>
    <row r="87" spans="1:9" s="80" customFormat="1" ht="23.25" customHeight="1" hidden="1">
      <c r="A87" s="86" t="s">
        <v>163</v>
      </c>
      <c r="B87" s="57" t="s">
        <v>0</v>
      </c>
      <c r="C87" s="57" t="s">
        <v>210</v>
      </c>
      <c r="D87" s="57" t="s">
        <v>181</v>
      </c>
      <c r="E87" s="59" t="s">
        <v>283</v>
      </c>
      <c r="F87" s="156" t="s">
        <v>282</v>
      </c>
      <c r="G87" s="57" t="s">
        <v>149</v>
      </c>
      <c r="H87" s="272"/>
      <c r="I87" s="272"/>
    </row>
    <row r="88" spans="1:9" s="80" customFormat="1" ht="0.75" customHeight="1">
      <c r="A88" s="86" t="s">
        <v>172</v>
      </c>
      <c r="B88" s="57" t="s">
        <v>0</v>
      </c>
      <c r="C88" s="220" t="s">
        <v>152</v>
      </c>
      <c r="D88" s="219">
        <v>13</v>
      </c>
      <c r="E88" s="218" t="s">
        <v>291</v>
      </c>
      <c r="F88" s="66" t="s">
        <v>290</v>
      </c>
      <c r="G88" s="217" t="s">
        <v>169</v>
      </c>
      <c r="H88" s="272">
        <v>0</v>
      </c>
      <c r="I88" s="272">
        <v>0</v>
      </c>
    </row>
    <row r="89" spans="1:9" s="80" customFormat="1" ht="23.25" customHeight="1">
      <c r="A89" s="86" t="s">
        <v>191</v>
      </c>
      <c r="B89" s="57" t="s">
        <v>0</v>
      </c>
      <c r="C89" s="205" t="s">
        <v>152</v>
      </c>
      <c r="D89" s="204">
        <v>13</v>
      </c>
      <c r="E89" s="845" t="s">
        <v>281</v>
      </c>
      <c r="F89" s="846"/>
      <c r="G89" s="81" t="s">
        <v>190</v>
      </c>
      <c r="H89" s="272">
        <v>340</v>
      </c>
      <c r="I89" s="272">
        <v>340</v>
      </c>
    </row>
    <row r="90" spans="1:9" s="80" customFormat="1" ht="23.25" customHeight="1">
      <c r="A90" s="108" t="s">
        <v>280</v>
      </c>
      <c r="B90" s="96" t="s">
        <v>0</v>
      </c>
      <c r="C90" s="202" t="s">
        <v>152</v>
      </c>
      <c r="D90" s="202" t="s">
        <v>277</v>
      </c>
      <c r="E90" s="70" t="s">
        <v>279</v>
      </c>
      <c r="F90" s="69" t="s">
        <v>159</v>
      </c>
      <c r="G90" s="198"/>
      <c r="H90" s="428">
        <f>+H91</f>
        <v>3775</v>
      </c>
      <c r="I90" s="428">
        <f>+I91</f>
        <v>3880</v>
      </c>
    </row>
    <row r="91" spans="1:9" s="80" customFormat="1" ht="23.25" customHeight="1">
      <c r="A91" s="103" t="s">
        <v>278</v>
      </c>
      <c r="B91" s="85" t="s">
        <v>0</v>
      </c>
      <c r="C91" s="114" t="s">
        <v>152</v>
      </c>
      <c r="D91" s="114" t="s">
        <v>277</v>
      </c>
      <c r="E91" s="59" t="s">
        <v>274</v>
      </c>
      <c r="F91" s="156" t="s">
        <v>159</v>
      </c>
      <c r="G91" s="114"/>
      <c r="H91" s="432">
        <f>H92+H96</f>
        <v>3775</v>
      </c>
      <c r="I91" s="432">
        <f>I92+I96</f>
        <v>3880</v>
      </c>
    </row>
    <row r="92" spans="1:9" s="80" customFormat="1" ht="27.75" customHeight="1">
      <c r="A92" s="110" t="s">
        <v>289</v>
      </c>
      <c r="B92" s="96" t="s">
        <v>0</v>
      </c>
      <c r="C92" s="71" t="s">
        <v>152</v>
      </c>
      <c r="D92" s="71">
        <v>13</v>
      </c>
      <c r="E92" s="196" t="s">
        <v>274</v>
      </c>
      <c r="F92" s="195" t="s">
        <v>276</v>
      </c>
      <c r="G92" s="68"/>
      <c r="H92" s="428">
        <f>+H93+H94+H95</f>
        <v>3700</v>
      </c>
      <c r="I92" s="428">
        <f>+I93+I94+I95</f>
        <v>3800</v>
      </c>
    </row>
    <row r="93" spans="1:9" s="80" customFormat="1" ht="58.5" customHeight="1">
      <c r="A93" s="103" t="s">
        <v>188</v>
      </c>
      <c r="B93" s="85" t="s">
        <v>0</v>
      </c>
      <c r="C93" s="57" t="s">
        <v>152</v>
      </c>
      <c r="D93" s="57">
        <v>13</v>
      </c>
      <c r="E93" s="177" t="s">
        <v>274</v>
      </c>
      <c r="F93" s="128" t="s">
        <v>276</v>
      </c>
      <c r="G93" s="57" t="s">
        <v>155</v>
      </c>
      <c r="H93" s="56" t="s">
        <v>806</v>
      </c>
      <c r="I93" s="56" t="s">
        <v>806</v>
      </c>
    </row>
    <row r="94" spans="1:9" s="80" customFormat="1" ht="23.25" customHeight="1">
      <c r="A94" s="534" t="s">
        <v>368</v>
      </c>
      <c r="B94" s="85" t="s">
        <v>0</v>
      </c>
      <c r="C94" s="57" t="s">
        <v>152</v>
      </c>
      <c r="D94" s="57">
        <v>13</v>
      </c>
      <c r="E94" s="177" t="s">
        <v>274</v>
      </c>
      <c r="F94" s="128" t="s">
        <v>276</v>
      </c>
      <c r="G94" s="57" t="s">
        <v>149</v>
      </c>
      <c r="H94" s="56" t="s">
        <v>816</v>
      </c>
      <c r="I94" s="56" t="s">
        <v>817</v>
      </c>
    </row>
    <row r="95" spans="1:9" s="80" customFormat="1" ht="23.25" customHeight="1">
      <c r="A95" s="72" t="s">
        <v>191</v>
      </c>
      <c r="B95" s="57" t="s">
        <v>0</v>
      </c>
      <c r="C95" s="57" t="s">
        <v>152</v>
      </c>
      <c r="D95" s="57">
        <v>13</v>
      </c>
      <c r="E95" s="177" t="s">
        <v>274</v>
      </c>
      <c r="F95" s="128" t="s">
        <v>276</v>
      </c>
      <c r="G95" s="57" t="s">
        <v>190</v>
      </c>
      <c r="H95" s="272">
        <v>6</v>
      </c>
      <c r="I95" s="272">
        <v>6</v>
      </c>
    </row>
    <row r="96" spans="1:9" s="80" customFormat="1" ht="23.25" customHeight="1">
      <c r="A96" s="130" t="s">
        <v>275</v>
      </c>
      <c r="B96" s="96" t="s">
        <v>0</v>
      </c>
      <c r="C96" s="71" t="s">
        <v>152</v>
      </c>
      <c r="D96" s="71">
        <v>13</v>
      </c>
      <c r="E96" s="196" t="s">
        <v>274</v>
      </c>
      <c r="F96" s="195" t="s">
        <v>273</v>
      </c>
      <c r="G96" s="71"/>
      <c r="H96" s="433">
        <f>H97</f>
        <v>75</v>
      </c>
      <c r="I96" s="433">
        <f>I97</f>
        <v>80</v>
      </c>
    </row>
    <row r="97" spans="1:9" s="80" customFormat="1" ht="23.25" customHeight="1">
      <c r="A97" s="534" t="s">
        <v>368</v>
      </c>
      <c r="B97" s="57" t="s">
        <v>0</v>
      </c>
      <c r="C97" s="57" t="s">
        <v>152</v>
      </c>
      <c r="D97" s="57">
        <v>13</v>
      </c>
      <c r="E97" s="177" t="s">
        <v>274</v>
      </c>
      <c r="F97" s="128" t="s">
        <v>273</v>
      </c>
      <c r="G97" s="57" t="s">
        <v>149</v>
      </c>
      <c r="H97" s="272">
        <v>75</v>
      </c>
      <c r="I97" s="272">
        <v>80</v>
      </c>
    </row>
    <row r="98" spans="1:9" s="80" customFormat="1" ht="23.25" customHeight="1">
      <c r="A98" s="526" t="s">
        <v>331</v>
      </c>
      <c r="B98" s="71" t="s">
        <v>0</v>
      </c>
      <c r="C98" s="293" t="s">
        <v>152</v>
      </c>
      <c r="D98" s="407" t="s">
        <v>277</v>
      </c>
      <c r="E98" s="521" t="s">
        <v>286</v>
      </c>
      <c r="F98" s="522" t="s">
        <v>159</v>
      </c>
      <c r="G98" s="71"/>
      <c r="H98" s="433">
        <f>H100+H102</f>
        <v>144.245</v>
      </c>
      <c r="I98" s="433">
        <f>I100+I102</f>
        <v>144.245</v>
      </c>
    </row>
    <row r="99" spans="1:9" s="80" customFormat="1" ht="54" customHeight="1">
      <c r="A99" s="455" t="s">
        <v>630</v>
      </c>
      <c r="B99" s="71" t="s">
        <v>0</v>
      </c>
      <c r="C99" s="293" t="s">
        <v>152</v>
      </c>
      <c r="D99" s="641" t="s">
        <v>277</v>
      </c>
      <c r="E99" s="853" t="s">
        <v>641</v>
      </c>
      <c r="F99" s="854"/>
      <c r="G99" s="71"/>
      <c r="H99" s="433" t="str">
        <f>H100</f>
        <v>12,000</v>
      </c>
      <c r="I99" s="433" t="str">
        <f>I100</f>
        <v>12,000</v>
      </c>
    </row>
    <row r="100" spans="1:9" s="80" customFormat="1" ht="23.25" customHeight="1">
      <c r="A100" s="476" t="s">
        <v>317</v>
      </c>
      <c r="B100" s="71" t="s">
        <v>0</v>
      </c>
      <c r="C100" s="293" t="s">
        <v>152</v>
      </c>
      <c r="D100" s="641" t="s">
        <v>277</v>
      </c>
      <c r="E100" s="853" t="s">
        <v>641</v>
      </c>
      <c r="F100" s="854"/>
      <c r="G100" s="71" t="s">
        <v>313</v>
      </c>
      <c r="H100" s="89" t="s">
        <v>716</v>
      </c>
      <c r="I100" s="89" t="s">
        <v>716</v>
      </c>
    </row>
    <row r="101" spans="1:9" s="80" customFormat="1" ht="38.25" customHeight="1">
      <c r="A101" s="455" t="s">
        <v>517</v>
      </c>
      <c r="B101" s="57" t="s">
        <v>0</v>
      </c>
      <c r="C101" s="528" t="s">
        <v>152</v>
      </c>
      <c r="D101" s="529" t="s">
        <v>277</v>
      </c>
      <c r="E101" s="527" t="s">
        <v>286</v>
      </c>
      <c r="F101" s="448" t="s">
        <v>516</v>
      </c>
      <c r="G101" s="528"/>
      <c r="H101" s="272" t="str">
        <f>H102</f>
        <v>132,245</v>
      </c>
      <c r="I101" s="272" t="str">
        <f>I102</f>
        <v>132,245</v>
      </c>
    </row>
    <row r="102" spans="1:9" s="80" customFormat="1" ht="23.25" customHeight="1">
      <c r="A102" s="476" t="s">
        <v>317</v>
      </c>
      <c r="B102" s="57" t="s">
        <v>0</v>
      </c>
      <c r="C102" s="528" t="s">
        <v>152</v>
      </c>
      <c r="D102" s="529" t="s">
        <v>277</v>
      </c>
      <c r="E102" s="527" t="s">
        <v>286</v>
      </c>
      <c r="F102" s="448" t="s">
        <v>516</v>
      </c>
      <c r="G102" s="528" t="s">
        <v>313</v>
      </c>
      <c r="H102" s="56" t="s">
        <v>840</v>
      </c>
      <c r="I102" s="56" t="s">
        <v>840</v>
      </c>
    </row>
    <row r="103" spans="1:9" s="197" customFormat="1" ht="42.75" customHeight="1">
      <c r="A103" s="148" t="s">
        <v>272</v>
      </c>
      <c r="B103" s="267" t="s">
        <v>0</v>
      </c>
      <c r="C103" s="192" t="s">
        <v>181</v>
      </c>
      <c r="D103" s="192"/>
      <c r="E103" s="194"/>
      <c r="F103" s="193"/>
      <c r="G103" s="192"/>
      <c r="H103" s="434">
        <f>H105+H114+H110</f>
        <v>400</v>
      </c>
      <c r="I103" s="434">
        <f>I105+I114+I110</f>
        <v>455</v>
      </c>
    </row>
    <row r="104" spans="1:9" s="197" customFormat="1" ht="27.75" customHeight="1">
      <c r="A104" s="660" t="s">
        <v>688</v>
      </c>
      <c r="B104" s="274" t="s">
        <v>152</v>
      </c>
      <c r="C104" s="192" t="s">
        <v>181</v>
      </c>
      <c r="D104" s="192" t="s">
        <v>242</v>
      </c>
      <c r="E104" s="194"/>
      <c r="F104" s="193"/>
      <c r="G104" s="192"/>
      <c r="H104" s="434">
        <f>H105</f>
        <v>200</v>
      </c>
      <c r="I104" s="434">
        <f>I105</f>
        <v>250</v>
      </c>
    </row>
    <row r="105" spans="1:9" s="197" customFormat="1" ht="82.5" customHeight="1">
      <c r="A105" s="110" t="s">
        <v>701</v>
      </c>
      <c r="B105" s="96" t="s">
        <v>0</v>
      </c>
      <c r="C105" s="57" t="s">
        <v>181</v>
      </c>
      <c r="D105" s="57" t="s">
        <v>242</v>
      </c>
      <c r="E105" s="59" t="s">
        <v>271</v>
      </c>
      <c r="F105" s="156" t="s">
        <v>159</v>
      </c>
      <c r="G105" s="192"/>
      <c r="H105" s="271">
        <f>H108</f>
        <v>200</v>
      </c>
      <c r="I105" s="271">
        <f>I108</f>
        <v>250</v>
      </c>
    </row>
    <row r="106" spans="1:9" s="197" customFormat="1" ht="57.75" customHeight="1">
      <c r="A106" s="185" t="s">
        <v>269</v>
      </c>
      <c r="B106" s="175" t="s">
        <v>0</v>
      </c>
      <c r="C106" s="479" t="s">
        <v>181</v>
      </c>
      <c r="D106" s="71" t="s">
        <v>242</v>
      </c>
      <c r="E106" s="146" t="s">
        <v>484</v>
      </c>
      <c r="F106" s="145" t="s">
        <v>159</v>
      </c>
      <c r="G106" s="71"/>
      <c r="H106" s="271">
        <f>H107</f>
        <v>200</v>
      </c>
      <c r="I106" s="271">
        <f>I107</f>
        <v>250</v>
      </c>
    </row>
    <row r="107" spans="1:9" s="197" customFormat="1" ht="39.75" customHeight="1">
      <c r="A107" s="153" t="s">
        <v>268</v>
      </c>
      <c r="B107" s="151" t="s">
        <v>0</v>
      </c>
      <c r="C107" s="191" t="s">
        <v>181</v>
      </c>
      <c r="D107" s="57" t="s">
        <v>242</v>
      </c>
      <c r="E107" s="851" t="s">
        <v>485</v>
      </c>
      <c r="F107" s="852"/>
      <c r="G107" s="57"/>
      <c r="H107" s="184">
        <f>H108</f>
        <v>200</v>
      </c>
      <c r="I107" s="184">
        <f>I108</f>
        <v>250</v>
      </c>
    </row>
    <row r="108" spans="1:9" s="197" customFormat="1" ht="29.25" customHeight="1">
      <c r="A108" s="534" t="s">
        <v>368</v>
      </c>
      <c r="B108" s="151" t="s">
        <v>0</v>
      </c>
      <c r="C108" s="191" t="s">
        <v>181</v>
      </c>
      <c r="D108" s="57" t="s">
        <v>242</v>
      </c>
      <c r="E108" s="835" t="s">
        <v>485</v>
      </c>
      <c r="F108" s="836"/>
      <c r="G108" s="57" t="s">
        <v>149</v>
      </c>
      <c r="H108" s="184">
        <v>200</v>
      </c>
      <c r="I108" s="184">
        <v>250</v>
      </c>
    </row>
    <row r="109" spans="1:9" s="197" customFormat="1" ht="37.5">
      <c r="A109" s="512" t="s">
        <v>710</v>
      </c>
      <c r="B109" s="85" t="s">
        <v>0</v>
      </c>
      <c r="C109" s="71" t="s">
        <v>181</v>
      </c>
      <c r="D109" s="71" t="s">
        <v>182</v>
      </c>
      <c r="E109" s="70"/>
      <c r="F109" s="69"/>
      <c r="G109" s="71"/>
      <c r="H109" s="271">
        <f>H110</f>
        <v>50</v>
      </c>
      <c r="I109" s="271">
        <f>I110</f>
        <v>55</v>
      </c>
    </row>
    <row r="110" spans="1:9" s="199" customFormat="1" ht="84" customHeight="1">
      <c r="A110" s="110" t="s">
        <v>458</v>
      </c>
      <c r="B110" s="96" t="s">
        <v>0</v>
      </c>
      <c r="C110" s="57" t="s">
        <v>181</v>
      </c>
      <c r="D110" s="57" t="s">
        <v>182</v>
      </c>
      <c r="E110" s="59" t="s">
        <v>271</v>
      </c>
      <c r="F110" s="156" t="s">
        <v>159</v>
      </c>
      <c r="G110" s="57"/>
      <c r="H110" s="433">
        <f>H111</f>
        <v>50</v>
      </c>
      <c r="I110" s="433">
        <f>I111</f>
        <v>55</v>
      </c>
    </row>
    <row r="111" spans="1:9" s="197" customFormat="1" ht="26.25" customHeight="1">
      <c r="A111" s="576" t="s">
        <v>367</v>
      </c>
      <c r="B111" s="96" t="s">
        <v>0</v>
      </c>
      <c r="C111" s="57" t="s">
        <v>181</v>
      </c>
      <c r="D111" s="57" t="s">
        <v>182</v>
      </c>
      <c r="E111" s="59" t="s">
        <v>486</v>
      </c>
      <c r="F111" s="156" t="s">
        <v>159</v>
      </c>
      <c r="G111" s="71"/>
      <c r="H111" s="433">
        <f>+H113</f>
        <v>50</v>
      </c>
      <c r="I111" s="433">
        <f>+I113</f>
        <v>55</v>
      </c>
    </row>
    <row r="112" spans="1:9" s="80" customFormat="1" ht="37.5">
      <c r="A112" s="577" t="s">
        <v>453</v>
      </c>
      <c r="B112" s="137" t="s">
        <v>0</v>
      </c>
      <c r="C112" s="191" t="s">
        <v>181</v>
      </c>
      <c r="D112" s="191" t="s">
        <v>182</v>
      </c>
      <c r="E112" s="59" t="s">
        <v>486</v>
      </c>
      <c r="F112" s="156" t="s">
        <v>270</v>
      </c>
      <c r="G112" s="57"/>
      <c r="H112" s="184">
        <f>H113</f>
        <v>50</v>
      </c>
      <c r="I112" s="184">
        <f>I113</f>
        <v>55</v>
      </c>
    </row>
    <row r="113" spans="1:9" s="80" customFormat="1" ht="28.5" customHeight="1">
      <c r="A113" s="534" t="s">
        <v>368</v>
      </c>
      <c r="B113" s="57" t="s">
        <v>0</v>
      </c>
      <c r="C113" s="191" t="s">
        <v>181</v>
      </c>
      <c r="D113" s="191" t="s">
        <v>182</v>
      </c>
      <c r="E113" s="59" t="s">
        <v>486</v>
      </c>
      <c r="F113" s="156" t="s">
        <v>270</v>
      </c>
      <c r="G113" s="57" t="s">
        <v>149</v>
      </c>
      <c r="H113" s="272">
        <v>50</v>
      </c>
      <c r="I113" s="272">
        <v>55</v>
      </c>
    </row>
    <row r="114" spans="1:9" s="171" customFormat="1" ht="37.5" customHeight="1">
      <c r="A114" s="65" t="s">
        <v>267</v>
      </c>
      <c r="B114" s="71" t="s">
        <v>0</v>
      </c>
      <c r="C114" s="68" t="s">
        <v>181</v>
      </c>
      <c r="D114" s="68">
        <v>14</v>
      </c>
      <c r="E114" s="189"/>
      <c r="F114" s="188"/>
      <c r="G114" s="97"/>
      <c r="H114" s="271">
        <f>+H115</f>
        <v>150</v>
      </c>
      <c r="I114" s="271">
        <f>+I115</f>
        <v>150</v>
      </c>
    </row>
    <row r="115" spans="1:9" s="171" customFormat="1" ht="59.25" customHeight="1">
      <c r="A115" s="62" t="s">
        <v>704</v>
      </c>
      <c r="B115" s="96" t="s">
        <v>0</v>
      </c>
      <c r="C115" s="68" t="s">
        <v>181</v>
      </c>
      <c r="D115" s="68">
        <v>14</v>
      </c>
      <c r="E115" s="70" t="s">
        <v>266</v>
      </c>
      <c r="F115" s="69" t="s">
        <v>159</v>
      </c>
      <c r="G115" s="97"/>
      <c r="H115" s="271">
        <f>H118</f>
        <v>150</v>
      </c>
      <c r="I115" s="271">
        <f>I118</f>
        <v>150</v>
      </c>
    </row>
    <row r="116" spans="1:9" s="80" customFormat="1" ht="42.75" customHeight="1">
      <c r="A116" s="187" t="s">
        <v>265</v>
      </c>
      <c r="B116" s="85" t="s">
        <v>0</v>
      </c>
      <c r="C116" s="114" t="s">
        <v>181</v>
      </c>
      <c r="D116" s="114" t="s">
        <v>264</v>
      </c>
      <c r="E116" s="59" t="s">
        <v>499</v>
      </c>
      <c r="F116" s="156" t="s">
        <v>159</v>
      </c>
      <c r="G116" s="149"/>
      <c r="H116" s="184">
        <f>H117</f>
        <v>150</v>
      </c>
      <c r="I116" s="184">
        <f>I117</f>
        <v>150</v>
      </c>
    </row>
    <row r="117" spans="1:9" s="80" customFormat="1" ht="39" customHeight="1">
      <c r="A117" s="103" t="s">
        <v>263</v>
      </c>
      <c r="B117" s="85" t="s">
        <v>0</v>
      </c>
      <c r="C117" s="57" t="s">
        <v>181</v>
      </c>
      <c r="D117" s="57">
        <v>14</v>
      </c>
      <c r="E117" s="59" t="s">
        <v>499</v>
      </c>
      <c r="F117" s="156" t="s">
        <v>262</v>
      </c>
      <c r="G117" s="57"/>
      <c r="H117" s="184">
        <f>H118</f>
        <v>150</v>
      </c>
      <c r="I117" s="184">
        <f>I118</f>
        <v>150</v>
      </c>
    </row>
    <row r="118" spans="1:9" s="80" customFormat="1" ht="21.75" customHeight="1">
      <c r="A118" s="534" t="s">
        <v>368</v>
      </c>
      <c r="B118" s="57" t="s">
        <v>0</v>
      </c>
      <c r="C118" s="57" t="s">
        <v>181</v>
      </c>
      <c r="D118" s="57">
        <v>14</v>
      </c>
      <c r="E118" s="67" t="s">
        <v>499</v>
      </c>
      <c r="F118" s="66" t="s">
        <v>262</v>
      </c>
      <c r="G118" s="57" t="s">
        <v>149</v>
      </c>
      <c r="H118" s="272">
        <v>150</v>
      </c>
      <c r="I118" s="272">
        <v>150</v>
      </c>
    </row>
    <row r="119" spans="1:9" s="80" customFormat="1" ht="18.75">
      <c r="A119" s="65" t="s">
        <v>261</v>
      </c>
      <c r="B119" s="267" t="s">
        <v>0</v>
      </c>
      <c r="C119" s="68" t="s">
        <v>222</v>
      </c>
      <c r="D119" s="74"/>
      <c r="E119" s="74"/>
      <c r="F119" s="73"/>
      <c r="G119" s="145"/>
      <c r="H119" s="271">
        <f>H120+H134+H156</f>
        <v>3786.739</v>
      </c>
      <c r="I119" s="271">
        <f>I120+I134+I156</f>
        <v>4310</v>
      </c>
    </row>
    <row r="120" spans="1:9" s="80" customFormat="1" ht="18.75">
      <c r="A120" s="185" t="s">
        <v>260</v>
      </c>
      <c r="B120" s="274" t="s">
        <v>0</v>
      </c>
      <c r="C120" s="68" t="s">
        <v>222</v>
      </c>
      <c r="D120" s="146" t="s">
        <v>242</v>
      </c>
      <c r="E120" s="146"/>
      <c r="F120" s="145"/>
      <c r="G120" s="145"/>
      <c r="H120" s="271">
        <f>H121</f>
        <v>3576.739</v>
      </c>
      <c r="I120" s="271">
        <f>I121</f>
        <v>4100</v>
      </c>
    </row>
    <row r="121" spans="1:9" s="80" customFormat="1" ht="80.25" customHeight="1">
      <c r="A121" s="62" t="s">
        <v>488</v>
      </c>
      <c r="B121" s="274" t="s">
        <v>0</v>
      </c>
      <c r="C121" s="68" t="s">
        <v>222</v>
      </c>
      <c r="D121" s="146" t="s">
        <v>242</v>
      </c>
      <c r="E121" s="146" t="s">
        <v>412</v>
      </c>
      <c r="F121" s="145" t="s">
        <v>159</v>
      </c>
      <c r="G121" s="145"/>
      <c r="H121" s="271">
        <f>H126+H131</f>
        <v>3576.739</v>
      </c>
      <c r="I121" s="271">
        <f>I126+I131</f>
        <v>4100</v>
      </c>
    </row>
    <row r="122" spans="1:9" s="80" customFormat="1" ht="40.5" customHeight="1" hidden="1">
      <c r="A122" s="275" t="s">
        <v>259</v>
      </c>
      <c r="B122" s="273" t="s">
        <v>0</v>
      </c>
      <c r="C122" s="114" t="s">
        <v>222</v>
      </c>
      <c r="D122" s="190" t="s">
        <v>242</v>
      </c>
      <c r="E122" s="190" t="s">
        <v>597</v>
      </c>
      <c r="F122" s="155" t="s">
        <v>159</v>
      </c>
      <c r="G122" s="155"/>
      <c r="H122" s="184">
        <v>0</v>
      </c>
      <c r="I122" s="184">
        <v>0</v>
      </c>
    </row>
    <row r="123" spans="1:9" s="80" customFormat="1" ht="42.75" customHeight="1" hidden="1">
      <c r="A123" s="159" t="s">
        <v>258</v>
      </c>
      <c r="B123" s="273" t="s">
        <v>0</v>
      </c>
      <c r="C123" s="114" t="s">
        <v>222</v>
      </c>
      <c r="D123" s="190" t="s">
        <v>242</v>
      </c>
      <c r="E123" s="190" t="s">
        <v>597</v>
      </c>
      <c r="F123" s="155" t="s">
        <v>254</v>
      </c>
      <c r="G123" s="155"/>
      <c r="H123" s="184">
        <f>H125</f>
        <v>0</v>
      </c>
      <c r="I123" s="184">
        <f>I125</f>
        <v>0</v>
      </c>
    </row>
    <row r="124" spans="1:9" s="80" customFormat="1" ht="29.25" customHeight="1" hidden="1">
      <c r="A124" s="86" t="s">
        <v>257</v>
      </c>
      <c r="B124" s="273" t="s">
        <v>0</v>
      </c>
      <c r="C124" s="114" t="s">
        <v>222</v>
      </c>
      <c r="D124" s="190" t="s">
        <v>242</v>
      </c>
      <c r="E124" s="190" t="s">
        <v>597</v>
      </c>
      <c r="F124" s="155" t="s">
        <v>254</v>
      </c>
      <c r="G124" s="155" t="s">
        <v>214</v>
      </c>
      <c r="H124" s="184">
        <v>0</v>
      </c>
      <c r="I124" s="184">
        <v>0</v>
      </c>
    </row>
    <row r="125" spans="1:9" s="80" customFormat="1" ht="2.25" customHeight="1">
      <c r="A125" s="186" t="s">
        <v>256</v>
      </c>
      <c r="B125" s="273" t="s">
        <v>0</v>
      </c>
      <c r="C125" s="114" t="s">
        <v>222</v>
      </c>
      <c r="D125" s="190" t="s">
        <v>242</v>
      </c>
      <c r="E125" s="190" t="s">
        <v>597</v>
      </c>
      <c r="F125" s="155" t="s">
        <v>254</v>
      </c>
      <c r="G125" s="155" t="s">
        <v>214</v>
      </c>
      <c r="H125" s="184">
        <v>0</v>
      </c>
      <c r="I125" s="184">
        <v>0</v>
      </c>
    </row>
    <row r="126" spans="1:9" s="80" customFormat="1" ht="43.5" customHeight="1">
      <c r="A126" s="275" t="s">
        <v>252</v>
      </c>
      <c r="B126" s="273" t="s">
        <v>0</v>
      </c>
      <c r="C126" s="114" t="s">
        <v>222</v>
      </c>
      <c r="D126" s="190" t="s">
        <v>242</v>
      </c>
      <c r="E126" s="190" t="s">
        <v>413</v>
      </c>
      <c r="F126" s="155" t="s">
        <v>159</v>
      </c>
      <c r="G126" s="155"/>
      <c r="H126" s="181">
        <f>H129+H128</f>
        <v>2276.739</v>
      </c>
      <c r="I126" s="181">
        <f>I129+I128</f>
        <v>2600</v>
      </c>
    </row>
    <row r="127" spans="1:9" s="80" customFormat="1" ht="43.5" customHeight="1">
      <c r="A127" s="153" t="s">
        <v>251</v>
      </c>
      <c r="B127" s="273" t="s">
        <v>0</v>
      </c>
      <c r="C127" s="114" t="s">
        <v>222</v>
      </c>
      <c r="D127" s="190" t="s">
        <v>242</v>
      </c>
      <c r="E127" s="835" t="s">
        <v>628</v>
      </c>
      <c r="F127" s="836"/>
      <c r="G127" s="155"/>
      <c r="H127" s="181">
        <f>H128</f>
        <v>1800</v>
      </c>
      <c r="I127" s="181">
        <f>I128</f>
        <v>2600</v>
      </c>
    </row>
    <row r="128" spans="1:9" s="80" customFormat="1" ht="22.5" customHeight="1">
      <c r="A128" s="534" t="s">
        <v>368</v>
      </c>
      <c r="B128" s="273" t="s">
        <v>0</v>
      </c>
      <c r="C128" s="114" t="s">
        <v>222</v>
      </c>
      <c r="D128" s="190" t="s">
        <v>242</v>
      </c>
      <c r="E128" s="835" t="s">
        <v>628</v>
      </c>
      <c r="F128" s="836"/>
      <c r="G128" s="155" t="s">
        <v>149</v>
      </c>
      <c r="H128" s="181">
        <v>1800</v>
      </c>
      <c r="I128" s="181">
        <v>2600</v>
      </c>
    </row>
    <row r="129" spans="1:9" s="80" customFormat="1" ht="37.5">
      <c r="A129" s="153" t="s">
        <v>251</v>
      </c>
      <c r="B129" s="273" t="s">
        <v>0</v>
      </c>
      <c r="C129" s="114" t="s">
        <v>222</v>
      </c>
      <c r="D129" s="190" t="s">
        <v>242</v>
      </c>
      <c r="E129" s="835" t="s">
        <v>618</v>
      </c>
      <c r="F129" s="836"/>
      <c r="G129" s="155"/>
      <c r="H129" s="184">
        <f>H130</f>
        <v>476.739</v>
      </c>
      <c r="I129" s="184">
        <f>I130</f>
        <v>0</v>
      </c>
    </row>
    <row r="130" spans="1:9" s="80" customFormat="1" ht="27" customHeight="1">
      <c r="A130" s="534" t="s">
        <v>368</v>
      </c>
      <c r="B130" s="273" t="s">
        <v>0</v>
      </c>
      <c r="C130" s="114" t="s">
        <v>222</v>
      </c>
      <c r="D130" s="190" t="s">
        <v>242</v>
      </c>
      <c r="E130" s="835" t="s">
        <v>618</v>
      </c>
      <c r="F130" s="836"/>
      <c r="G130" s="155" t="s">
        <v>149</v>
      </c>
      <c r="H130" s="181">
        <v>476.739</v>
      </c>
      <c r="I130" s="181">
        <v>0</v>
      </c>
    </row>
    <row r="131" spans="1:9" s="80" customFormat="1" ht="39" customHeight="1">
      <c r="A131" s="158" t="s">
        <v>245</v>
      </c>
      <c r="B131" s="273" t="s">
        <v>0</v>
      </c>
      <c r="C131" s="114" t="s">
        <v>222</v>
      </c>
      <c r="D131" s="190" t="s">
        <v>242</v>
      </c>
      <c r="E131" s="835" t="s">
        <v>640</v>
      </c>
      <c r="F131" s="836"/>
      <c r="G131" s="155"/>
      <c r="H131" s="184">
        <f>H132</f>
        <v>1300</v>
      </c>
      <c r="I131" s="184">
        <f>I132</f>
        <v>1500</v>
      </c>
    </row>
    <row r="132" spans="1:9" s="80" customFormat="1" ht="26.25" customHeight="1">
      <c r="A132" s="178" t="s">
        <v>243</v>
      </c>
      <c r="B132" s="273" t="s">
        <v>0</v>
      </c>
      <c r="C132" s="114" t="s">
        <v>222</v>
      </c>
      <c r="D132" s="190" t="s">
        <v>242</v>
      </c>
      <c r="E132" s="835" t="s">
        <v>415</v>
      </c>
      <c r="F132" s="836"/>
      <c r="G132" s="155"/>
      <c r="H132" s="184">
        <f>H133</f>
        <v>1300</v>
      </c>
      <c r="I132" s="184">
        <f>I133</f>
        <v>1500</v>
      </c>
    </row>
    <row r="133" spans="1:9" s="80" customFormat="1" ht="18.75" customHeight="1">
      <c r="A133" s="534" t="s">
        <v>368</v>
      </c>
      <c r="B133" s="273" t="s">
        <v>0</v>
      </c>
      <c r="C133" s="114" t="s">
        <v>222</v>
      </c>
      <c r="D133" s="190" t="s">
        <v>242</v>
      </c>
      <c r="E133" s="835" t="s">
        <v>415</v>
      </c>
      <c r="F133" s="836"/>
      <c r="G133" s="155" t="s">
        <v>149</v>
      </c>
      <c r="H133" s="184">
        <v>1300</v>
      </c>
      <c r="I133" s="184">
        <v>1500</v>
      </c>
    </row>
    <row r="134" spans="1:9" s="80" customFormat="1" ht="18.75">
      <c r="A134" s="110" t="s">
        <v>241</v>
      </c>
      <c r="B134" s="71" t="s">
        <v>0</v>
      </c>
      <c r="C134" s="71" t="s">
        <v>222</v>
      </c>
      <c r="D134" s="107">
        <v>12</v>
      </c>
      <c r="E134" s="59"/>
      <c r="F134" s="156"/>
      <c r="G134" s="133"/>
      <c r="H134" s="433">
        <f>H135+H148</f>
        <v>200</v>
      </c>
      <c r="I134" s="433">
        <f>I135+I148</f>
        <v>200</v>
      </c>
    </row>
    <row r="135" spans="1:9" s="80" customFormat="1" ht="78.75" customHeight="1">
      <c r="A135" s="110" t="s">
        <v>691</v>
      </c>
      <c r="B135" s="71" t="s">
        <v>0</v>
      </c>
      <c r="C135" s="71" t="s">
        <v>222</v>
      </c>
      <c r="D135" s="107" t="s">
        <v>221</v>
      </c>
      <c r="E135" s="196" t="s">
        <v>240</v>
      </c>
      <c r="F135" s="195" t="s">
        <v>159</v>
      </c>
      <c r="G135" s="133"/>
      <c r="H135" s="433">
        <f>H137</f>
        <v>0</v>
      </c>
      <c r="I135" s="433">
        <f>I137</f>
        <v>0</v>
      </c>
    </row>
    <row r="136" spans="1:9" s="80" customFormat="1" ht="39.75" customHeight="1">
      <c r="A136" s="276" t="s">
        <v>502</v>
      </c>
      <c r="B136" s="71" t="s">
        <v>0</v>
      </c>
      <c r="C136" s="293" t="s">
        <v>222</v>
      </c>
      <c r="D136" s="407" t="s">
        <v>221</v>
      </c>
      <c r="E136" s="521" t="s">
        <v>487</v>
      </c>
      <c r="F136" s="522" t="s">
        <v>159</v>
      </c>
      <c r="G136" s="133"/>
      <c r="H136" s="433">
        <f>H137</f>
        <v>0</v>
      </c>
      <c r="I136" s="433">
        <f>I137</f>
        <v>0</v>
      </c>
    </row>
    <row r="137" spans="1:9" s="80" customFormat="1" ht="18" customHeight="1">
      <c r="A137" s="176" t="s">
        <v>239</v>
      </c>
      <c r="B137" s="57" t="s">
        <v>0</v>
      </c>
      <c r="C137" s="57" t="s">
        <v>222</v>
      </c>
      <c r="D137" s="64" t="s">
        <v>221</v>
      </c>
      <c r="E137" s="173" t="s">
        <v>487</v>
      </c>
      <c r="F137" s="172" t="s">
        <v>238</v>
      </c>
      <c r="G137" s="133"/>
      <c r="H137" s="272">
        <f>H138</f>
        <v>0</v>
      </c>
      <c r="I137" s="272">
        <f>I138</f>
        <v>0</v>
      </c>
    </row>
    <row r="138" spans="1:9" s="80" customFormat="1" ht="24" customHeight="1" hidden="1">
      <c r="A138" s="534" t="s">
        <v>368</v>
      </c>
      <c r="B138" s="57" t="s">
        <v>0</v>
      </c>
      <c r="C138" s="57" t="s">
        <v>222</v>
      </c>
      <c r="D138" s="64" t="s">
        <v>221</v>
      </c>
      <c r="E138" s="173" t="s">
        <v>487</v>
      </c>
      <c r="F138" s="172" t="s">
        <v>238</v>
      </c>
      <c r="G138" s="63" t="s">
        <v>149</v>
      </c>
      <c r="H138" s="421">
        <v>0</v>
      </c>
      <c r="I138" s="421">
        <v>0</v>
      </c>
    </row>
    <row r="139" spans="1:33" s="100" customFormat="1" ht="37.5" hidden="1">
      <c r="A139" s="170" t="s">
        <v>237</v>
      </c>
      <c r="B139" s="96" t="s">
        <v>0</v>
      </c>
      <c r="C139" s="121" t="s">
        <v>222</v>
      </c>
      <c r="D139" s="169" t="s">
        <v>221</v>
      </c>
      <c r="E139" s="168" t="s">
        <v>236</v>
      </c>
      <c r="F139" s="135" t="s">
        <v>174</v>
      </c>
      <c r="G139" s="167"/>
      <c r="H139" s="418"/>
      <c r="I139" s="418"/>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row>
    <row r="140" spans="1:243" s="101" customFormat="1" ht="56.25" hidden="1">
      <c r="A140" s="165" t="s">
        <v>235</v>
      </c>
      <c r="B140" s="85" t="s">
        <v>0</v>
      </c>
      <c r="C140" s="163" t="s">
        <v>222</v>
      </c>
      <c r="D140" s="162" t="s">
        <v>221</v>
      </c>
      <c r="E140" s="161" t="s">
        <v>233</v>
      </c>
      <c r="F140" s="160" t="s">
        <v>174</v>
      </c>
      <c r="G140" s="166"/>
      <c r="H140" s="435"/>
      <c r="I140" s="435"/>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c r="BM140" s="171"/>
      <c r="BN140" s="171"/>
      <c r="BO140" s="171"/>
      <c r="BP140" s="171"/>
      <c r="BQ140" s="171"/>
      <c r="BR140" s="171"/>
      <c r="BS140" s="171"/>
      <c r="BT140" s="171"/>
      <c r="BU140" s="171"/>
      <c r="BV140" s="171"/>
      <c r="BW140" s="171"/>
      <c r="BX140" s="171"/>
      <c r="BY140" s="171"/>
      <c r="BZ140" s="171"/>
      <c r="CA140" s="171"/>
      <c r="CB140" s="171"/>
      <c r="CC140" s="171"/>
      <c r="CD140" s="171"/>
      <c r="CE140" s="171"/>
      <c r="CF140" s="171"/>
      <c r="CG140" s="171"/>
      <c r="CH140" s="171"/>
      <c r="CI140" s="171"/>
      <c r="CJ140" s="171"/>
      <c r="CK140" s="171"/>
      <c r="CL140" s="171"/>
      <c r="CM140" s="171"/>
      <c r="CN140" s="171"/>
      <c r="CO140" s="171"/>
      <c r="CP140" s="171"/>
      <c r="CQ140" s="171"/>
      <c r="CR140" s="171"/>
      <c r="CS140" s="171"/>
      <c r="CT140" s="171"/>
      <c r="CU140" s="171"/>
      <c r="CV140" s="171"/>
      <c r="CW140" s="171"/>
      <c r="CX140" s="171"/>
      <c r="CY140" s="171"/>
      <c r="CZ140" s="171"/>
      <c r="DA140" s="171"/>
      <c r="DB140" s="171"/>
      <c r="DC140" s="171"/>
      <c r="DD140" s="171"/>
      <c r="DE140" s="171"/>
      <c r="DF140" s="171"/>
      <c r="DG140" s="171"/>
      <c r="DH140" s="171"/>
      <c r="DI140" s="171"/>
      <c r="DJ140" s="171"/>
      <c r="DK140" s="171"/>
      <c r="DL140" s="171"/>
      <c r="DM140" s="171"/>
      <c r="DN140" s="171"/>
      <c r="DO140" s="171"/>
      <c r="DP140" s="171"/>
      <c r="DQ140" s="171"/>
      <c r="DR140" s="171"/>
      <c r="DS140" s="171"/>
      <c r="DT140" s="171"/>
      <c r="DU140" s="171"/>
      <c r="DV140" s="171"/>
      <c r="DW140" s="171"/>
      <c r="DX140" s="171"/>
      <c r="DY140" s="171"/>
      <c r="DZ140" s="171"/>
      <c r="EA140" s="171"/>
      <c r="EB140" s="171"/>
      <c r="EC140" s="171"/>
      <c r="ED140" s="171"/>
      <c r="EE140" s="171"/>
      <c r="EF140" s="171"/>
      <c r="EG140" s="171"/>
      <c r="EH140" s="171"/>
      <c r="EI140" s="171"/>
      <c r="EJ140" s="171"/>
      <c r="EK140" s="171"/>
      <c r="EL140" s="171"/>
      <c r="EM140" s="171"/>
      <c r="EN140" s="171"/>
      <c r="EO140" s="171"/>
      <c r="EP140" s="171"/>
      <c r="EQ140" s="171"/>
      <c r="ER140" s="171"/>
      <c r="ES140" s="171"/>
      <c r="ET140" s="171"/>
      <c r="EU140" s="171"/>
      <c r="EV140" s="171"/>
      <c r="EW140" s="171"/>
      <c r="EX140" s="171"/>
      <c r="EY140" s="171"/>
      <c r="EZ140" s="171"/>
      <c r="FA140" s="171"/>
      <c r="FB140" s="171"/>
      <c r="FC140" s="171"/>
      <c r="FD140" s="171"/>
      <c r="FE140" s="171"/>
      <c r="FF140" s="171"/>
      <c r="FG140" s="171"/>
      <c r="FH140" s="171"/>
      <c r="FI140" s="171"/>
      <c r="FJ140" s="171"/>
      <c r="FK140" s="171"/>
      <c r="FL140" s="171"/>
      <c r="FM140" s="171"/>
      <c r="FN140" s="171"/>
      <c r="FO140" s="171"/>
      <c r="FP140" s="171"/>
      <c r="FQ140" s="171"/>
      <c r="FR140" s="171"/>
      <c r="FS140" s="171"/>
      <c r="FT140" s="171"/>
      <c r="FU140" s="171"/>
      <c r="FV140" s="171"/>
      <c r="FW140" s="171"/>
      <c r="FX140" s="171"/>
      <c r="FY140" s="171"/>
      <c r="FZ140" s="171"/>
      <c r="GA140" s="171"/>
      <c r="GB140" s="171"/>
      <c r="GC140" s="171"/>
      <c r="GD140" s="171"/>
      <c r="GE140" s="171"/>
      <c r="GF140" s="171"/>
      <c r="GG140" s="171"/>
      <c r="GH140" s="171"/>
      <c r="GI140" s="171"/>
      <c r="GJ140" s="171"/>
      <c r="GK140" s="171"/>
      <c r="GL140" s="171"/>
      <c r="GM140" s="171"/>
      <c r="GN140" s="171"/>
      <c r="GO140" s="171"/>
      <c r="GP140" s="171"/>
      <c r="GQ140" s="171"/>
      <c r="GR140" s="171"/>
      <c r="GS140" s="171"/>
      <c r="GT140" s="171"/>
      <c r="GU140" s="171"/>
      <c r="GV140" s="171"/>
      <c r="GW140" s="171"/>
      <c r="GX140" s="171"/>
      <c r="GY140" s="171"/>
      <c r="GZ140" s="171"/>
      <c r="HA140" s="171"/>
      <c r="HB140" s="171"/>
      <c r="HC140" s="171"/>
      <c r="HD140" s="171"/>
      <c r="HE140" s="171"/>
      <c r="HF140" s="171"/>
      <c r="HG140" s="171"/>
      <c r="HH140" s="171"/>
      <c r="HI140" s="171"/>
      <c r="HJ140" s="171"/>
      <c r="HK140" s="171"/>
      <c r="HL140" s="171"/>
      <c r="HM140" s="171"/>
      <c r="HN140" s="171"/>
      <c r="HO140" s="171"/>
      <c r="HP140" s="171"/>
      <c r="HQ140" s="171"/>
      <c r="HR140" s="171"/>
      <c r="HS140" s="171"/>
      <c r="HT140" s="171"/>
      <c r="HU140" s="171"/>
      <c r="HV140" s="171"/>
      <c r="HW140" s="171"/>
      <c r="HX140" s="171"/>
      <c r="HY140" s="171"/>
      <c r="HZ140" s="171"/>
      <c r="IA140" s="171"/>
      <c r="IB140" s="171"/>
      <c r="IC140" s="171"/>
      <c r="ID140" s="171"/>
      <c r="IE140" s="171"/>
      <c r="IF140" s="171"/>
      <c r="IG140" s="171"/>
      <c r="IH140" s="171"/>
      <c r="II140" s="171"/>
    </row>
    <row r="141" spans="1:243" s="101" customFormat="1" ht="37.5" hidden="1">
      <c r="A141" s="165" t="s">
        <v>234</v>
      </c>
      <c r="B141" s="85" t="s">
        <v>0</v>
      </c>
      <c r="C141" s="163" t="s">
        <v>222</v>
      </c>
      <c r="D141" s="162" t="s">
        <v>221</v>
      </c>
      <c r="E141" s="161" t="s">
        <v>233</v>
      </c>
      <c r="F141" s="160" t="s">
        <v>232</v>
      </c>
      <c r="G141" s="166"/>
      <c r="H141" s="435"/>
      <c r="I141" s="435"/>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c r="BE141" s="171"/>
      <c r="BF141" s="171"/>
      <c r="BG141" s="171"/>
      <c r="BH141" s="171"/>
      <c r="BI141" s="171"/>
      <c r="BJ141" s="171"/>
      <c r="BK141" s="171"/>
      <c r="BL141" s="171"/>
      <c r="BM141" s="171"/>
      <c r="BN141" s="171"/>
      <c r="BO141" s="171"/>
      <c r="BP141" s="171"/>
      <c r="BQ141" s="171"/>
      <c r="BR141" s="171"/>
      <c r="BS141" s="171"/>
      <c r="BT141" s="171"/>
      <c r="BU141" s="171"/>
      <c r="BV141" s="171"/>
      <c r="BW141" s="171"/>
      <c r="BX141" s="171"/>
      <c r="BY141" s="171"/>
      <c r="BZ141" s="171"/>
      <c r="CA141" s="171"/>
      <c r="CB141" s="171"/>
      <c r="CC141" s="171"/>
      <c r="CD141" s="171"/>
      <c r="CE141" s="171"/>
      <c r="CF141" s="171"/>
      <c r="CG141" s="171"/>
      <c r="CH141" s="171"/>
      <c r="CI141" s="171"/>
      <c r="CJ141" s="171"/>
      <c r="CK141" s="171"/>
      <c r="CL141" s="171"/>
      <c r="CM141" s="171"/>
      <c r="CN141" s="171"/>
      <c r="CO141" s="171"/>
      <c r="CP141" s="171"/>
      <c r="CQ141" s="171"/>
      <c r="CR141" s="171"/>
      <c r="CS141" s="171"/>
      <c r="CT141" s="171"/>
      <c r="CU141" s="171"/>
      <c r="CV141" s="171"/>
      <c r="CW141" s="171"/>
      <c r="CX141" s="171"/>
      <c r="CY141" s="171"/>
      <c r="CZ141" s="171"/>
      <c r="DA141" s="171"/>
      <c r="DB141" s="171"/>
      <c r="DC141" s="171"/>
      <c r="DD141" s="171"/>
      <c r="DE141" s="171"/>
      <c r="DF141" s="171"/>
      <c r="DG141" s="171"/>
      <c r="DH141" s="171"/>
      <c r="DI141" s="171"/>
      <c r="DJ141" s="171"/>
      <c r="DK141" s="171"/>
      <c r="DL141" s="171"/>
      <c r="DM141" s="171"/>
      <c r="DN141" s="171"/>
      <c r="DO141" s="171"/>
      <c r="DP141" s="171"/>
      <c r="DQ141" s="171"/>
      <c r="DR141" s="171"/>
      <c r="DS141" s="171"/>
      <c r="DT141" s="171"/>
      <c r="DU141" s="171"/>
      <c r="DV141" s="171"/>
      <c r="DW141" s="171"/>
      <c r="DX141" s="171"/>
      <c r="DY141" s="171"/>
      <c r="DZ141" s="171"/>
      <c r="EA141" s="171"/>
      <c r="EB141" s="171"/>
      <c r="EC141" s="171"/>
      <c r="ED141" s="171"/>
      <c r="EE141" s="171"/>
      <c r="EF141" s="171"/>
      <c r="EG141" s="171"/>
      <c r="EH141" s="171"/>
      <c r="EI141" s="171"/>
      <c r="EJ141" s="171"/>
      <c r="EK141" s="171"/>
      <c r="EL141" s="171"/>
      <c r="EM141" s="171"/>
      <c r="EN141" s="171"/>
      <c r="EO141" s="171"/>
      <c r="EP141" s="171"/>
      <c r="EQ141" s="171"/>
      <c r="ER141" s="171"/>
      <c r="ES141" s="171"/>
      <c r="ET141" s="171"/>
      <c r="EU141" s="171"/>
      <c r="EV141" s="171"/>
      <c r="EW141" s="171"/>
      <c r="EX141" s="171"/>
      <c r="EY141" s="171"/>
      <c r="EZ141" s="171"/>
      <c r="FA141" s="171"/>
      <c r="FB141" s="171"/>
      <c r="FC141" s="171"/>
      <c r="FD141" s="171"/>
      <c r="FE141" s="171"/>
      <c r="FF141" s="171"/>
      <c r="FG141" s="171"/>
      <c r="FH141" s="171"/>
      <c r="FI141" s="171"/>
      <c r="FJ141" s="171"/>
      <c r="FK141" s="171"/>
      <c r="FL141" s="171"/>
      <c r="FM141" s="171"/>
      <c r="FN141" s="171"/>
      <c r="FO141" s="171"/>
      <c r="FP141" s="171"/>
      <c r="FQ141" s="171"/>
      <c r="FR141" s="171"/>
      <c r="FS141" s="171"/>
      <c r="FT141" s="171"/>
      <c r="FU141" s="171"/>
      <c r="FV141" s="171"/>
      <c r="FW141" s="171"/>
      <c r="FX141" s="171"/>
      <c r="FY141" s="171"/>
      <c r="FZ141" s="171"/>
      <c r="GA141" s="171"/>
      <c r="GB141" s="171"/>
      <c r="GC141" s="171"/>
      <c r="GD141" s="171"/>
      <c r="GE141" s="171"/>
      <c r="GF141" s="171"/>
      <c r="GG141" s="171"/>
      <c r="GH141" s="171"/>
      <c r="GI141" s="171"/>
      <c r="GJ141" s="171"/>
      <c r="GK141" s="171"/>
      <c r="GL141" s="171"/>
      <c r="GM141" s="171"/>
      <c r="GN141" s="171"/>
      <c r="GO141" s="171"/>
      <c r="GP141" s="171"/>
      <c r="GQ141" s="171"/>
      <c r="GR141" s="171"/>
      <c r="GS141" s="171"/>
      <c r="GT141" s="171"/>
      <c r="GU141" s="171"/>
      <c r="GV141" s="171"/>
      <c r="GW141" s="171"/>
      <c r="GX141" s="171"/>
      <c r="GY141" s="171"/>
      <c r="GZ141" s="171"/>
      <c r="HA141" s="171"/>
      <c r="HB141" s="171"/>
      <c r="HC141" s="171"/>
      <c r="HD141" s="171"/>
      <c r="HE141" s="171"/>
      <c r="HF141" s="171"/>
      <c r="HG141" s="171"/>
      <c r="HH141" s="171"/>
      <c r="HI141" s="171"/>
      <c r="HJ141" s="171"/>
      <c r="HK141" s="171"/>
      <c r="HL141" s="171"/>
      <c r="HM141" s="171"/>
      <c r="HN141" s="171"/>
      <c r="HO141" s="171"/>
      <c r="HP141" s="171"/>
      <c r="HQ141" s="171"/>
      <c r="HR141" s="171"/>
      <c r="HS141" s="171"/>
      <c r="HT141" s="171"/>
      <c r="HU141" s="171"/>
      <c r="HV141" s="171"/>
      <c r="HW141" s="171"/>
      <c r="HX141" s="171"/>
      <c r="HY141" s="171"/>
      <c r="HZ141" s="171"/>
      <c r="IA141" s="171"/>
      <c r="IB141" s="171"/>
      <c r="IC141" s="171"/>
      <c r="ID141" s="171"/>
      <c r="IE141" s="171"/>
      <c r="IF141" s="171"/>
      <c r="IG141" s="171"/>
      <c r="IH141" s="171"/>
      <c r="II141" s="171"/>
    </row>
    <row r="142" spans="1:243" s="101" customFormat="1" ht="19.5" hidden="1">
      <c r="A142" s="86" t="s">
        <v>163</v>
      </c>
      <c r="B142" s="57" t="s">
        <v>0</v>
      </c>
      <c r="C142" s="163" t="s">
        <v>222</v>
      </c>
      <c r="D142" s="162" t="s">
        <v>221</v>
      </c>
      <c r="E142" s="161" t="s">
        <v>233</v>
      </c>
      <c r="F142" s="160" t="s">
        <v>232</v>
      </c>
      <c r="G142" s="157" t="s">
        <v>149</v>
      </c>
      <c r="H142" s="436"/>
      <c r="I142" s="436"/>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1"/>
      <c r="BU142" s="171"/>
      <c r="BV142" s="171"/>
      <c r="BW142" s="171"/>
      <c r="BX142" s="171"/>
      <c r="BY142" s="171"/>
      <c r="BZ142" s="171"/>
      <c r="CA142" s="171"/>
      <c r="CB142" s="171"/>
      <c r="CC142" s="171"/>
      <c r="CD142" s="171"/>
      <c r="CE142" s="171"/>
      <c r="CF142" s="171"/>
      <c r="CG142" s="171"/>
      <c r="CH142" s="171"/>
      <c r="CI142" s="171"/>
      <c r="CJ142" s="171"/>
      <c r="CK142" s="171"/>
      <c r="CL142" s="171"/>
      <c r="CM142" s="171"/>
      <c r="CN142" s="171"/>
      <c r="CO142" s="171"/>
      <c r="CP142" s="171"/>
      <c r="CQ142" s="171"/>
      <c r="CR142" s="171"/>
      <c r="CS142" s="171"/>
      <c r="CT142" s="171"/>
      <c r="CU142" s="171"/>
      <c r="CV142" s="171"/>
      <c r="CW142" s="171"/>
      <c r="CX142" s="171"/>
      <c r="CY142" s="171"/>
      <c r="CZ142" s="171"/>
      <c r="DA142" s="171"/>
      <c r="DB142" s="171"/>
      <c r="DC142" s="171"/>
      <c r="DD142" s="171"/>
      <c r="DE142" s="171"/>
      <c r="DF142" s="171"/>
      <c r="DG142" s="171"/>
      <c r="DH142" s="171"/>
      <c r="DI142" s="171"/>
      <c r="DJ142" s="171"/>
      <c r="DK142" s="171"/>
      <c r="DL142" s="171"/>
      <c r="DM142" s="171"/>
      <c r="DN142" s="171"/>
      <c r="DO142" s="171"/>
      <c r="DP142" s="171"/>
      <c r="DQ142" s="171"/>
      <c r="DR142" s="171"/>
      <c r="DS142" s="171"/>
      <c r="DT142" s="171"/>
      <c r="DU142" s="171"/>
      <c r="DV142" s="171"/>
      <c r="DW142" s="171"/>
      <c r="DX142" s="171"/>
      <c r="DY142" s="171"/>
      <c r="DZ142" s="171"/>
      <c r="EA142" s="171"/>
      <c r="EB142" s="171"/>
      <c r="EC142" s="171"/>
      <c r="ED142" s="171"/>
      <c r="EE142" s="171"/>
      <c r="EF142" s="171"/>
      <c r="EG142" s="171"/>
      <c r="EH142" s="171"/>
      <c r="EI142" s="171"/>
      <c r="EJ142" s="171"/>
      <c r="EK142" s="171"/>
      <c r="EL142" s="171"/>
      <c r="EM142" s="171"/>
      <c r="EN142" s="171"/>
      <c r="EO142" s="171"/>
      <c r="EP142" s="171"/>
      <c r="EQ142" s="171"/>
      <c r="ER142" s="171"/>
      <c r="ES142" s="171"/>
      <c r="ET142" s="171"/>
      <c r="EU142" s="171"/>
      <c r="EV142" s="171"/>
      <c r="EW142" s="171"/>
      <c r="EX142" s="171"/>
      <c r="EY142" s="171"/>
      <c r="EZ142" s="171"/>
      <c r="FA142" s="171"/>
      <c r="FB142" s="171"/>
      <c r="FC142" s="171"/>
      <c r="FD142" s="171"/>
      <c r="FE142" s="171"/>
      <c r="FF142" s="171"/>
      <c r="FG142" s="171"/>
      <c r="FH142" s="171"/>
      <c r="FI142" s="171"/>
      <c r="FJ142" s="171"/>
      <c r="FK142" s="171"/>
      <c r="FL142" s="171"/>
      <c r="FM142" s="171"/>
      <c r="FN142" s="171"/>
      <c r="FO142" s="171"/>
      <c r="FP142" s="171"/>
      <c r="FQ142" s="171"/>
      <c r="FR142" s="171"/>
      <c r="FS142" s="171"/>
      <c r="FT142" s="171"/>
      <c r="FU142" s="171"/>
      <c r="FV142" s="171"/>
      <c r="FW142" s="171"/>
      <c r="FX142" s="171"/>
      <c r="FY142" s="171"/>
      <c r="FZ142" s="171"/>
      <c r="GA142" s="171"/>
      <c r="GB142" s="171"/>
      <c r="GC142" s="171"/>
      <c r="GD142" s="171"/>
      <c r="GE142" s="171"/>
      <c r="GF142" s="171"/>
      <c r="GG142" s="171"/>
      <c r="GH142" s="171"/>
      <c r="GI142" s="171"/>
      <c r="GJ142" s="171"/>
      <c r="GK142" s="171"/>
      <c r="GL142" s="171"/>
      <c r="GM142" s="171"/>
      <c r="GN142" s="171"/>
      <c r="GO142" s="171"/>
      <c r="GP142" s="171"/>
      <c r="GQ142" s="171"/>
      <c r="GR142" s="171"/>
      <c r="GS142" s="171"/>
      <c r="GT142" s="171"/>
      <c r="GU142" s="171"/>
      <c r="GV142" s="171"/>
      <c r="GW142" s="171"/>
      <c r="GX142" s="171"/>
      <c r="GY142" s="171"/>
      <c r="GZ142" s="171"/>
      <c r="HA142" s="171"/>
      <c r="HB142" s="171"/>
      <c r="HC142" s="171"/>
      <c r="HD142" s="171"/>
      <c r="HE142" s="171"/>
      <c r="HF142" s="171"/>
      <c r="HG142" s="171"/>
      <c r="HH142" s="171"/>
      <c r="HI142" s="171"/>
      <c r="HJ142" s="171"/>
      <c r="HK142" s="171"/>
      <c r="HL142" s="171"/>
      <c r="HM142" s="171"/>
      <c r="HN142" s="171"/>
      <c r="HO142" s="171"/>
      <c r="HP142" s="171"/>
      <c r="HQ142" s="171"/>
      <c r="HR142" s="171"/>
      <c r="HS142" s="171"/>
      <c r="HT142" s="171"/>
      <c r="HU142" s="171"/>
      <c r="HV142" s="171"/>
      <c r="HW142" s="171"/>
      <c r="HX142" s="171"/>
      <c r="HY142" s="171"/>
      <c r="HZ142" s="171"/>
      <c r="IA142" s="171"/>
      <c r="IB142" s="171"/>
      <c r="IC142" s="171"/>
      <c r="ID142" s="171"/>
      <c r="IE142" s="171"/>
      <c r="IF142" s="171"/>
      <c r="IG142" s="171"/>
      <c r="IH142" s="171"/>
      <c r="II142" s="171"/>
    </row>
    <row r="143" spans="1:243" s="101" customFormat="1" ht="37.5" hidden="1">
      <c r="A143" s="165" t="s">
        <v>231</v>
      </c>
      <c r="B143" s="85" t="s">
        <v>0</v>
      </c>
      <c r="C143" s="163" t="s">
        <v>222</v>
      </c>
      <c r="D143" s="162" t="s">
        <v>221</v>
      </c>
      <c r="E143" s="161" t="s">
        <v>227</v>
      </c>
      <c r="F143" s="160" t="s">
        <v>174</v>
      </c>
      <c r="G143" s="166"/>
      <c r="H143" s="435"/>
      <c r="I143" s="435"/>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c r="AV143" s="171"/>
      <c r="AW143" s="171"/>
      <c r="AX143" s="171"/>
      <c r="AY143" s="171"/>
      <c r="AZ143" s="171"/>
      <c r="BA143" s="171"/>
      <c r="BB143" s="171"/>
      <c r="BC143" s="171"/>
      <c r="BD143" s="171"/>
      <c r="BE143" s="171"/>
      <c r="BF143" s="171"/>
      <c r="BG143" s="171"/>
      <c r="BH143" s="171"/>
      <c r="BI143" s="171"/>
      <c r="BJ143" s="171"/>
      <c r="BK143" s="171"/>
      <c r="BL143" s="171"/>
      <c r="BM143" s="171"/>
      <c r="BN143" s="171"/>
      <c r="BO143" s="171"/>
      <c r="BP143" s="171"/>
      <c r="BQ143" s="171"/>
      <c r="BR143" s="171"/>
      <c r="BS143" s="171"/>
      <c r="BT143" s="171"/>
      <c r="BU143" s="171"/>
      <c r="BV143" s="171"/>
      <c r="BW143" s="171"/>
      <c r="BX143" s="171"/>
      <c r="BY143" s="171"/>
      <c r="BZ143" s="171"/>
      <c r="CA143" s="171"/>
      <c r="CB143" s="171"/>
      <c r="CC143" s="171"/>
      <c r="CD143" s="171"/>
      <c r="CE143" s="171"/>
      <c r="CF143" s="171"/>
      <c r="CG143" s="171"/>
      <c r="CH143" s="171"/>
      <c r="CI143" s="171"/>
      <c r="CJ143" s="171"/>
      <c r="CK143" s="171"/>
      <c r="CL143" s="171"/>
      <c r="CM143" s="171"/>
      <c r="CN143" s="171"/>
      <c r="CO143" s="171"/>
      <c r="CP143" s="171"/>
      <c r="CQ143" s="171"/>
      <c r="CR143" s="171"/>
      <c r="CS143" s="171"/>
      <c r="CT143" s="171"/>
      <c r="CU143" s="171"/>
      <c r="CV143" s="171"/>
      <c r="CW143" s="171"/>
      <c r="CX143" s="171"/>
      <c r="CY143" s="171"/>
      <c r="CZ143" s="171"/>
      <c r="DA143" s="171"/>
      <c r="DB143" s="171"/>
      <c r="DC143" s="171"/>
      <c r="DD143" s="171"/>
      <c r="DE143" s="171"/>
      <c r="DF143" s="171"/>
      <c r="DG143" s="171"/>
      <c r="DH143" s="171"/>
      <c r="DI143" s="171"/>
      <c r="DJ143" s="171"/>
      <c r="DK143" s="171"/>
      <c r="DL143" s="171"/>
      <c r="DM143" s="171"/>
      <c r="DN143" s="171"/>
      <c r="DO143" s="171"/>
      <c r="DP143" s="171"/>
      <c r="DQ143" s="171"/>
      <c r="DR143" s="171"/>
      <c r="DS143" s="171"/>
      <c r="DT143" s="171"/>
      <c r="DU143" s="171"/>
      <c r="DV143" s="171"/>
      <c r="DW143" s="171"/>
      <c r="DX143" s="171"/>
      <c r="DY143" s="171"/>
      <c r="DZ143" s="171"/>
      <c r="EA143" s="171"/>
      <c r="EB143" s="171"/>
      <c r="EC143" s="171"/>
      <c r="ED143" s="171"/>
      <c r="EE143" s="171"/>
      <c r="EF143" s="171"/>
      <c r="EG143" s="171"/>
      <c r="EH143" s="171"/>
      <c r="EI143" s="171"/>
      <c r="EJ143" s="171"/>
      <c r="EK143" s="171"/>
      <c r="EL143" s="171"/>
      <c r="EM143" s="171"/>
      <c r="EN143" s="171"/>
      <c r="EO143" s="171"/>
      <c r="EP143" s="171"/>
      <c r="EQ143" s="171"/>
      <c r="ER143" s="171"/>
      <c r="ES143" s="171"/>
      <c r="ET143" s="171"/>
      <c r="EU143" s="171"/>
      <c r="EV143" s="171"/>
      <c r="EW143" s="171"/>
      <c r="EX143" s="171"/>
      <c r="EY143" s="171"/>
      <c r="EZ143" s="171"/>
      <c r="FA143" s="171"/>
      <c r="FB143" s="171"/>
      <c r="FC143" s="171"/>
      <c r="FD143" s="171"/>
      <c r="FE143" s="171"/>
      <c r="FF143" s="171"/>
      <c r="FG143" s="171"/>
      <c r="FH143" s="171"/>
      <c r="FI143" s="171"/>
      <c r="FJ143" s="171"/>
      <c r="FK143" s="171"/>
      <c r="FL143" s="171"/>
      <c r="FM143" s="171"/>
      <c r="FN143" s="171"/>
      <c r="FO143" s="171"/>
      <c r="FP143" s="171"/>
      <c r="FQ143" s="171"/>
      <c r="FR143" s="171"/>
      <c r="FS143" s="171"/>
      <c r="FT143" s="171"/>
      <c r="FU143" s="171"/>
      <c r="FV143" s="171"/>
      <c r="FW143" s="171"/>
      <c r="FX143" s="171"/>
      <c r="FY143" s="171"/>
      <c r="FZ143" s="171"/>
      <c r="GA143" s="171"/>
      <c r="GB143" s="171"/>
      <c r="GC143" s="171"/>
      <c r="GD143" s="171"/>
      <c r="GE143" s="171"/>
      <c r="GF143" s="171"/>
      <c r="GG143" s="171"/>
      <c r="GH143" s="171"/>
      <c r="GI143" s="171"/>
      <c r="GJ143" s="171"/>
      <c r="GK143" s="171"/>
      <c r="GL143" s="171"/>
      <c r="GM143" s="171"/>
      <c r="GN143" s="171"/>
      <c r="GO143" s="171"/>
      <c r="GP143" s="171"/>
      <c r="GQ143" s="171"/>
      <c r="GR143" s="171"/>
      <c r="GS143" s="171"/>
      <c r="GT143" s="171"/>
      <c r="GU143" s="171"/>
      <c r="GV143" s="171"/>
      <c r="GW143" s="171"/>
      <c r="GX143" s="171"/>
      <c r="GY143" s="171"/>
      <c r="GZ143" s="171"/>
      <c r="HA143" s="171"/>
      <c r="HB143" s="171"/>
      <c r="HC143" s="171"/>
      <c r="HD143" s="171"/>
      <c r="HE143" s="171"/>
      <c r="HF143" s="171"/>
      <c r="HG143" s="171"/>
      <c r="HH143" s="171"/>
      <c r="HI143" s="171"/>
      <c r="HJ143" s="171"/>
      <c r="HK143" s="171"/>
      <c r="HL143" s="171"/>
      <c r="HM143" s="171"/>
      <c r="HN143" s="171"/>
      <c r="HO143" s="171"/>
      <c r="HP143" s="171"/>
      <c r="HQ143" s="171"/>
      <c r="HR143" s="171"/>
      <c r="HS143" s="171"/>
      <c r="HT143" s="171"/>
      <c r="HU143" s="171"/>
      <c r="HV143" s="171"/>
      <c r="HW143" s="171"/>
      <c r="HX143" s="171"/>
      <c r="HY143" s="171"/>
      <c r="HZ143" s="171"/>
      <c r="IA143" s="171"/>
      <c r="IB143" s="171"/>
      <c r="IC143" s="171"/>
      <c r="ID143" s="171"/>
      <c r="IE143" s="171"/>
      <c r="IF143" s="171"/>
      <c r="IG143" s="171"/>
      <c r="IH143" s="171"/>
      <c r="II143" s="171"/>
    </row>
    <row r="144" spans="1:243" s="182" customFormat="1" ht="37.5" hidden="1">
      <c r="A144" s="165" t="s">
        <v>230</v>
      </c>
      <c r="B144" s="85" t="s">
        <v>0</v>
      </c>
      <c r="C144" s="163" t="s">
        <v>222</v>
      </c>
      <c r="D144" s="162" t="s">
        <v>221</v>
      </c>
      <c r="E144" s="161" t="s">
        <v>227</v>
      </c>
      <c r="F144" s="160" t="s">
        <v>229</v>
      </c>
      <c r="G144" s="166"/>
      <c r="H144" s="435"/>
      <c r="I144" s="435"/>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83"/>
      <c r="AI144" s="183"/>
      <c r="AJ144" s="183"/>
      <c r="AK144" s="183"/>
      <c r="AL144" s="183"/>
      <c r="AM144" s="183"/>
      <c r="AN144" s="183"/>
      <c r="AO144" s="183"/>
      <c r="AP144" s="183"/>
      <c r="AQ144" s="183"/>
      <c r="AR144" s="183"/>
      <c r="AS144" s="183"/>
      <c r="AT144" s="183"/>
      <c r="AU144" s="183"/>
      <c r="AV144" s="183"/>
      <c r="AW144" s="183"/>
      <c r="AX144" s="183"/>
      <c r="AY144" s="183"/>
      <c r="AZ144" s="183"/>
      <c r="BA144" s="183"/>
      <c r="BB144" s="183"/>
      <c r="BC144" s="183"/>
      <c r="BD144" s="183"/>
      <c r="BE144" s="183"/>
      <c r="BF144" s="183"/>
      <c r="BG144" s="183"/>
      <c r="BH144" s="183"/>
      <c r="BI144" s="183"/>
      <c r="BJ144" s="183"/>
      <c r="BK144" s="183"/>
      <c r="BL144" s="183"/>
      <c r="BM144" s="183"/>
      <c r="BN144" s="183"/>
      <c r="BO144" s="183"/>
      <c r="BP144" s="183"/>
      <c r="BQ144" s="183"/>
      <c r="BR144" s="183"/>
      <c r="BS144" s="183"/>
      <c r="BT144" s="183"/>
      <c r="BU144" s="183"/>
      <c r="BV144" s="183"/>
      <c r="BW144" s="183"/>
      <c r="BX144" s="183"/>
      <c r="BY144" s="183"/>
      <c r="BZ144" s="183"/>
      <c r="CA144" s="183"/>
      <c r="CB144" s="183"/>
      <c r="CC144" s="183"/>
      <c r="CD144" s="183"/>
      <c r="CE144" s="183"/>
      <c r="CF144" s="183"/>
      <c r="CG144" s="183"/>
      <c r="CH144" s="183"/>
      <c r="CI144" s="183"/>
      <c r="CJ144" s="183"/>
      <c r="CK144" s="183"/>
      <c r="CL144" s="183"/>
      <c r="CM144" s="183"/>
      <c r="CN144" s="183"/>
      <c r="CO144" s="183"/>
      <c r="CP144" s="183"/>
      <c r="CQ144" s="183"/>
      <c r="CR144" s="183"/>
      <c r="CS144" s="183"/>
      <c r="CT144" s="183"/>
      <c r="CU144" s="183"/>
      <c r="CV144" s="183"/>
      <c r="CW144" s="183"/>
      <c r="CX144" s="183"/>
      <c r="CY144" s="183"/>
      <c r="CZ144" s="183"/>
      <c r="DA144" s="183"/>
      <c r="DB144" s="183"/>
      <c r="DC144" s="183"/>
      <c r="DD144" s="183"/>
      <c r="DE144" s="183"/>
      <c r="DF144" s="183"/>
      <c r="DG144" s="183"/>
      <c r="DH144" s="183"/>
      <c r="DI144" s="183"/>
      <c r="DJ144" s="183"/>
      <c r="DK144" s="183"/>
      <c r="DL144" s="183"/>
      <c r="DM144" s="183"/>
      <c r="DN144" s="183"/>
      <c r="DO144" s="183"/>
      <c r="DP144" s="183"/>
      <c r="DQ144" s="183"/>
      <c r="DR144" s="183"/>
      <c r="DS144" s="183"/>
      <c r="DT144" s="183"/>
      <c r="DU144" s="183"/>
      <c r="DV144" s="183"/>
      <c r="DW144" s="183"/>
      <c r="DX144" s="183"/>
      <c r="DY144" s="183"/>
      <c r="DZ144" s="183"/>
      <c r="EA144" s="183"/>
      <c r="EB144" s="183"/>
      <c r="EC144" s="183"/>
      <c r="ED144" s="183"/>
      <c r="EE144" s="183"/>
      <c r="EF144" s="183"/>
      <c r="EG144" s="183"/>
      <c r="EH144" s="183"/>
      <c r="EI144" s="183"/>
      <c r="EJ144" s="183"/>
      <c r="EK144" s="183"/>
      <c r="EL144" s="183"/>
      <c r="EM144" s="183"/>
      <c r="EN144" s="183"/>
      <c r="EO144" s="183"/>
      <c r="EP144" s="183"/>
      <c r="EQ144" s="183"/>
      <c r="ER144" s="183"/>
      <c r="ES144" s="183"/>
      <c r="ET144" s="183"/>
      <c r="EU144" s="183"/>
      <c r="EV144" s="183"/>
      <c r="EW144" s="183"/>
      <c r="EX144" s="183"/>
      <c r="EY144" s="183"/>
      <c r="EZ144" s="183"/>
      <c r="FA144" s="183"/>
      <c r="FB144" s="183"/>
      <c r="FC144" s="183"/>
      <c r="FD144" s="183"/>
      <c r="FE144" s="183"/>
      <c r="FF144" s="183"/>
      <c r="FG144" s="183"/>
      <c r="FH144" s="183"/>
      <c r="FI144" s="183"/>
      <c r="FJ144" s="183"/>
      <c r="FK144" s="183"/>
      <c r="FL144" s="183"/>
      <c r="FM144" s="183"/>
      <c r="FN144" s="183"/>
      <c r="FO144" s="183"/>
      <c r="FP144" s="183"/>
      <c r="FQ144" s="183"/>
      <c r="FR144" s="183"/>
      <c r="FS144" s="183"/>
      <c r="FT144" s="183"/>
      <c r="FU144" s="183"/>
      <c r="FV144" s="183"/>
      <c r="FW144" s="183"/>
      <c r="FX144" s="183"/>
      <c r="FY144" s="183"/>
      <c r="FZ144" s="183"/>
      <c r="GA144" s="183"/>
      <c r="GB144" s="183"/>
      <c r="GC144" s="183"/>
      <c r="GD144" s="183"/>
      <c r="GE144" s="183"/>
      <c r="GF144" s="183"/>
      <c r="GG144" s="183"/>
      <c r="GH144" s="183"/>
      <c r="GI144" s="183"/>
      <c r="GJ144" s="183"/>
      <c r="GK144" s="183"/>
      <c r="GL144" s="183"/>
      <c r="GM144" s="183"/>
      <c r="GN144" s="183"/>
      <c r="GO144" s="183"/>
      <c r="GP144" s="183"/>
      <c r="GQ144" s="183"/>
      <c r="GR144" s="183"/>
      <c r="GS144" s="183"/>
      <c r="GT144" s="183"/>
      <c r="GU144" s="183"/>
      <c r="GV144" s="183"/>
      <c r="GW144" s="183"/>
      <c r="GX144" s="183"/>
      <c r="GY144" s="183"/>
      <c r="GZ144" s="183"/>
      <c r="HA144" s="183"/>
      <c r="HB144" s="183"/>
      <c r="HC144" s="183"/>
      <c r="HD144" s="183"/>
      <c r="HE144" s="183"/>
      <c r="HF144" s="183"/>
      <c r="HG144" s="183"/>
      <c r="HH144" s="183"/>
      <c r="HI144" s="183"/>
      <c r="HJ144" s="183"/>
      <c r="HK144" s="183"/>
      <c r="HL144" s="183"/>
      <c r="HM144" s="183"/>
      <c r="HN144" s="183"/>
      <c r="HO144" s="183"/>
      <c r="HP144" s="183"/>
      <c r="HQ144" s="183"/>
      <c r="HR144" s="183"/>
      <c r="HS144" s="183"/>
      <c r="HT144" s="183"/>
      <c r="HU144" s="183"/>
      <c r="HV144" s="183"/>
      <c r="HW144" s="183"/>
      <c r="HX144" s="183"/>
      <c r="HY144" s="183"/>
      <c r="HZ144" s="183"/>
      <c r="IA144" s="183"/>
      <c r="IB144" s="183"/>
      <c r="IC144" s="183"/>
      <c r="ID144" s="183"/>
      <c r="IE144" s="183"/>
      <c r="IF144" s="183"/>
      <c r="IG144" s="183"/>
      <c r="IH144" s="183"/>
      <c r="II144" s="183"/>
    </row>
    <row r="145" spans="1:244" s="180" customFormat="1" ht="18.75" hidden="1">
      <c r="A145" s="86" t="s">
        <v>163</v>
      </c>
      <c r="B145" s="57" t="s">
        <v>0</v>
      </c>
      <c r="C145" s="163" t="s">
        <v>222</v>
      </c>
      <c r="D145" s="162" t="s">
        <v>221</v>
      </c>
      <c r="E145" s="161" t="s">
        <v>227</v>
      </c>
      <c r="F145" s="160" t="s">
        <v>229</v>
      </c>
      <c r="G145" s="157" t="s">
        <v>149</v>
      </c>
      <c r="H145" s="436"/>
      <c r="I145" s="436"/>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1"/>
      <c r="BQ145" s="171"/>
      <c r="BR145" s="171"/>
      <c r="BS145" s="171"/>
      <c r="BT145" s="171"/>
      <c r="BU145" s="171"/>
      <c r="BV145" s="171"/>
      <c r="BW145" s="171"/>
      <c r="BX145" s="171"/>
      <c r="BY145" s="171"/>
      <c r="BZ145" s="171"/>
      <c r="CA145" s="171"/>
      <c r="CB145" s="171"/>
      <c r="CC145" s="171"/>
      <c r="CD145" s="171"/>
      <c r="CE145" s="171"/>
      <c r="CF145" s="171"/>
      <c r="CG145" s="171"/>
      <c r="CH145" s="171"/>
      <c r="CI145" s="171"/>
      <c r="CJ145" s="171"/>
      <c r="CK145" s="171"/>
      <c r="CL145" s="171"/>
      <c r="CM145" s="171"/>
      <c r="CN145" s="171"/>
      <c r="CO145" s="171"/>
      <c r="CP145" s="171"/>
      <c r="CQ145" s="171"/>
      <c r="CR145" s="171"/>
      <c r="CS145" s="171"/>
      <c r="CT145" s="171"/>
      <c r="CU145" s="171"/>
      <c r="CV145" s="171"/>
      <c r="CW145" s="171"/>
      <c r="CX145" s="171"/>
      <c r="CY145" s="171"/>
      <c r="CZ145" s="171"/>
      <c r="DA145" s="171"/>
      <c r="DB145" s="171"/>
      <c r="DC145" s="171"/>
      <c r="DD145" s="171"/>
      <c r="DE145" s="171"/>
      <c r="DF145" s="171"/>
      <c r="DG145" s="171"/>
      <c r="DH145" s="171"/>
      <c r="DI145" s="171"/>
      <c r="DJ145" s="171"/>
      <c r="DK145" s="171"/>
      <c r="DL145" s="171"/>
      <c r="DM145" s="171"/>
      <c r="DN145" s="171"/>
      <c r="DO145" s="171"/>
      <c r="DP145" s="171"/>
      <c r="DQ145" s="171"/>
      <c r="DR145" s="171"/>
      <c r="DS145" s="171"/>
      <c r="DT145" s="171"/>
      <c r="DU145" s="171"/>
      <c r="DV145" s="171"/>
      <c r="DW145" s="171"/>
      <c r="DX145" s="171"/>
      <c r="DY145" s="171"/>
      <c r="DZ145" s="171"/>
      <c r="EA145" s="171"/>
      <c r="EB145" s="171"/>
      <c r="EC145" s="171"/>
      <c r="ED145" s="171"/>
      <c r="EE145" s="171"/>
      <c r="EF145" s="171"/>
      <c r="EG145" s="171"/>
      <c r="EH145" s="171"/>
      <c r="EI145" s="171"/>
      <c r="EJ145" s="171"/>
      <c r="EK145" s="171"/>
      <c r="EL145" s="171"/>
      <c r="EM145" s="171"/>
      <c r="EN145" s="171"/>
      <c r="EO145" s="171"/>
      <c r="EP145" s="171"/>
      <c r="EQ145" s="171"/>
      <c r="ER145" s="171"/>
      <c r="ES145" s="171"/>
      <c r="ET145" s="171"/>
      <c r="EU145" s="171"/>
      <c r="EV145" s="171"/>
      <c r="EW145" s="171"/>
      <c r="EX145" s="171"/>
      <c r="EY145" s="171"/>
      <c r="EZ145" s="171"/>
      <c r="FA145" s="171"/>
      <c r="FB145" s="171"/>
      <c r="FC145" s="171"/>
      <c r="FD145" s="171"/>
      <c r="FE145" s="171"/>
      <c r="FF145" s="171"/>
      <c r="FG145" s="171"/>
      <c r="FH145" s="171"/>
      <c r="FI145" s="171"/>
      <c r="FJ145" s="171"/>
      <c r="FK145" s="171"/>
      <c r="FL145" s="171"/>
      <c r="FM145" s="171"/>
      <c r="FN145" s="171"/>
      <c r="FO145" s="171"/>
      <c r="FP145" s="171"/>
      <c r="FQ145" s="171"/>
      <c r="FR145" s="171"/>
      <c r="FS145" s="171"/>
      <c r="FT145" s="171"/>
      <c r="FU145" s="171"/>
      <c r="FV145" s="171"/>
      <c r="FW145" s="171"/>
      <c r="FX145" s="171"/>
      <c r="FY145" s="171"/>
      <c r="FZ145" s="171"/>
      <c r="GA145" s="171"/>
      <c r="GB145" s="171"/>
      <c r="GC145" s="171"/>
      <c r="GD145" s="171"/>
      <c r="GE145" s="171"/>
      <c r="GF145" s="171"/>
      <c r="GG145" s="171"/>
      <c r="GH145" s="171"/>
      <c r="GI145" s="171"/>
      <c r="GJ145" s="171"/>
      <c r="GK145" s="171"/>
      <c r="GL145" s="171"/>
      <c r="GM145" s="171"/>
      <c r="GN145" s="171"/>
      <c r="GO145" s="171"/>
      <c r="GP145" s="171"/>
      <c r="GQ145" s="171"/>
      <c r="GR145" s="171"/>
      <c r="GS145" s="171"/>
      <c r="GT145" s="171"/>
      <c r="GU145" s="171"/>
      <c r="GV145" s="171"/>
      <c r="GW145" s="171"/>
      <c r="GX145" s="171"/>
      <c r="GY145" s="171"/>
      <c r="GZ145" s="171"/>
      <c r="HA145" s="171"/>
      <c r="HB145" s="171"/>
      <c r="HC145" s="171"/>
      <c r="HD145" s="171"/>
      <c r="HE145" s="171"/>
      <c r="HF145" s="171"/>
      <c r="HG145" s="171"/>
      <c r="HH145" s="171"/>
      <c r="HI145" s="171"/>
      <c r="HJ145" s="171"/>
      <c r="HK145" s="171"/>
      <c r="HL145" s="171"/>
      <c r="HM145" s="171"/>
      <c r="HN145" s="171"/>
      <c r="HO145" s="171"/>
      <c r="HP145" s="171"/>
      <c r="HQ145" s="171"/>
      <c r="HR145" s="171"/>
      <c r="HS145" s="171"/>
      <c r="HT145" s="171"/>
      <c r="HU145" s="171"/>
      <c r="HV145" s="171"/>
      <c r="HW145" s="171"/>
      <c r="HX145" s="171"/>
      <c r="HY145" s="171"/>
      <c r="HZ145" s="171"/>
      <c r="IA145" s="171"/>
      <c r="IB145" s="171"/>
      <c r="IC145" s="171"/>
      <c r="ID145" s="171"/>
      <c r="IE145" s="171"/>
      <c r="IF145" s="171"/>
      <c r="IG145" s="171"/>
      <c r="IH145" s="171"/>
      <c r="II145" s="171"/>
      <c r="IJ145" s="171"/>
    </row>
    <row r="146" spans="1:33" s="179" customFormat="1" ht="37.5" hidden="1">
      <c r="A146" s="165" t="s">
        <v>228</v>
      </c>
      <c r="B146" s="85" t="s">
        <v>0</v>
      </c>
      <c r="C146" s="163" t="s">
        <v>222</v>
      </c>
      <c r="D146" s="162" t="s">
        <v>221</v>
      </c>
      <c r="E146" s="161" t="s">
        <v>227</v>
      </c>
      <c r="F146" s="160" t="s">
        <v>226</v>
      </c>
      <c r="G146" s="164"/>
      <c r="H146" s="419"/>
      <c r="I146" s="419"/>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row>
    <row r="147" spans="1:33" s="51" customFormat="1" ht="18.75" hidden="1">
      <c r="A147" s="86" t="s">
        <v>163</v>
      </c>
      <c r="B147" s="57" t="s">
        <v>0</v>
      </c>
      <c r="C147" s="163" t="s">
        <v>222</v>
      </c>
      <c r="D147" s="162" t="s">
        <v>221</v>
      </c>
      <c r="E147" s="161" t="s">
        <v>227</v>
      </c>
      <c r="F147" s="160" t="s">
        <v>226</v>
      </c>
      <c r="G147" s="157" t="s">
        <v>149</v>
      </c>
      <c r="H147" s="436"/>
      <c r="I147" s="436"/>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row>
    <row r="148" spans="1:33" s="51" customFormat="1" ht="69" customHeight="1">
      <c r="A148" s="110" t="s">
        <v>680</v>
      </c>
      <c r="B148" s="274" t="s">
        <v>0</v>
      </c>
      <c r="C148" s="68" t="s">
        <v>222</v>
      </c>
      <c r="D148" s="68" t="s">
        <v>221</v>
      </c>
      <c r="E148" s="70" t="s">
        <v>489</v>
      </c>
      <c r="F148" s="69" t="s">
        <v>159</v>
      </c>
      <c r="G148" s="145" t="s">
        <v>149</v>
      </c>
      <c r="H148" s="271">
        <f>H149</f>
        <v>200</v>
      </c>
      <c r="I148" s="271">
        <f>I149</f>
        <v>200</v>
      </c>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row>
    <row r="149" spans="1:33" s="51" customFormat="1" ht="47.25" customHeight="1">
      <c r="A149" s="285" t="s">
        <v>429</v>
      </c>
      <c r="B149" s="273" t="s">
        <v>0</v>
      </c>
      <c r="C149" s="114" t="s">
        <v>222</v>
      </c>
      <c r="D149" s="114" t="s">
        <v>221</v>
      </c>
      <c r="E149" s="59" t="s">
        <v>489</v>
      </c>
      <c r="F149" s="156" t="s">
        <v>159</v>
      </c>
      <c r="G149" s="145"/>
      <c r="H149" s="181">
        <v>200</v>
      </c>
      <c r="I149" s="181">
        <v>200</v>
      </c>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row>
    <row r="150" spans="1:33" s="51" customFormat="1" ht="0.75" customHeight="1">
      <c r="A150" s="103" t="s">
        <v>366</v>
      </c>
      <c r="B150" s="273" t="s">
        <v>0</v>
      </c>
      <c r="C150" s="114" t="s">
        <v>222</v>
      </c>
      <c r="D150" s="114" t="s">
        <v>221</v>
      </c>
      <c r="E150" s="59" t="s">
        <v>489</v>
      </c>
      <c r="F150" s="156" t="s">
        <v>224</v>
      </c>
      <c r="G150" s="155"/>
      <c r="H150" s="437">
        <f>H151</f>
        <v>0</v>
      </c>
      <c r="I150" s="437">
        <f>I151</f>
        <v>0</v>
      </c>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row>
    <row r="151" spans="1:33" s="51" customFormat="1" ht="24.75" customHeight="1" hidden="1">
      <c r="A151" s="534" t="s">
        <v>368</v>
      </c>
      <c r="B151" s="273" t="s">
        <v>0</v>
      </c>
      <c r="C151" s="114" t="s">
        <v>222</v>
      </c>
      <c r="D151" s="114" t="s">
        <v>221</v>
      </c>
      <c r="E151" s="59" t="s">
        <v>489</v>
      </c>
      <c r="F151" s="156" t="s">
        <v>224</v>
      </c>
      <c r="G151" s="155" t="s">
        <v>149</v>
      </c>
      <c r="H151" s="437">
        <v>0</v>
      </c>
      <c r="I151" s="437">
        <v>0</v>
      </c>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row>
    <row r="152" spans="1:33" s="51" customFormat="1" ht="18.75" customHeight="1">
      <c r="A152" s="412" t="s">
        <v>430</v>
      </c>
      <c r="B152" s="286" t="s">
        <v>0</v>
      </c>
      <c r="C152" s="286" t="s">
        <v>222</v>
      </c>
      <c r="D152" s="538" t="s">
        <v>221</v>
      </c>
      <c r="E152" s="839" t="s">
        <v>490</v>
      </c>
      <c r="F152" s="840"/>
      <c r="G152" s="539"/>
      <c r="H152" s="437">
        <f>H153</f>
        <v>100</v>
      </c>
      <c r="I152" s="437">
        <f>I153</f>
        <v>100</v>
      </c>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row>
    <row r="153" spans="1:33" s="51" customFormat="1" ht="18.75" customHeight="1">
      <c r="A153" s="413" t="s">
        <v>368</v>
      </c>
      <c r="B153" s="286" t="s">
        <v>0</v>
      </c>
      <c r="C153" s="286" t="s">
        <v>222</v>
      </c>
      <c r="D153" s="538" t="s">
        <v>221</v>
      </c>
      <c r="E153" s="839" t="s">
        <v>490</v>
      </c>
      <c r="F153" s="840"/>
      <c r="G153" s="539" t="s">
        <v>149</v>
      </c>
      <c r="H153" s="437">
        <v>100</v>
      </c>
      <c r="I153" s="437">
        <v>100</v>
      </c>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row>
    <row r="154" spans="1:33" s="51" customFormat="1" ht="39" customHeight="1">
      <c r="A154" s="86" t="s">
        <v>223</v>
      </c>
      <c r="B154" s="273" t="s">
        <v>0</v>
      </c>
      <c r="C154" s="114" t="s">
        <v>222</v>
      </c>
      <c r="D154" s="114" t="s">
        <v>221</v>
      </c>
      <c r="E154" s="59" t="s">
        <v>489</v>
      </c>
      <c r="F154" s="156" t="s">
        <v>220</v>
      </c>
      <c r="G154" s="155"/>
      <c r="H154" s="437">
        <f>H155</f>
        <v>100</v>
      </c>
      <c r="I154" s="437">
        <f>I155</f>
        <v>100</v>
      </c>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row>
    <row r="155" spans="1:33" s="51" customFormat="1" ht="24" customHeight="1">
      <c r="A155" s="534" t="s">
        <v>368</v>
      </c>
      <c r="B155" s="273" t="s">
        <v>0</v>
      </c>
      <c r="C155" s="114" t="s">
        <v>222</v>
      </c>
      <c r="D155" s="114" t="s">
        <v>221</v>
      </c>
      <c r="E155" s="59" t="s">
        <v>489</v>
      </c>
      <c r="F155" s="156" t="s">
        <v>220</v>
      </c>
      <c r="G155" s="155" t="s">
        <v>149</v>
      </c>
      <c r="H155" s="437">
        <v>100</v>
      </c>
      <c r="I155" s="437">
        <v>100</v>
      </c>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row>
    <row r="156" spans="1:33" s="51" customFormat="1" ht="56.25">
      <c r="A156" s="108" t="s">
        <v>705</v>
      </c>
      <c r="B156" s="57" t="s">
        <v>0</v>
      </c>
      <c r="C156" s="57" t="s">
        <v>222</v>
      </c>
      <c r="D156" s="64" t="s">
        <v>221</v>
      </c>
      <c r="E156" s="106">
        <v>21001</v>
      </c>
      <c r="F156" s="105" t="s">
        <v>159</v>
      </c>
      <c r="G156" s="63"/>
      <c r="H156" s="417">
        <f>H157</f>
        <v>10</v>
      </c>
      <c r="I156" s="417">
        <f>I157</f>
        <v>10</v>
      </c>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row>
    <row r="157" spans="1:33" s="51" customFormat="1" ht="56.25">
      <c r="A157" s="86" t="s">
        <v>609</v>
      </c>
      <c r="B157" s="57" t="s">
        <v>0</v>
      </c>
      <c r="C157" s="57" t="s">
        <v>222</v>
      </c>
      <c r="D157" s="64" t="s">
        <v>221</v>
      </c>
      <c r="E157" s="869" t="s">
        <v>611</v>
      </c>
      <c r="F157" s="870"/>
      <c r="G157" s="63"/>
      <c r="H157" s="421">
        <f>H158</f>
        <v>10</v>
      </c>
      <c r="I157" s="421">
        <f>I158</f>
        <v>10</v>
      </c>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row>
    <row r="158" spans="1:33" s="51" customFormat="1" ht="18.75">
      <c r="A158" s="86" t="s">
        <v>172</v>
      </c>
      <c r="B158" s="57" t="s">
        <v>0</v>
      </c>
      <c r="C158" s="57" t="s">
        <v>222</v>
      </c>
      <c r="D158" s="64" t="s">
        <v>221</v>
      </c>
      <c r="E158" s="869" t="s">
        <v>612</v>
      </c>
      <c r="F158" s="870"/>
      <c r="G158" s="63" t="s">
        <v>169</v>
      </c>
      <c r="H158" s="421">
        <v>10</v>
      </c>
      <c r="I158" s="421">
        <v>10</v>
      </c>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row>
    <row r="159" spans="1:9" s="171" customFormat="1" ht="18.75">
      <c r="A159" s="148" t="s">
        <v>219</v>
      </c>
      <c r="B159" s="267" t="s">
        <v>0</v>
      </c>
      <c r="C159" s="68" t="s">
        <v>197</v>
      </c>
      <c r="D159" s="68"/>
      <c r="E159" s="77"/>
      <c r="F159" s="76"/>
      <c r="G159" s="68"/>
      <c r="H159" s="271">
        <f>H160+H166+H186</f>
        <v>8648.843</v>
      </c>
      <c r="I159" s="271">
        <f>I160+I166+I186</f>
        <v>8174.406</v>
      </c>
    </row>
    <row r="160" spans="1:9" s="171" customFormat="1" ht="18.75">
      <c r="A160" s="148" t="s">
        <v>218</v>
      </c>
      <c r="B160" s="274"/>
      <c r="C160" s="68" t="s">
        <v>197</v>
      </c>
      <c r="D160" s="68" t="s">
        <v>152</v>
      </c>
      <c r="E160" s="77"/>
      <c r="F160" s="76"/>
      <c r="G160" s="68"/>
      <c r="H160" s="271">
        <f>H161</f>
        <v>42</v>
      </c>
      <c r="I160" s="271">
        <f>I161</f>
        <v>45</v>
      </c>
    </row>
    <row r="161" spans="1:9" s="171" customFormat="1" ht="84" customHeight="1">
      <c r="A161" s="147" t="s">
        <v>694</v>
      </c>
      <c r="B161" s="274" t="s">
        <v>0</v>
      </c>
      <c r="C161" s="68" t="s">
        <v>197</v>
      </c>
      <c r="D161" s="68" t="s">
        <v>152</v>
      </c>
      <c r="E161" s="124" t="s">
        <v>186</v>
      </c>
      <c r="F161" s="123" t="s">
        <v>159</v>
      </c>
      <c r="G161" s="68"/>
      <c r="H161" s="271">
        <f>H162</f>
        <v>42</v>
      </c>
      <c r="I161" s="271">
        <f>I162</f>
        <v>45</v>
      </c>
    </row>
    <row r="162" spans="1:9" s="171" customFormat="1" ht="78" customHeight="1">
      <c r="A162" s="132" t="s">
        <v>695</v>
      </c>
      <c r="B162" s="273" t="s">
        <v>0</v>
      </c>
      <c r="C162" s="114" t="s">
        <v>197</v>
      </c>
      <c r="D162" s="114" t="s">
        <v>152</v>
      </c>
      <c r="E162" s="139" t="s">
        <v>198</v>
      </c>
      <c r="F162" s="138" t="s">
        <v>159</v>
      </c>
      <c r="G162" s="114"/>
      <c r="H162" s="184">
        <f>H164</f>
        <v>42</v>
      </c>
      <c r="I162" s="184">
        <f>I164</f>
        <v>45</v>
      </c>
    </row>
    <row r="163" spans="1:9" s="171" customFormat="1" ht="27.75" customHeight="1">
      <c r="A163" s="410" t="s">
        <v>217</v>
      </c>
      <c r="B163" s="578" t="s">
        <v>0</v>
      </c>
      <c r="C163" s="579" t="s">
        <v>197</v>
      </c>
      <c r="D163" s="579" t="s">
        <v>152</v>
      </c>
      <c r="E163" s="876" t="s">
        <v>750</v>
      </c>
      <c r="F163" s="877"/>
      <c r="G163" s="114"/>
      <c r="H163" s="184">
        <f>H164</f>
        <v>42</v>
      </c>
      <c r="I163" s="184">
        <f>I164</f>
        <v>45</v>
      </c>
    </row>
    <row r="164" spans="1:9" s="171" customFormat="1" ht="18.75">
      <c r="A164" s="154" t="s">
        <v>365</v>
      </c>
      <c r="B164" s="273" t="s">
        <v>0</v>
      </c>
      <c r="C164" s="114" t="s">
        <v>197</v>
      </c>
      <c r="D164" s="114" t="s">
        <v>152</v>
      </c>
      <c r="E164" s="829" t="s">
        <v>756</v>
      </c>
      <c r="F164" s="830"/>
      <c r="G164" s="68"/>
      <c r="H164" s="184">
        <f>H165</f>
        <v>42</v>
      </c>
      <c r="I164" s="184">
        <f>I165</f>
        <v>45</v>
      </c>
    </row>
    <row r="165" spans="1:9" s="171" customFormat="1" ht="27" customHeight="1">
      <c r="A165" s="534" t="s">
        <v>368</v>
      </c>
      <c r="B165" s="273" t="s">
        <v>0</v>
      </c>
      <c r="C165" s="114" t="s">
        <v>197</v>
      </c>
      <c r="D165" s="114" t="s">
        <v>152</v>
      </c>
      <c r="E165" s="829" t="s">
        <v>756</v>
      </c>
      <c r="F165" s="830"/>
      <c r="G165" s="114" t="s">
        <v>149</v>
      </c>
      <c r="H165" s="184">
        <v>42</v>
      </c>
      <c r="I165" s="184">
        <v>45</v>
      </c>
    </row>
    <row r="166" spans="1:9" s="80" customFormat="1" ht="18.75">
      <c r="A166" s="148" t="s">
        <v>213</v>
      </c>
      <c r="B166" s="71" t="s">
        <v>0</v>
      </c>
      <c r="C166" s="68" t="s">
        <v>197</v>
      </c>
      <c r="D166" s="68" t="s">
        <v>210</v>
      </c>
      <c r="E166" s="878"/>
      <c r="F166" s="879"/>
      <c r="G166" s="68"/>
      <c r="H166" s="271">
        <f>H167+H181+H171</f>
        <v>498</v>
      </c>
      <c r="I166" s="271">
        <f>I167+I181+I171</f>
        <v>1620</v>
      </c>
    </row>
    <row r="167" spans="1:9" s="80" customFormat="1" ht="61.5" customHeight="1">
      <c r="A167" s="152" t="s">
        <v>749</v>
      </c>
      <c r="B167" s="175" t="s">
        <v>0</v>
      </c>
      <c r="C167" s="416" t="s">
        <v>197</v>
      </c>
      <c r="D167" s="416" t="s">
        <v>210</v>
      </c>
      <c r="E167" s="859" t="s">
        <v>420</v>
      </c>
      <c r="F167" s="860"/>
      <c r="G167" s="71"/>
      <c r="H167" s="433">
        <f aca="true" t="shared" si="2" ref="H167:I169">H168</f>
        <v>388</v>
      </c>
      <c r="I167" s="433">
        <f t="shared" si="2"/>
        <v>0</v>
      </c>
    </row>
    <row r="168" spans="1:9" s="80" customFormat="1" ht="39.75" customHeight="1">
      <c r="A168" s="589" t="s">
        <v>431</v>
      </c>
      <c r="B168" s="175" t="s">
        <v>0</v>
      </c>
      <c r="C168" s="416" t="s">
        <v>197</v>
      </c>
      <c r="D168" s="416" t="s">
        <v>210</v>
      </c>
      <c r="E168" s="859" t="s">
        <v>757</v>
      </c>
      <c r="F168" s="860"/>
      <c r="G168" s="442"/>
      <c r="H168" s="272">
        <f t="shared" si="2"/>
        <v>388</v>
      </c>
      <c r="I168" s="272">
        <f t="shared" si="2"/>
        <v>0</v>
      </c>
    </row>
    <row r="169" spans="1:9" s="80" customFormat="1" ht="36.75" customHeight="1">
      <c r="A169" s="443" t="s">
        <v>432</v>
      </c>
      <c r="B169" s="175" t="s">
        <v>0</v>
      </c>
      <c r="C169" s="416" t="s">
        <v>197</v>
      </c>
      <c r="D169" s="416" t="s">
        <v>210</v>
      </c>
      <c r="E169" s="859" t="s">
        <v>421</v>
      </c>
      <c r="F169" s="860"/>
      <c r="G169" s="442"/>
      <c r="H169" s="272">
        <f t="shared" si="2"/>
        <v>388</v>
      </c>
      <c r="I169" s="272">
        <f t="shared" si="2"/>
        <v>0</v>
      </c>
    </row>
    <row r="170" spans="1:9" s="80" customFormat="1" ht="32.25" customHeight="1">
      <c r="A170" s="534" t="s">
        <v>368</v>
      </c>
      <c r="B170" s="151" t="s">
        <v>0</v>
      </c>
      <c r="C170" s="416" t="s">
        <v>197</v>
      </c>
      <c r="D170" s="416" t="s">
        <v>210</v>
      </c>
      <c r="E170" s="864" t="s">
        <v>421</v>
      </c>
      <c r="F170" s="865"/>
      <c r="G170" s="787" t="s">
        <v>149</v>
      </c>
      <c r="H170" s="272">
        <v>388</v>
      </c>
      <c r="I170" s="272">
        <v>0</v>
      </c>
    </row>
    <row r="171" spans="1:9" s="80" customFormat="1" ht="81" customHeight="1">
      <c r="A171" s="152" t="s">
        <v>729</v>
      </c>
      <c r="B171" s="175" t="s">
        <v>0</v>
      </c>
      <c r="C171" s="97" t="s">
        <v>197</v>
      </c>
      <c r="D171" s="97" t="s">
        <v>210</v>
      </c>
      <c r="E171" s="124" t="s">
        <v>444</v>
      </c>
      <c r="F171" s="123" t="s">
        <v>159</v>
      </c>
      <c r="G171" s="71"/>
      <c r="H171" s="271">
        <f>H175+H178</f>
        <v>40</v>
      </c>
      <c r="I171" s="271">
        <f>I175+I178</f>
        <v>1540</v>
      </c>
    </row>
    <row r="172" spans="1:9" s="80" customFormat="1" ht="41.25" customHeight="1" hidden="1">
      <c r="A172" s="446" t="s">
        <v>435</v>
      </c>
      <c r="B172" s="151" t="s">
        <v>0</v>
      </c>
      <c r="C172" s="149" t="s">
        <v>197</v>
      </c>
      <c r="D172" s="149" t="s">
        <v>210</v>
      </c>
      <c r="E172" s="139" t="s">
        <v>418</v>
      </c>
      <c r="F172" s="138" t="s">
        <v>159</v>
      </c>
      <c r="G172" s="57"/>
      <c r="H172" s="272">
        <f>H173</f>
        <v>0</v>
      </c>
      <c r="I172" s="272">
        <v>0</v>
      </c>
    </row>
    <row r="173" spans="1:9" s="80" customFormat="1" ht="37.5" customHeight="1" hidden="1">
      <c r="A173" s="447" t="s">
        <v>436</v>
      </c>
      <c r="B173" s="151" t="s">
        <v>0</v>
      </c>
      <c r="C173" s="149" t="s">
        <v>197</v>
      </c>
      <c r="D173" s="149" t="s">
        <v>210</v>
      </c>
      <c r="E173" s="139" t="s">
        <v>418</v>
      </c>
      <c r="F173" s="138" t="s">
        <v>419</v>
      </c>
      <c r="G173" s="57"/>
      <c r="H173" s="272">
        <f>H174</f>
        <v>0</v>
      </c>
      <c r="I173" s="272">
        <v>0</v>
      </c>
    </row>
    <row r="174" spans="1:9" s="80" customFormat="1" ht="53.25" customHeight="1" hidden="1">
      <c r="A174" s="150" t="s">
        <v>163</v>
      </c>
      <c r="B174" s="151" t="s">
        <v>0</v>
      </c>
      <c r="C174" s="149" t="s">
        <v>197</v>
      </c>
      <c r="D174" s="149" t="s">
        <v>210</v>
      </c>
      <c r="E174" s="139" t="s">
        <v>418</v>
      </c>
      <c r="F174" s="138" t="s">
        <v>419</v>
      </c>
      <c r="G174" s="57" t="s">
        <v>149</v>
      </c>
      <c r="H174" s="272">
        <v>0</v>
      </c>
      <c r="I174" s="272">
        <v>0</v>
      </c>
    </row>
    <row r="175" spans="1:9" s="80" customFormat="1" ht="53.25" customHeight="1">
      <c r="A175" s="589" t="s">
        <v>827</v>
      </c>
      <c r="B175" s="175"/>
      <c r="C175" s="97" t="s">
        <v>197</v>
      </c>
      <c r="D175" s="97" t="s">
        <v>210</v>
      </c>
      <c r="E175" s="292" t="s">
        <v>828</v>
      </c>
      <c r="F175" s="291" t="s">
        <v>159</v>
      </c>
      <c r="G175" s="57"/>
      <c r="H175" s="712">
        <f>H176</f>
        <v>40</v>
      </c>
      <c r="I175" s="712">
        <f>I176</f>
        <v>40</v>
      </c>
    </row>
    <row r="176" spans="1:9" s="80" customFormat="1" ht="53.25" customHeight="1">
      <c r="A176" s="443" t="s">
        <v>432</v>
      </c>
      <c r="B176" s="175"/>
      <c r="C176" s="97" t="s">
        <v>197</v>
      </c>
      <c r="D176" s="97" t="s">
        <v>210</v>
      </c>
      <c r="E176" s="440" t="s">
        <v>828</v>
      </c>
      <c r="F176" s="441" t="s">
        <v>208</v>
      </c>
      <c r="G176" s="57"/>
      <c r="H176" s="710">
        <f>H177</f>
        <v>40</v>
      </c>
      <c r="I176" s="710">
        <f>I177</f>
        <v>40</v>
      </c>
    </row>
    <row r="177" spans="1:9" s="80" customFormat="1" ht="53.25" customHeight="1">
      <c r="A177" s="534" t="s">
        <v>368</v>
      </c>
      <c r="B177" s="175"/>
      <c r="C177" s="97" t="s">
        <v>197</v>
      </c>
      <c r="D177" s="97" t="s">
        <v>210</v>
      </c>
      <c r="E177" s="440" t="s">
        <v>828</v>
      </c>
      <c r="F177" s="441" t="s">
        <v>208</v>
      </c>
      <c r="G177" s="57" t="s">
        <v>149</v>
      </c>
      <c r="H177" s="710">
        <v>40</v>
      </c>
      <c r="I177" s="710">
        <v>40</v>
      </c>
    </row>
    <row r="178" spans="1:9" s="80" customFormat="1" ht="53.25" customHeight="1">
      <c r="A178" s="780" t="s">
        <v>832</v>
      </c>
      <c r="B178" s="151"/>
      <c r="C178" s="149" t="s">
        <v>197</v>
      </c>
      <c r="D178" s="149" t="s">
        <v>210</v>
      </c>
      <c r="E178" s="829" t="s">
        <v>833</v>
      </c>
      <c r="F178" s="830"/>
      <c r="G178" s="57"/>
      <c r="H178" s="712" t="str">
        <f>H179</f>
        <v>0,000</v>
      </c>
      <c r="I178" s="712">
        <f>I179</f>
        <v>1500</v>
      </c>
    </row>
    <row r="179" spans="1:9" s="80" customFormat="1" ht="53.25" customHeight="1">
      <c r="A179" s="447" t="s">
        <v>432</v>
      </c>
      <c r="B179" s="151"/>
      <c r="C179" s="149" t="s">
        <v>197</v>
      </c>
      <c r="D179" s="149" t="s">
        <v>210</v>
      </c>
      <c r="E179" s="829" t="s">
        <v>834</v>
      </c>
      <c r="F179" s="830"/>
      <c r="G179" s="57"/>
      <c r="H179" s="710" t="str">
        <f>H180</f>
        <v>0,000</v>
      </c>
      <c r="I179" s="710">
        <f>I180</f>
        <v>1500</v>
      </c>
    </row>
    <row r="180" spans="1:9" s="80" customFormat="1" ht="53.25" customHeight="1">
      <c r="A180" s="534" t="s">
        <v>368</v>
      </c>
      <c r="B180" s="151"/>
      <c r="C180" s="149" t="s">
        <v>197</v>
      </c>
      <c r="D180" s="149" t="s">
        <v>210</v>
      </c>
      <c r="E180" s="829" t="s">
        <v>834</v>
      </c>
      <c r="F180" s="830"/>
      <c r="G180" s="57" t="s">
        <v>149</v>
      </c>
      <c r="H180" s="710" t="s">
        <v>746</v>
      </c>
      <c r="I180" s="710">
        <v>1500</v>
      </c>
    </row>
    <row r="181" spans="1:9" s="80" customFormat="1" ht="78" customHeight="1">
      <c r="A181" s="147" t="s">
        <v>681</v>
      </c>
      <c r="B181" s="175" t="s">
        <v>0</v>
      </c>
      <c r="C181" s="97" t="s">
        <v>197</v>
      </c>
      <c r="D181" s="97" t="s">
        <v>210</v>
      </c>
      <c r="E181" s="124" t="s">
        <v>186</v>
      </c>
      <c r="F181" s="123" t="s">
        <v>159</v>
      </c>
      <c r="G181" s="57"/>
      <c r="H181" s="433">
        <f aca="true" t="shared" si="3" ref="H181:I184">H182</f>
        <v>70</v>
      </c>
      <c r="I181" s="433">
        <f t="shared" si="3"/>
        <v>80</v>
      </c>
    </row>
    <row r="182" spans="1:9" s="80" customFormat="1" ht="86.25" customHeight="1">
      <c r="A182" s="132" t="s">
        <v>682</v>
      </c>
      <c r="B182" s="151" t="s">
        <v>0</v>
      </c>
      <c r="C182" s="149" t="s">
        <v>197</v>
      </c>
      <c r="D182" s="149" t="s">
        <v>210</v>
      </c>
      <c r="E182" s="139" t="s">
        <v>198</v>
      </c>
      <c r="F182" s="138" t="s">
        <v>159</v>
      </c>
      <c r="G182" s="57"/>
      <c r="H182" s="272">
        <f t="shared" si="3"/>
        <v>70</v>
      </c>
      <c r="I182" s="272">
        <f t="shared" si="3"/>
        <v>80</v>
      </c>
    </row>
    <row r="183" spans="1:9" s="80" customFormat="1" ht="40.5" customHeight="1">
      <c r="A183" s="86" t="s">
        <v>451</v>
      </c>
      <c r="B183" s="151" t="s">
        <v>0</v>
      </c>
      <c r="C183" s="149" t="s">
        <v>197</v>
      </c>
      <c r="D183" s="149" t="s">
        <v>210</v>
      </c>
      <c r="E183" s="139" t="s">
        <v>450</v>
      </c>
      <c r="F183" s="138" t="s">
        <v>159</v>
      </c>
      <c r="G183" s="57"/>
      <c r="H183" s="272">
        <f t="shared" si="3"/>
        <v>70</v>
      </c>
      <c r="I183" s="272">
        <f t="shared" si="3"/>
        <v>80</v>
      </c>
    </row>
    <row r="184" spans="1:9" s="80" customFormat="1" ht="21" customHeight="1">
      <c r="A184" s="86" t="s">
        <v>434</v>
      </c>
      <c r="B184" s="151" t="s">
        <v>0</v>
      </c>
      <c r="C184" s="149" t="s">
        <v>197</v>
      </c>
      <c r="D184" s="149" t="s">
        <v>210</v>
      </c>
      <c r="E184" s="139" t="s">
        <v>450</v>
      </c>
      <c r="F184" s="66" t="s">
        <v>212</v>
      </c>
      <c r="G184" s="57"/>
      <c r="H184" s="272">
        <f t="shared" si="3"/>
        <v>70</v>
      </c>
      <c r="I184" s="272">
        <f t="shared" si="3"/>
        <v>80</v>
      </c>
    </row>
    <row r="185" spans="1:9" s="80" customFormat="1" ht="21" customHeight="1">
      <c r="A185" s="534" t="s">
        <v>368</v>
      </c>
      <c r="B185" s="151" t="s">
        <v>0</v>
      </c>
      <c r="C185" s="149" t="s">
        <v>197</v>
      </c>
      <c r="D185" s="149" t="s">
        <v>210</v>
      </c>
      <c r="E185" s="139" t="s">
        <v>450</v>
      </c>
      <c r="F185" s="66" t="s">
        <v>212</v>
      </c>
      <c r="G185" s="57" t="s">
        <v>149</v>
      </c>
      <c r="H185" s="272">
        <v>70</v>
      </c>
      <c r="I185" s="272">
        <v>80</v>
      </c>
    </row>
    <row r="186" spans="1:9" s="80" customFormat="1" ht="18.75">
      <c r="A186" s="270" t="s">
        <v>207</v>
      </c>
      <c r="B186" s="71" t="s">
        <v>0</v>
      </c>
      <c r="C186" s="68" t="s">
        <v>197</v>
      </c>
      <c r="D186" s="68" t="s">
        <v>181</v>
      </c>
      <c r="E186" s="77"/>
      <c r="F186" s="76"/>
      <c r="G186" s="68"/>
      <c r="H186" s="271">
        <f>+H187+H203</f>
        <v>8108.843</v>
      </c>
      <c r="I186" s="271">
        <f>+I187+I203</f>
        <v>6509.406</v>
      </c>
    </row>
    <row r="187" spans="1:33" s="268" customFormat="1" ht="63.75" customHeight="1">
      <c r="A187" s="147" t="s">
        <v>706</v>
      </c>
      <c r="B187" s="96" t="s">
        <v>0</v>
      </c>
      <c r="C187" s="68" t="s">
        <v>197</v>
      </c>
      <c r="D187" s="146" t="s">
        <v>181</v>
      </c>
      <c r="E187" s="124" t="s">
        <v>186</v>
      </c>
      <c r="F187" s="123" t="s">
        <v>159</v>
      </c>
      <c r="G187" s="145"/>
      <c r="H187" s="271">
        <f>H188</f>
        <v>6608.843</v>
      </c>
      <c r="I187" s="271">
        <f>I188</f>
        <v>6509.406</v>
      </c>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row>
    <row r="188" spans="1:33" s="100" customFormat="1" ht="80.25" customHeight="1">
      <c r="A188" s="142" t="s">
        <v>707</v>
      </c>
      <c r="B188" s="85" t="s">
        <v>0</v>
      </c>
      <c r="C188" s="85" t="s">
        <v>197</v>
      </c>
      <c r="D188" s="140" t="s">
        <v>181</v>
      </c>
      <c r="E188" s="139" t="s">
        <v>198</v>
      </c>
      <c r="F188" s="138" t="s">
        <v>159</v>
      </c>
      <c r="G188" s="137"/>
      <c r="H188" s="295">
        <f>H189+H192+H195+H198+H200</f>
        <v>6608.843</v>
      </c>
      <c r="I188" s="295">
        <f>I189+I192+I195+I198+I200</f>
        <v>6509.406</v>
      </c>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row>
    <row r="189" spans="1:9" s="101" customFormat="1" ht="19.5">
      <c r="A189" s="143" t="s">
        <v>206</v>
      </c>
      <c r="B189" s="85" t="s">
        <v>0</v>
      </c>
      <c r="C189" s="85" t="s">
        <v>197</v>
      </c>
      <c r="D189" s="140" t="s">
        <v>181</v>
      </c>
      <c r="E189" s="139" t="s">
        <v>629</v>
      </c>
      <c r="F189" s="138" t="s">
        <v>195</v>
      </c>
      <c r="G189" s="137"/>
      <c r="H189" s="295">
        <f>H190</f>
        <v>4208.843</v>
      </c>
      <c r="I189" s="295">
        <f>I190</f>
        <v>3989.406</v>
      </c>
    </row>
    <row r="190" spans="1:9" s="101" customFormat="1" ht="26.25" customHeight="1">
      <c r="A190" s="534" t="s">
        <v>368</v>
      </c>
      <c r="B190" s="85" t="s">
        <v>0</v>
      </c>
      <c r="C190" s="85" t="s">
        <v>197</v>
      </c>
      <c r="D190" s="140" t="s">
        <v>181</v>
      </c>
      <c r="E190" s="139" t="s">
        <v>629</v>
      </c>
      <c r="F190" s="138" t="s">
        <v>195</v>
      </c>
      <c r="G190" s="137" t="s">
        <v>149</v>
      </c>
      <c r="H190" s="294">
        <v>4208.843</v>
      </c>
      <c r="I190" s="294">
        <v>3989.406</v>
      </c>
    </row>
    <row r="191" spans="1:9" s="101" customFormat="1" ht="19.5">
      <c r="A191" s="411" t="s">
        <v>440</v>
      </c>
      <c r="B191" s="459" t="s">
        <v>0</v>
      </c>
      <c r="C191" s="459" t="s">
        <v>197</v>
      </c>
      <c r="D191" s="460" t="s">
        <v>181</v>
      </c>
      <c r="E191" s="482" t="s">
        <v>204</v>
      </c>
      <c r="F191" s="484" t="s">
        <v>159</v>
      </c>
      <c r="G191" s="249"/>
      <c r="H191" s="456">
        <f>H193</f>
        <v>250</v>
      </c>
      <c r="I191" s="456">
        <f>I193</f>
        <v>260</v>
      </c>
    </row>
    <row r="192" spans="1:33" s="100" customFormat="1" ht="19.5">
      <c r="A192" s="451" t="s">
        <v>206</v>
      </c>
      <c r="B192" s="85" t="s">
        <v>0</v>
      </c>
      <c r="C192" s="85" t="s">
        <v>197</v>
      </c>
      <c r="D192" s="140" t="s">
        <v>181</v>
      </c>
      <c r="E192" s="112" t="s">
        <v>204</v>
      </c>
      <c r="F192" s="138" t="s">
        <v>195</v>
      </c>
      <c r="G192" s="137"/>
      <c r="H192" s="295">
        <f>H193</f>
        <v>250</v>
      </c>
      <c r="I192" s="295">
        <f>I193</f>
        <v>260</v>
      </c>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row>
    <row r="193" spans="1:9" s="101" customFormat="1" ht="24.75" customHeight="1">
      <c r="A193" s="453" t="s">
        <v>368</v>
      </c>
      <c r="B193" s="85" t="s">
        <v>0</v>
      </c>
      <c r="C193" s="85" t="s">
        <v>197</v>
      </c>
      <c r="D193" s="140" t="s">
        <v>181</v>
      </c>
      <c r="E193" s="112" t="s">
        <v>204</v>
      </c>
      <c r="F193" s="138" t="s">
        <v>195</v>
      </c>
      <c r="G193" s="137" t="s">
        <v>149</v>
      </c>
      <c r="H193" s="295">
        <v>250</v>
      </c>
      <c r="I193" s="295">
        <v>260</v>
      </c>
    </row>
    <row r="194" spans="1:9" s="101" customFormat="1" ht="19.5">
      <c r="A194" s="411" t="s">
        <v>441</v>
      </c>
      <c r="B194" s="459" t="s">
        <v>0</v>
      </c>
      <c r="C194" s="459" t="s">
        <v>197</v>
      </c>
      <c r="D194" s="460" t="s">
        <v>181</v>
      </c>
      <c r="E194" s="482" t="s">
        <v>361</v>
      </c>
      <c r="F194" s="483" t="s">
        <v>159</v>
      </c>
      <c r="G194" s="249"/>
      <c r="H194" s="456">
        <f>H196</f>
        <v>30</v>
      </c>
      <c r="I194" s="456">
        <f>I196</f>
        <v>30</v>
      </c>
    </row>
    <row r="195" spans="1:9" s="101" customFormat="1" ht="19.5">
      <c r="A195" s="454" t="s">
        <v>203</v>
      </c>
      <c r="B195" s="85" t="s">
        <v>0</v>
      </c>
      <c r="C195" s="85" t="s">
        <v>197</v>
      </c>
      <c r="D195" s="140" t="s">
        <v>181</v>
      </c>
      <c r="E195" s="139" t="s">
        <v>361</v>
      </c>
      <c r="F195" s="138" t="s">
        <v>202</v>
      </c>
      <c r="G195" s="137"/>
      <c r="H195" s="295">
        <f>H196</f>
        <v>30</v>
      </c>
      <c r="I195" s="295">
        <f>I196</f>
        <v>30</v>
      </c>
    </row>
    <row r="196" spans="1:9" s="101" customFormat="1" ht="21" customHeight="1">
      <c r="A196" s="455" t="s">
        <v>368</v>
      </c>
      <c r="B196" s="85" t="s">
        <v>0</v>
      </c>
      <c r="C196" s="85" t="s">
        <v>197</v>
      </c>
      <c r="D196" s="140" t="s">
        <v>181</v>
      </c>
      <c r="E196" s="139" t="s">
        <v>361</v>
      </c>
      <c r="F196" s="138" t="s">
        <v>202</v>
      </c>
      <c r="G196" s="137" t="s">
        <v>149</v>
      </c>
      <c r="H196" s="294">
        <v>30</v>
      </c>
      <c r="I196" s="294">
        <v>30</v>
      </c>
    </row>
    <row r="197" spans="1:9" s="101" customFormat="1" ht="36" customHeight="1">
      <c r="A197" s="276" t="s">
        <v>437</v>
      </c>
      <c r="B197" s="459" t="s">
        <v>0</v>
      </c>
      <c r="C197" s="459" t="s">
        <v>197</v>
      </c>
      <c r="D197" s="460" t="s">
        <v>181</v>
      </c>
      <c r="E197" s="482" t="s">
        <v>200</v>
      </c>
      <c r="F197" s="480" t="s">
        <v>159</v>
      </c>
      <c r="G197" s="466"/>
      <c r="H197" s="456">
        <f>H199</f>
        <v>60</v>
      </c>
      <c r="I197" s="456">
        <f>I199</f>
        <v>60</v>
      </c>
    </row>
    <row r="198" spans="1:9" s="101" customFormat="1" ht="19.5">
      <c r="A198" s="447" t="s">
        <v>436</v>
      </c>
      <c r="B198" s="85" t="s">
        <v>0</v>
      </c>
      <c r="C198" s="85" t="s">
        <v>197</v>
      </c>
      <c r="D198" s="140" t="s">
        <v>181</v>
      </c>
      <c r="E198" s="139" t="s">
        <v>200</v>
      </c>
      <c r="F198" s="138" t="s">
        <v>199</v>
      </c>
      <c r="G198" s="137"/>
      <c r="H198" s="295">
        <f>H199</f>
        <v>60</v>
      </c>
      <c r="I198" s="295">
        <f>I199</f>
        <v>60</v>
      </c>
    </row>
    <row r="199" spans="1:9" s="101" customFormat="1" ht="22.5" customHeight="1">
      <c r="A199" s="558" t="s">
        <v>368</v>
      </c>
      <c r="B199" s="85" t="s">
        <v>0</v>
      </c>
      <c r="C199" s="85" t="s">
        <v>197</v>
      </c>
      <c r="D199" s="140" t="s">
        <v>181</v>
      </c>
      <c r="E199" s="139" t="s">
        <v>200</v>
      </c>
      <c r="F199" s="138" t="s">
        <v>199</v>
      </c>
      <c r="G199" s="137" t="s">
        <v>149</v>
      </c>
      <c r="H199" s="294">
        <v>60</v>
      </c>
      <c r="I199" s="294">
        <v>60</v>
      </c>
    </row>
    <row r="200" spans="1:9" s="101" customFormat="1" ht="24.75" customHeight="1">
      <c r="A200" s="642" t="s">
        <v>438</v>
      </c>
      <c r="B200" s="459" t="s">
        <v>0</v>
      </c>
      <c r="C200" s="459" t="s">
        <v>197</v>
      </c>
      <c r="D200" s="460" t="s">
        <v>181</v>
      </c>
      <c r="E200" s="481" t="s">
        <v>439</v>
      </c>
      <c r="F200" s="480" t="s">
        <v>159</v>
      </c>
      <c r="G200" s="249"/>
      <c r="H200" s="296">
        <f>H202</f>
        <v>2060</v>
      </c>
      <c r="I200" s="296">
        <f>I202</f>
        <v>2170</v>
      </c>
    </row>
    <row r="201" spans="1:9" s="101" customFormat="1" ht="22.5" customHeight="1">
      <c r="A201" s="290" t="s">
        <v>206</v>
      </c>
      <c r="B201" s="85" t="s">
        <v>0</v>
      </c>
      <c r="C201" s="85" t="s">
        <v>197</v>
      </c>
      <c r="D201" s="140" t="s">
        <v>181</v>
      </c>
      <c r="E201" s="139" t="s">
        <v>196</v>
      </c>
      <c r="F201" s="138" t="s">
        <v>195</v>
      </c>
      <c r="G201" s="137"/>
      <c r="H201" s="295">
        <f>H202</f>
        <v>2060</v>
      </c>
      <c r="I201" s="295">
        <f>I202</f>
        <v>2170</v>
      </c>
    </row>
    <row r="202" spans="1:9" s="101" customFormat="1" ht="27" customHeight="1">
      <c r="A202" s="450" t="s">
        <v>368</v>
      </c>
      <c r="B202" s="85" t="s">
        <v>0</v>
      </c>
      <c r="C202" s="85" t="s">
        <v>197</v>
      </c>
      <c r="D202" s="140" t="s">
        <v>181</v>
      </c>
      <c r="E202" s="139" t="s">
        <v>196</v>
      </c>
      <c r="F202" s="138" t="s">
        <v>195</v>
      </c>
      <c r="G202" s="137" t="s">
        <v>149</v>
      </c>
      <c r="H202" s="294">
        <v>2060</v>
      </c>
      <c r="I202" s="294">
        <v>2170</v>
      </c>
    </row>
    <row r="203" spans="1:9" s="101" customFormat="1" ht="68.25" customHeight="1">
      <c r="A203" s="457" t="s">
        <v>854</v>
      </c>
      <c r="B203" s="249" t="s">
        <v>0</v>
      </c>
      <c r="C203" s="96" t="s">
        <v>197</v>
      </c>
      <c r="D203" s="141" t="s">
        <v>181</v>
      </c>
      <c r="E203" s="124" t="s">
        <v>552</v>
      </c>
      <c r="F203" s="123" t="s">
        <v>159</v>
      </c>
      <c r="G203" s="137"/>
      <c r="H203" s="296">
        <f>H204+H207</f>
        <v>1500</v>
      </c>
      <c r="I203" s="296">
        <f>I204+I207</f>
        <v>0</v>
      </c>
    </row>
    <row r="204" spans="1:9" s="101" customFormat="1" ht="26.25" customHeight="1">
      <c r="A204" s="276" t="s">
        <v>518</v>
      </c>
      <c r="B204" s="284" t="s">
        <v>0</v>
      </c>
      <c r="C204" s="283" t="s">
        <v>197</v>
      </c>
      <c r="D204" s="282" t="s">
        <v>181</v>
      </c>
      <c r="E204" s="829" t="s">
        <v>642</v>
      </c>
      <c r="F204" s="830"/>
      <c r="G204" s="289"/>
      <c r="H204" s="456">
        <f>H206</f>
        <v>0</v>
      </c>
      <c r="I204" s="456">
        <f>I206</f>
        <v>0</v>
      </c>
    </row>
    <row r="205" spans="1:9" s="101" customFormat="1" ht="24" customHeight="1">
      <c r="A205" s="464" t="s">
        <v>442</v>
      </c>
      <c r="B205" s="284" t="s">
        <v>0</v>
      </c>
      <c r="C205" s="283" t="s">
        <v>197</v>
      </c>
      <c r="D205" s="282" t="s">
        <v>181</v>
      </c>
      <c r="E205" s="829" t="s">
        <v>523</v>
      </c>
      <c r="F205" s="830"/>
      <c r="G205" s="289"/>
      <c r="H205" s="294">
        <f>H206</f>
        <v>0</v>
      </c>
      <c r="I205" s="294">
        <f>I206</f>
        <v>0</v>
      </c>
    </row>
    <row r="206" spans="1:9" s="101" customFormat="1" ht="22.5" customHeight="1">
      <c r="A206" s="463" t="s">
        <v>368</v>
      </c>
      <c r="B206" s="284" t="s">
        <v>0</v>
      </c>
      <c r="C206" s="283" t="s">
        <v>197</v>
      </c>
      <c r="D206" s="282" t="s">
        <v>181</v>
      </c>
      <c r="E206" s="829" t="s">
        <v>523</v>
      </c>
      <c r="F206" s="830"/>
      <c r="G206" s="289" t="s">
        <v>149</v>
      </c>
      <c r="H206" s="294"/>
      <c r="I206" s="294"/>
    </row>
    <row r="207" spans="1:9" s="101" customFormat="1" ht="39.75" customHeight="1">
      <c r="A207" s="640" t="s">
        <v>819</v>
      </c>
      <c r="B207" s="284" t="s">
        <v>0</v>
      </c>
      <c r="C207" s="283" t="s">
        <v>197</v>
      </c>
      <c r="D207" s="629" t="s">
        <v>181</v>
      </c>
      <c r="E207" s="841" t="s">
        <v>820</v>
      </c>
      <c r="F207" s="842"/>
      <c r="G207" s="289"/>
      <c r="H207" s="294">
        <f>H208</f>
        <v>1500</v>
      </c>
      <c r="I207" s="294">
        <f>I208</f>
        <v>0</v>
      </c>
    </row>
    <row r="208" spans="1:9" s="101" customFormat="1" ht="37.5" customHeight="1">
      <c r="A208" s="768" t="s">
        <v>631</v>
      </c>
      <c r="B208" s="284" t="s">
        <v>0</v>
      </c>
      <c r="C208" s="770" t="s">
        <v>197</v>
      </c>
      <c r="D208" s="771" t="s">
        <v>181</v>
      </c>
      <c r="E208" s="837" t="s">
        <v>821</v>
      </c>
      <c r="F208" s="838"/>
      <c r="G208" s="772"/>
      <c r="H208" s="693">
        <f>H209</f>
        <v>1500</v>
      </c>
      <c r="I208" s="693">
        <f>I209</f>
        <v>0</v>
      </c>
    </row>
    <row r="209" spans="1:9" s="101" customFormat="1" ht="22.5" customHeight="1">
      <c r="A209" s="262" t="s">
        <v>368</v>
      </c>
      <c r="B209" s="284" t="s">
        <v>0</v>
      </c>
      <c r="C209" s="770" t="s">
        <v>197</v>
      </c>
      <c r="D209" s="771" t="s">
        <v>181</v>
      </c>
      <c r="E209" s="837" t="s">
        <v>821</v>
      </c>
      <c r="F209" s="838"/>
      <c r="G209" s="772" t="s">
        <v>149</v>
      </c>
      <c r="H209" s="693">
        <v>1500</v>
      </c>
      <c r="I209" s="693">
        <v>0</v>
      </c>
    </row>
    <row r="210" spans="1:9" s="101" customFormat="1" ht="0.75" customHeight="1">
      <c r="A210" s="632" t="s">
        <v>602</v>
      </c>
      <c r="B210" s="459" t="s">
        <v>0</v>
      </c>
      <c r="C210" s="459" t="s">
        <v>316</v>
      </c>
      <c r="D210" s="630"/>
      <c r="E210" s="408"/>
      <c r="F210" s="409"/>
      <c r="G210" s="466"/>
      <c r="H210" s="467">
        <f>H211</f>
        <v>0</v>
      </c>
      <c r="I210" s="456">
        <f>I211</f>
        <v>0</v>
      </c>
    </row>
    <row r="211" spans="1:9" s="101" customFormat="1" ht="22.5" customHeight="1" hidden="1">
      <c r="A211" s="631" t="s">
        <v>601</v>
      </c>
      <c r="B211" s="85" t="s">
        <v>0</v>
      </c>
      <c r="C211" s="283" t="s">
        <v>316</v>
      </c>
      <c r="D211" s="629" t="s">
        <v>197</v>
      </c>
      <c r="E211" s="59"/>
      <c r="F211" s="156"/>
      <c r="G211" s="289"/>
      <c r="H211" s="144">
        <f>H212</f>
        <v>0</v>
      </c>
      <c r="I211" s="294">
        <f>I212</f>
        <v>0</v>
      </c>
    </row>
    <row r="212" spans="1:9" s="101" customFormat="1" ht="37.5" customHeight="1" hidden="1">
      <c r="A212" s="633" t="s">
        <v>280</v>
      </c>
      <c r="B212" s="284" t="s">
        <v>0</v>
      </c>
      <c r="C212" s="634" t="s">
        <v>316</v>
      </c>
      <c r="D212" s="634" t="s">
        <v>197</v>
      </c>
      <c r="E212" s="59" t="s">
        <v>279</v>
      </c>
      <c r="F212" s="156" t="s">
        <v>159</v>
      </c>
      <c r="G212" s="289"/>
      <c r="H212" s="294">
        <f aca="true" t="shared" si="4" ref="H212:I214">H213</f>
        <v>0</v>
      </c>
      <c r="I212" s="294">
        <f t="shared" si="4"/>
        <v>0</v>
      </c>
    </row>
    <row r="213" spans="1:9" s="101" customFormat="1" ht="27" customHeight="1" hidden="1">
      <c r="A213" s="103" t="s">
        <v>278</v>
      </c>
      <c r="B213" s="284" t="s">
        <v>0</v>
      </c>
      <c r="C213" s="114" t="s">
        <v>316</v>
      </c>
      <c r="D213" s="114" t="s">
        <v>197</v>
      </c>
      <c r="E213" s="59" t="s">
        <v>274</v>
      </c>
      <c r="F213" s="156" t="s">
        <v>159</v>
      </c>
      <c r="G213" s="289"/>
      <c r="H213" s="294">
        <f t="shared" si="4"/>
        <v>0</v>
      </c>
      <c r="I213" s="294">
        <f t="shared" si="4"/>
        <v>0</v>
      </c>
    </row>
    <row r="214" spans="1:9" s="101" customFormat="1" ht="30.75" customHeight="1" hidden="1">
      <c r="A214" s="412" t="s">
        <v>503</v>
      </c>
      <c r="B214" s="284" t="s">
        <v>0</v>
      </c>
      <c r="C214" s="114" t="s">
        <v>316</v>
      </c>
      <c r="D214" s="114" t="s">
        <v>197</v>
      </c>
      <c r="E214" s="59" t="s">
        <v>274</v>
      </c>
      <c r="F214" s="156" t="s">
        <v>504</v>
      </c>
      <c r="G214" s="289"/>
      <c r="H214" s="294">
        <f t="shared" si="4"/>
        <v>0</v>
      </c>
      <c r="I214" s="294">
        <f t="shared" si="4"/>
        <v>0</v>
      </c>
    </row>
    <row r="215" spans="1:9" s="101" customFormat="1" ht="39" customHeight="1" hidden="1">
      <c r="A215" s="465" t="s">
        <v>368</v>
      </c>
      <c r="B215" s="284" t="s">
        <v>0</v>
      </c>
      <c r="C215" s="114" t="s">
        <v>316</v>
      </c>
      <c r="D215" s="114" t="s">
        <v>197</v>
      </c>
      <c r="E215" s="59" t="s">
        <v>274</v>
      </c>
      <c r="F215" s="156" t="s">
        <v>504</v>
      </c>
      <c r="G215" s="289" t="s">
        <v>149</v>
      </c>
      <c r="H215" s="294">
        <v>0</v>
      </c>
      <c r="I215" s="294">
        <v>0</v>
      </c>
    </row>
    <row r="216" spans="1:9" s="101" customFormat="1" ht="19.5">
      <c r="A216" s="108" t="s">
        <v>194</v>
      </c>
      <c r="B216" s="71" t="s">
        <v>0</v>
      </c>
      <c r="C216" s="71" t="s">
        <v>168</v>
      </c>
      <c r="D216" s="107"/>
      <c r="E216" s="136"/>
      <c r="F216" s="135"/>
      <c r="G216" s="63"/>
      <c r="H216" s="433">
        <f aca="true" t="shared" si="5" ref="H216:I219">+H217</f>
        <v>10</v>
      </c>
      <c r="I216" s="433">
        <f t="shared" si="5"/>
        <v>10</v>
      </c>
    </row>
    <row r="217" spans="1:9" s="101" customFormat="1" ht="19.5">
      <c r="A217" s="108" t="s">
        <v>193</v>
      </c>
      <c r="B217" s="256" t="s">
        <v>0</v>
      </c>
      <c r="C217" s="71" t="s">
        <v>168</v>
      </c>
      <c r="D217" s="107" t="s">
        <v>168</v>
      </c>
      <c r="E217" s="136"/>
      <c r="F217" s="135"/>
      <c r="G217" s="63"/>
      <c r="H217" s="433">
        <f t="shared" si="5"/>
        <v>10</v>
      </c>
      <c r="I217" s="433">
        <f t="shared" si="5"/>
        <v>10</v>
      </c>
    </row>
    <row r="218" spans="1:9" s="101" customFormat="1" ht="64.5" customHeight="1">
      <c r="A218" s="108" t="s">
        <v>699</v>
      </c>
      <c r="B218" s="71" t="s">
        <v>0</v>
      </c>
      <c r="C218" s="71" t="s">
        <v>168</v>
      </c>
      <c r="D218" s="107" t="s">
        <v>168</v>
      </c>
      <c r="E218" s="134" t="s">
        <v>179</v>
      </c>
      <c r="F218" s="105" t="s">
        <v>159</v>
      </c>
      <c r="G218" s="133"/>
      <c r="H218" s="433">
        <f>H219</f>
        <v>10</v>
      </c>
      <c r="I218" s="433">
        <f>I219</f>
        <v>10</v>
      </c>
    </row>
    <row r="219" spans="1:9" s="101" customFormat="1" ht="19.5">
      <c r="A219" s="132" t="s">
        <v>477</v>
      </c>
      <c r="B219" s="57" t="s">
        <v>0</v>
      </c>
      <c r="C219" s="57" t="s">
        <v>168</v>
      </c>
      <c r="D219" s="64" t="s">
        <v>168</v>
      </c>
      <c r="E219" s="79" t="s">
        <v>492</v>
      </c>
      <c r="F219" s="78" t="s">
        <v>166</v>
      </c>
      <c r="G219" s="63"/>
      <c r="H219" s="272">
        <f t="shared" si="5"/>
        <v>10</v>
      </c>
      <c r="I219" s="272">
        <f t="shared" si="5"/>
        <v>10</v>
      </c>
    </row>
    <row r="220" spans="1:9" s="101" customFormat="1" ht="19.5">
      <c r="A220" s="131" t="s">
        <v>163</v>
      </c>
      <c r="B220" s="57" t="s">
        <v>0</v>
      </c>
      <c r="C220" s="57" t="s">
        <v>168</v>
      </c>
      <c r="D220" s="64" t="s">
        <v>168</v>
      </c>
      <c r="E220" s="79" t="s">
        <v>492</v>
      </c>
      <c r="F220" s="78" t="s">
        <v>166</v>
      </c>
      <c r="G220" s="63" t="s">
        <v>149</v>
      </c>
      <c r="H220" s="421">
        <v>10</v>
      </c>
      <c r="I220" s="421">
        <v>10</v>
      </c>
    </row>
    <row r="221" spans="1:33" s="100" customFormat="1" ht="37.5" hidden="1">
      <c r="A221" s="75" t="s">
        <v>189</v>
      </c>
      <c r="B221" s="85" t="s">
        <v>0</v>
      </c>
      <c r="C221" s="57" t="s">
        <v>153</v>
      </c>
      <c r="D221" s="64" t="s">
        <v>152</v>
      </c>
      <c r="E221" s="247" t="s">
        <v>359</v>
      </c>
      <c r="F221" s="78" t="s">
        <v>360</v>
      </c>
      <c r="G221" s="163"/>
      <c r="H221" s="438"/>
      <c r="I221" s="438"/>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row>
    <row r="222" spans="1:33" s="100" customFormat="1" ht="19.5" hidden="1">
      <c r="A222" s="72" t="s">
        <v>163</v>
      </c>
      <c r="B222" s="85" t="s">
        <v>0</v>
      </c>
      <c r="C222" s="57" t="s">
        <v>153</v>
      </c>
      <c r="D222" s="57" t="s">
        <v>152</v>
      </c>
      <c r="E222" s="59" t="s">
        <v>359</v>
      </c>
      <c r="F222" s="78" t="s">
        <v>360</v>
      </c>
      <c r="G222" s="57" t="s">
        <v>149</v>
      </c>
      <c r="H222" s="272"/>
      <c r="I222" s="272"/>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row>
    <row r="223" spans="1:33" s="100" customFormat="1" ht="37.5" hidden="1">
      <c r="A223" s="75" t="s">
        <v>164</v>
      </c>
      <c r="B223" s="85" t="s">
        <v>0</v>
      </c>
      <c r="C223" s="57" t="s">
        <v>153</v>
      </c>
      <c r="D223" s="64" t="s">
        <v>152</v>
      </c>
      <c r="E223" s="247" t="s">
        <v>359</v>
      </c>
      <c r="F223" s="78" t="s">
        <v>358</v>
      </c>
      <c r="G223" s="163"/>
      <c r="H223" s="438"/>
      <c r="I223" s="438"/>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row>
    <row r="224" spans="1:33" s="100" customFormat="1" ht="19.5" hidden="1">
      <c r="A224" s="72" t="s">
        <v>163</v>
      </c>
      <c r="B224" s="85" t="s">
        <v>0</v>
      </c>
      <c r="C224" s="57" t="s">
        <v>153</v>
      </c>
      <c r="D224" s="57" t="s">
        <v>152</v>
      </c>
      <c r="E224" s="59" t="s">
        <v>359</v>
      </c>
      <c r="F224" s="78" t="s">
        <v>358</v>
      </c>
      <c r="G224" s="57" t="s">
        <v>149</v>
      </c>
      <c r="H224" s="272"/>
      <c r="I224" s="272"/>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row>
    <row r="225" spans="1:9" s="80" customFormat="1" ht="25.5" customHeight="1">
      <c r="A225" s="65" t="s">
        <v>161</v>
      </c>
      <c r="B225" s="267" t="s">
        <v>0</v>
      </c>
      <c r="C225" s="127">
        <v>10</v>
      </c>
      <c r="D225" s="127"/>
      <c r="E225" s="77"/>
      <c r="F225" s="76"/>
      <c r="G225" s="68"/>
      <c r="H225" s="271">
        <f>H235+H232</f>
        <v>540</v>
      </c>
      <c r="I225" s="271">
        <f>I235+I232</f>
        <v>640</v>
      </c>
    </row>
    <row r="226" spans="1:9" s="80" customFormat="1" ht="18.75" hidden="1">
      <c r="A226" s="65" t="s">
        <v>158</v>
      </c>
      <c r="B226" s="71" t="s">
        <v>0</v>
      </c>
      <c r="C226" s="98">
        <v>10</v>
      </c>
      <c r="D226" s="97" t="s">
        <v>152</v>
      </c>
      <c r="E226" s="74"/>
      <c r="F226" s="73"/>
      <c r="G226" s="97"/>
      <c r="H226" s="430"/>
      <c r="I226" s="430"/>
    </row>
    <row r="227" spans="1:9" s="80" customFormat="1" ht="54" customHeight="1" hidden="1">
      <c r="A227" s="62" t="s">
        <v>156</v>
      </c>
      <c r="B227" s="96" t="s">
        <v>0</v>
      </c>
      <c r="C227" s="95">
        <v>10</v>
      </c>
      <c r="D227" s="94" t="s">
        <v>152</v>
      </c>
      <c r="E227" s="70" t="s">
        <v>175</v>
      </c>
      <c r="F227" s="69" t="s">
        <v>174</v>
      </c>
      <c r="G227" s="93"/>
      <c r="H227" s="271"/>
      <c r="I227" s="271"/>
    </row>
    <row r="228" spans="1:9" s="80" customFormat="1" ht="68.25" customHeight="1" hidden="1">
      <c r="A228" s="61" t="s">
        <v>154</v>
      </c>
      <c r="B228" s="85" t="s">
        <v>0</v>
      </c>
      <c r="C228" s="84">
        <v>10</v>
      </c>
      <c r="D228" s="83" t="s">
        <v>152</v>
      </c>
      <c r="E228" s="67" t="s">
        <v>171</v>
      </c>
      <c r="F228" s="66" t="s">
        <v>174</v>
      </c>
      <c r="G228" s="91"/>
      <c r="H228" s="433"/>
      <c r="I228" s="433"/>
    </row>
    <row r="229" spans="1:9" s="80" customFormat="1" ht="20.25" customHeight="1" hidden="1">
      <c r="A229" s="88" t="s">
        <v>173</v>
      </c>
      <c r="B229" s="85" t="s">
        <v>0</v>
      </c>
      <c r="C229" s="87">
        <v>10</v>
      </c>
      <c r="D229" s="83" t="s">
        <v>152</v>
      </c>
      <c r="E229" s="67" t="s">
        <v>171</v>
      </c>
      <c r="F229" s="66" t="s">
        <v>170</v>
      </c>
      <c r="G229" s="82"/>
      <c r="H229" s="272"/>
      <c r="I229" s="272"/>
    </row>
    <row r="230" spans="1:9" s="80" customFormat="1" ht="20.25" customHeight="1" hidden="1">
      <c r="A230" s="86" t="s">
        <v>172</v>
      </c>
      <c r="B230" s="85" t="s">
        <v>0</v>
      </c>
      <c r="C230" s="582">
        <v>10</v>
      </c>
      <c r="D230" s="83" t="s">
        <v>152</v>
      </c>
      <c r="E230" s="67" t="s">
        <v>171</v>
      </c>
      <c r="F230" s="66" t="s">
        <v>170</v>
      </c>
      <c r="G230" s="478" t="s">
        <v>169</v>
      </c>
      <c r="H230" s="272"/>
      <c r="I230" s="272"/>
    </row>
    <row r="231" spans="1:9" s="80" customFormat="1" ht="20.25" customHeight="1">
      <c r="A231" s="583" t="s">
        <v>158</v>
      </c>
      <c r="B231" s="96" t="s">
        <v>0</v>
      </c>
      <c r="C231" s="477" t="s">
        <v>182</v>
      </c>
      <c r="D231" s="477" t="s">
        <v>152</v>
      </c>
      <c r="E231" s="244"/>
      <c r="F231" s="243"/>
      <c r="G231" s="90"/>
      <c r="H231" s="433" t="str">
        <f aca="true" t="shared" si="6" ref="H231:I233">H232</f>
        <v>40,000</v>
      </c>
      <c r="I231" s="433" t="str">
        <f t="shared" si="6"/>
        <v>40,000</v>
      </c>
    </row>
    <row r="232" spans="1:9" s="80" customFormat="1" ht="20.25" customHeight="1">
      <c r="A232" s="110" t="s">
        <v>278</v>
      </c>
      <c r="B232" s="96" t="s">
        <v>0</v>
      </c>
      <c r="C232" s="477" t="s">
        <v>182</v>
      </c>
      <c r="D232" s="477" t="s">
        <v>152</v>
      </c>
      <c r="E232" s="833" t="s">
        <v>449</v>
      </c>
      <c r="F232" s="834"/>
      <c r="G232" s="68"/>
      <c r="H232" s="271" t="str">
        <f t="shared" si="6"/>
        <v>40,000</v>
      </c>
      <c r="I232" s="271" t="str">
        <f t="shared" si="6"/>
        <v>40,000</v>
      </c>
    </row>
    <row r="233" spans="1:9" s="80" customFormat="1" ht="20.25" customHeight="1">
      <c r="A233" s="476" t="s">
        <v>173</v>
      </c>
      <c r="B233" s="85" t="s">
        <v>0</v>
      </c>
      <c r="C233" s="475" t="s">
        <v>182</v>
      </c>
      <c r="D233" s="475" t="s">
        <v>152</v>
      </c>
      <c r="E233" s="835" t="s">
        <v>448</v>
      </c>
      <c r="F233" s="836"/>
      <c r="G233" s="114"/>
      <c r="H233" s="184" t="str">
        <f t="shared" si="6"/>
        <v>40,000</v>
      </c>
      <c r="I233" s="184" t="str">
        <f t="shared" si="6"/>
        <v>40,000</v>
      </c>
    </row>
    <row r="234" spans="1:9" s="80" customFormat="1" ht="20.25" customHeight="1">
      <c r="A234" s="410" t="s">
        <v>172</v>
      </c>
      <c r="B234" s="85" t="s">
        <v>0</v>
      </c>
      <c r="C234" s="475" t="s">
        <v>182</v>
      </c>
      <c r="D234" s="475" t="s">
        <v>152</v>
      </c>
      <c r="E234" s="835" t="s">
        <v>448</v>
      </c>
      <c r="F234" s="836"/>
      <c r="G234" s="114" t="s">
        <v>169</v>
      </c>
      <c r="H234" s="113" t="s">
        <v>829</v>
      </c>
      <c r="I234" s="113" t="s">
        <v>829</v>
      </c>
    </row>
    <row r="235" spans="1:33" s="100" customFormat="1" ht="19.5">
      <c r="A235" s="125" t="s">
        <v>187</v>
      </c>
      <c r="B235" s="71" t="s">
        <v>0</v>
      </c>
      <c r="C235" s="95">
        <v>10</v>
      </c>
      <c r="D235" s="94" t="s">
        <v>222</v>
      </c>
      <c r="E235" s="124"/>
      <c r="F235" s="123"/>
      <c r="G235" s="121"/>
      <c r="H235" s="271">
        <f aca="true" t="shared" si="7" ref="H235:I238">H236</f>
        <v>500</v>
      </c>
      <c r="I235" s="271">
        <f t="shared" si="7"/>
        <v>600</v>
      </c>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row>
    <row r="236" spans="1:33" s="100" customFormat="1" ht="77.25" customHeight="1">
      <c r="A236" s="147" t="s">
        <v>694</v>
      </c>
      <c r="B236" s="96" t="s">
        <v>0</v>
      </c>
      <c r="C236" s="122">
        <v>10</v>
      </c>
      <c r="D236" s="122" t="s">
        <v>222</v>
      </c>
      <c r="E236" s="70" t="s">
        <v>186</v>
      </c>
      <c r="F236" s="69" t="s">
        <v>159</v>
      </c>
      <c r="G236" s="121"/>
      <c r="H236" s="271">
        <f t="shared" si="7"/>
        <v>500</v>
      </c>
      <c r="I236" s="271">
        <f t="shared" si="7"/>
        <v>600</v>
      </c>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row>
    <row r="237" spans="1:33" s="51" customFormat="1" ht="100.5" customHeight="1">
      <c r="A237" s="120" t="s">
        <v>708</v>
      </c>
      <c r="B237" s="85" t="s">
        <v>0</v>
      </c>
      <c r="C237" s="119" t="s">
        <v>182</v>
      </c>
      <c r="D237" s="118" t="s">
        <v>222</v>
      </c>
      <c r="E237" s="67" t="s">
        <v>184</v>
      </c>
      <c r="F237" s="66" t="s">
        <v>159</v>
      </c>
      <c r="G237" s="68"/>
      <c r="H237" s="184">
        <f t="shared" si="7"/>
        <v>500</v>
      </c>
      <c r="I237" s="184">
        <f t="shared" si="7"/>
        <v>600</v>
      </c>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row>
    <row r="238" spans="1:33" s="51" customFormat="1" ht="18.75">
      <c r="A238" s="117" t="s">
        <v>574</v>
      </c>
      <c r="B238" s="85" t="s">
        <v>0</v>
      </c>
      <c r="C238" s="116" t="s">
        <v>182</v>
      </c>
      <c r="D238" s="115" t="s">
        <v>222</v>
      </c>
      <c r="E238" s="67" t="s">
        <v>493</v>
      </c>
      <c r="F238" s="66" t="s">
        <v>500</v>
      </c>
      <c r="G238" s="68"/>
      <c r="H238" s="184">
        <f t="shared" si="7"/>
        <v>500</v>
      </c>
      <c r="I238" s="184">
        <f t="shared" si="7"/>
        <v>600</v>
      </c>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row>
    <row r="239" spans="1:33" s="51" customFormat="1" ht="18.75">
      <c r="A239" s="86" t="s">
        <v>172</v>
      </c>
      <c r="B239" s="85" t="s">
        <v>0</v>
      </c>
      <c r="C239" s="116" t="s">
        <v>182</v>
      </c>
      <c r="D239" s="115" t="s">
        <v>222</v>
      </c>
      <c r="E239" s="67" t="s">
        <v>493</v>
      </c>
      <c r="F239" s="66" t="s">
        <v>500</v>
      </c>
      <c r="G239" s="114" t="s">
        <v>169</v>
      </c>
      <c r="H239" s="184">
        <v>500</v>
      </c>
      <c r="I239" s="184">
        <v>600</v>
      </c>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row>
    <row r="240" spans="1:33" s="51" customFormat="1" ht="18.75">
      <c r="A240" s="110" t="s">
        <v>180</v>
      </c>
      <c r="B240" s="71" t="s">
        <v>0</v>
      </c>
      <c r="C240" s="109">
        <v>11</v>
      </c>
      <c r="D240" s="107"/>
      <c r="E240" s="112"/>
      <c r="F240" s="111"/>
      <c r="G240" s="266"/>
      <c r="H240" s="433">
        <f aca="true" t="shared" si="8" ref="H240:I242">+H241</f>
        <v>150</v>
      </c>
      <c r="I240" s="433">
        <f t="shared" si="8"/>
        <v>150</v>
      </c>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row>
    <row r="241" spans="1:33" s="51" customFormat="1" ht="18.75">
      <c r="A241" s="586" t="s">
        <v>573</v>
      </c>
      <c r="B241" s="256" t="s">
        <v>0</v>
      </c>
      <c r="C241" s="109">
        <v>11</v>
      </c>
      <c r="D241" s="107" t="s">
        <v>152</v>
      </c>
      <c r="E241" s="106"/>
      <c r="F241" s="105"/>
      <c r="G241" s="266"/>
      <c r="H241" s="433">
        <f t="shared" si="8"/>
        <v>150</v>
      </c>
      <c r="I241" s="433">
        <f t="shared" si="8"/>
        <v>150</v>
      </c>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row>
    <row r="242" spans="1:33" s="264" customFormat="1" ht="66" customHeight="1">
      <c r="A242" s="108" t="s">
        <v>684</v>
      </c>
      <c r="B242" s="71" t="s">
        <v>0</v>
      </c>
      <c r="C242" s="71" t="s">
        <v>177</v>
      </c>
      <c r="D242" s="107" t="s">
        <v>152</v>
      </c>
      <c r="E242" s="106" t="s">
        <v>179</v>
      </c>
      <c r="F242" s="105" t="s">
        <v>159</v>
      </c>
      <c r="G242" s="266"/>
      <c r="H242" s="433">
        <f t="shared" si="8"/>
        <v>150</v>
      </c>
      <c r="I242" s="433">
        <f t="shared" si="8"/>
        <v>150</v>
      </c>
      <c r="J242" s="265"/>
      <c r="K242" s="265"/>
      <c r="L242" s="265"/>
      <c r="M242" s="265"/>
      <c r="N242" s="265"/>
      <c r="O242" s="265"/>
      <c r="P242" s="265"/>
      <c r="Q242" s="265"/>
      <c r="R242" s="265"/>
      <c r="S242" s="265"/>
      <c r="T242" s="265"/>
      <c r="U242" s="265"/>
      <c r="V242" s="265"/>
      <c r="W242" s="265"/>
      <c r="X242" s="265"/>
      <c r="Y242" s="265"/>
      <c r="Z242" s="265"/>
      <c r="AA242" s="265"/>
      <c r="AB242" s="265"/>
      <c r="AC242" s="265"/>
      <c r="AD242" s="265"/>
      <c r="AE242" s="265"/>
      <c r="AF242" s="265"/>
      <c r="AG242" s="265"/>
    </row>
    <row r="243" spans="1:33" s="51" customFormat="1" ht="65.25" customHeight="1">
      <c r="A243" s="86" t="s">
        <v>478</v>
      </c>
      <c r="B243" s="57" t="s">
        <v>0</v>
      </c>
      <c r="C243" s="57" t="s">
        <v>177</v>
      </c>
      <c r="D243" s="64" t="s">
        <v>152</v>
      </c>
      <c r="E243" s="79" t="s">
        <v>494</v>
      </c>
      <c r="F243" s="78" t="s">
        <v>176</v>
      </c>
      <c r="G243" s="263"/>
      <c r="H243" s="272">
        <f>+H244+H247</f>
        <v>150</v>
      </c>
      <c r="I243" s="272">
        <f>+I244+I247</f>
        <v>150</v>
      </c>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row>
    <row r="244" spans="1:33" s="51" customFormat="1" ht="61.5" customHeight="1">
      <c r="A244" s="516" t="s">
        <v>495</v>
      </c>
      <c r="B244" s="57" t="s">
        <v>0</v>
      </c>
      <c r="C244" s="286" t="s">
        <v>177</v>
      </c>
      <c r="D244" s="538" t="s">
        <v>152</v>
      </c>
      <c r="E244" s="514" t="s">
        <v>494</v>
      </c>
      <c r="F244" s="515" t="s">
        <v>496</v>
      </c>
      <c r="G244" s="63"/>
      <c r="H244" s="272">
        <f>H245</f>
        <v>150</v>
      </c>
      <c r="I244" s="272">
        <f>I245</f>
        <v>150</v>
      </c>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row>
    <row r="245" spans="1:33" s="51" customFormat="1" ht="30" customHeight="1">
      <c r="A245" s="534" t="s">
        <v>368</v>
      </c>
      <c r="B245" s="57" t="s">
        <v>0</v>
      </c>
      <c r="C245" s="57" t="s">
        <v>177</v>
      </c>
      <c r="D245" s="64" t="s">
        <v>152</v>
      </c>
      <c r="E245" s="79" t="s">
        <v>494</v>
      </c>
      <c r="F245" s="78" t="s">
        <v>176</v>
      </c>
      <c r="G245" s="63" t="s">
        <v>149</v>
      </c>
      <c r="H245" s="421">
        <v>150</v>
      </c>
      <c r="I245" s="421">
        <v>150</v>
      </c>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row>
    <row r="246" spans="1:33" s="51" customFormat="1" ht="7.5" customHeight="1">
      <c r="A246" s="86"/>
      <c r="B246" s="57"/>
      <c r="C246" s="57"/>
      <c r="D246" s="64"/>
      <c r="E246" s="79"/>
      <c r="F246" s="78"/>
      <c r="G246" s="63"/>
      <c r="H246" s="421"/>
      <c r="I246" s="421"/>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row>
    <row r="247" spans="1:33" s="51" customFormat="1" ht="56.25" hidden="1">
      <c r="A247" s="86" t="s">
        <v>357</v>
      </c>
      <c r="B247" s="57" t="s">
        <v>0</v>
      </c>
      <c r="C247" s="57" t="s">
        <v>177</v>
      </c>
      <c r="D247" s="64" t="s">
        <v>210</v>
      </c>
      <c r="E247" s="79" t="s">
        <v>356</v>
      </c>
      <c r="F247" s="78" t="s">
        <v>355</v>
      </c>
      <c r="G247" s="63"/>
      <c r="H247" s="63"/>
      <c r="I247" s="63"/>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row>
    <row r="248" spans="1:33" s="51" customFormat="1" ht="18.75" hidden="1">
      <c r="A248" s="262" t="s">
        <v>163</v>
      </c>
      <c r="B248" s="60" t="s">
        <v>0</v>
      </c>
      <c r="C248" s="260" t="s">
        <v>177</v>
      </c>
      <c r="D248" s="260" t="s">
        <v>210</v>
      </c>
      <c r="E248" s="79" t="s">
        <v>356</v>
      </c>
      <c r="F248" s="78" t="s">
        <v>355</v>
      </c>
      <c r="G248" s="259" t="s">
        <v>149</v>
      </c>
      <c r="H248" s="259"/>
      <c r="I248" s="259"/>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row>
    <row r="249" spans="1:33" s="51" customFormat="1" ht="18.75" hidden="1">
      <c r="A249" s="261" t="s">
        <v>350</v>
      </c>
      <c r="B249" s="60" t="s">
        <v>0</v>
      </c>
      <c r="C249" s="60" t="s">
        <v>277</v>
      </c>
      <c r="D249" s="260"/>
      <c r="E249" s="871"/>
      <c r="F249" s="872"/>
      <c r="G249" s="60"/>
      <c r="H249" s="60"/>
      <c r="I249" s="60"/>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row>
    <row r="250" spans="1:33" s="51" customFormat="1" ht="18.75" hidden="1">
      <c r="A250" s="261" t="s">
        <v>350</v>
      </c>
      <c r="B250" s="60" t="s">
        <v>0</v>
      </c>
      <c r="C250" s="60" t="s">
        <v>277</v>
      </c>
      <c r="D250" s="260" t="s">
        <v>152</v>
      </c>
      <c r="E250" s="871"/>
      <c r="F250" s="872"/>
      <c r="G250" s="60"/>
      <c r="H250" s="60"/>
      <c r="I250" s="60"/>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row>
    <row r="251" spans="1:33" s="51" customFormat="1" ht="75" hidden="1">
      <c r="A251" s="108" t="s">
        <v>354</v>
      </c>
      <c r="B251" s="60" t="s">
        <v>0</v>
      </c>
      <c r="C251" s="60" t="s">
        <v>277</v>
      </c>
      <c r="D251" s="260" t="s">
        <v>152</v>
      </c>
      <c r="E251" s="871" t="s">
        <v>353</v>
      </c>
      <c r="F251" s="872"/>
      <c r="G251" s="60"/>
      <c r="H251" s="60"/>
      <c r="I251" s="60"/>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row>
    <row r="252" spans="1:33" s="51" customFormat="1" ht="93.75" hidden="1">
      <c r="A252" s="103" t="s">
        <v>352</v>
      </c>
      <c r="B252" s="60" t="s">
        <v>0</v>
      </c>
      <c r="C252" s="60" t="s">
        <v>277</v>
      </c>
      <c r="D252" s="260" t="s">
        <v>152</v>
      </c>
      <c r="E252" s="871" t="s">
        <v>351</v>
      </c>
      <c r="F252" s="872"/>
      <c r="G252" s="60"/>
      <c r="H252" s="60"/>
      <c r="I252" s="60"/>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row>
    <row r="253" spans="1:33" s="51" customFormat="1" ht="18.75" hidden="1">
      <c r="A253" s="261" t="s">
        <v>350</v>
      </c>
      <c r="B253" s="60" t="s">
        <v>0</v>
      </c>
      <c r="C253" s="60" t="s">
        <v>277</v>
      </c>
      <c r="D253" s="260" t="s">
        <v>152</v>
      </c>
      <c r="E253" s="871" t="s">
        <v>348</v>
      </c>
      <c r="F253" s="872"/>
      <c r="G253" s="60"/>
      <c r="H253" s="60"/>
      <c r="I253" s="60"/>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row>
    <row r="254" spans="1:33" s="51" customFormat="1" ht="18.75" hidden="1">
      <c r="A254" s="261" t="s">
        <v>349</v>
      </c>
      <c r="B254" s="60" t="s">
        <v>0</v>
      </c>
      <c r="C254" s="60" t="s">
        <v>277</v>
      </c>
      <c r="D254" s="260" t="s">
        <v>152</v>
      </c>
      <c r="E254" s="871" t="s">
        <v>348</v>
      </c>
      <c r="F254" s="872"/>
      <c r="G254" s="60" t="s">
        <v>347</v>
      </c>
      <c r="H254" s="60"/>
      <c r="I254" s="60"/>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row>
    <row r="255" spans="1:33" s="51" customFormat="1" ht="18.75" hidden="1">
      <c r="A255" s="261"/>
      <c r="B255" s="60"/>
      <c r="C255" s="60"/>
      <c r="D255" s="260"/>
      <c r="E255" s="871"/>
      <c r="F255" s="872"/>
      <c r="G255" s="60"/>
      <c r="H255" s="60"/>
      <c r="I255" s="60"/>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row>
    <row r="256" spans="1:33" s="51" customFormat="1" ht="18.75">
      <c r="A256" s="50"/>
      <c r="B256" s="49"/>
      <c r="C256" s="49"/>
      <c r="D256" s="55"/>
      <c r="E256" s="54"/>
      <c r="F256" s="53"/>
      <c r="G256" s="49"/>
      <c r="H256" s="49"/>
      <c r="I256" s="49"/>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row>
    <row r="257" spans="1:33" s="51" customFormat="1" ht="18.75">
      <c r="A257" s="50"/>
      <c r="B257" s="49"/>
      <c r="C257" s="49"/>
      <c r="D257" s="55"/>
      <c r="E257" s="54"/>
      <c r="F257" s="53"/>
      <c r="G257" s="49"/>
      <c r="H257" s="49"/>
      <c r="I257" s="49"/>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row>
    <row r="258" spans="1:33" s="51" customFormat="1" ht="18.75">
      <c r="A258" s="50"/>
      <c r="B258" s="49"/>
      <c r="C258" s="49"/>
      <c r="D258" s="55"/>
      <c r="E258" s="54"/>
      <c r="F258" s="53"/>
      <c r="G258" s="49"/>
      <c r="H258" s="49"/>
      <c r="I258" s="49"/>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row>
    <row r="259" spans="1:33" s="51" customFormat="1" ht="18.75">
      <c r="A259" s="50"/>
      <c r="B259" s="49"/>
      <c r="C259" s="49"/>
      <c r="D259" s="55"/>
      <c r="E259" s="54"/>
      <c r="F259" s="53"/>
      <c r="G259" s="49"/>
      <c r="H259" s="49"/>
      <c r="I259" s="49"/>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row>
    <row r="260" spans="1:33" s="51" customFormat="1" ht="18.75">
      <c r="A260" s="50"/>
      <c r="B260" s="49"/>
      <c r="C260" s="49"/>
      <c r="D260" s="55"/>
      <c r="E260" s="54"/>
      <c r="F260" s="53"/>
      <c r="G260" s="49"/>
      <c r="H260" s="49"/>
      <c r="I260" s="49"/>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row>
    <row r="261" spans="1:33" s="51" customFormat="1" ht="18.75">
      <c r="A261" s="50"/>
      <c r="B261" s="49"/>
      <c r="C261" s="49"/>
      <c r="D261" s="55"/>
      <c r="E261" s="54"/>
      <c r="F261" s="53"/>
      <c r="G261" s="49"/>
      <c r="H261" s="49"/>
      <c r="I261" s="49"/>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row>
    <row r="262" spans="1:33" s="51" customFormat="1" ht="18.75">
      <c r="A262" s="50"/>
      <c r="B262" s="49"/>
      <c r="C262" s="49"/>
      <c r="D262" s="55"/>
      <c r="E262" s="54"/>
      <c r="F262" s="53"/>
      <c r="G262" s="49"/>
      <c r="H262" s="49"/>
      <c r="I262" s="49"/>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row>
    <row r="263" spans="1:33" s="51" customFormat="1" ht="18.75">
      <c r="A263" s="50"/>
      <c r="B263" s="49"/>
      <c r="C263" s="49"/>
      <c r="D263" s="55"/>
      <c r="E263" s="54"/>
      <c r="F263" s="53"/>
      <c r="G263" s="49"/>
      <c r="H263" s="49"/>
      <c r="I263" s="49"/>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row>
    <row r="264" spans="1:33" s="51" customFormat="1" ht="18.75">
      <c r="A264" s="50"/>
      <c r="B264" s="49"/>
      <c r="C264" s="49"/>
      <c r="D264" s="55"/>
      <c r="E264" s="54"/>
      <c r="F264" s="53"/>
      <c r="G264" s="49"/>
      <c r="H264" s="49"/>
      <c r="I264" s="49"/>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row>
    <row r="265" spans="1:33" s="51" customFormat="1" ht="18.75">
      <c r="A265" s="50"/>
      <c r="B265" s="49"/>
      <c r="C265" s="49"/>
      <c r="D265" s="55"/>
      <c r="E265" s="54"/>
      <c r="F265" s="53"/>
      <c r="G265" s="49"/>
      <c r="H265" s="49"/>
      <c r="I265" s="49"/>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row>
    <row r="266" spans="1:33" s="51" customFormat="1" ht="18.75">
      <c r="A266" s="50"/>
      <c r="B266" s="49"/>
      <c r="C266" s="49"/>
      <c r="D266" s="55"/>
      <c r="E266" s="54"/>
      <c r="F266" s="53"/>
      <c r="G266" s="49"/>
      <c r="H266" s="49"/>
      <c r="I266" s="49"/>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row>
    <row r="267" spans="1:33" s="51" customFormat="1" ht="18.75">
      <c r="A267" s="50"/>
      <c r="B267" s="49"/>
      <c r="C267" s="49"/>
      <c r="D267" s="55"/>
      <c r="E267" s="54"/>
      <c r="F267" s="53"/>
      <c r="G267" s="49"/>
      <c r="H267" s="49"/>
      <c r="I267" s="49"/>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row>
    <row r="268" spans="1:33" s="51" customFormat="1" ht="18.75">
      <c r="A268" s="50"/>
      <c r="B268" s="49"/>
      <c r="C268" s="49"/>
      <c r="D268" s="55"/>
      <c r="E268" s="54"/>
      <c r="F268" s="53"/>
      <c r="G268" s="49"/>
      <c r="H268" s="49"/>
      <c r="I268" s="49"/>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row>
    <row r="269" spans="1:33" s="51" customFormat="1" ht="18.75">
      <c r="A269" s="50"/>
      <c r="B269" s="49"/>
      <c r="C269" s="49"/>
      <c r="D269" s="55"/>
      <c r="E269" s="54"/>
      <c r="F269" s="53"/>
      <c r="G269" s="49"/>
      <c r="H269" s="49"/>
      <c r="I269" s="49"/>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row>
    <row r="270" spans="1:33" s="51" customFormat="1" ht="18.75">
      <c r="A270" s="50"/>
      <c r="B270" s="49"/>
      <c r="C270" s="49"/>
      <c r="D270" s="55"/>
      <c r="E270" s="54"/>
      <c r="F270" s="53"/>
      <c r="G270" s="49"/>
      <c r="H270" s="49"/>
      <c r="I270" s="49"/>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row>
    <row r="271" spans="1:33" s="51" customFormat="1" ht="18.75">
      <c r="A271" s="50"/>
      <c r="B271" s="49"/>
      <c r="C271" s="49"/>
      <c r="D271" s="55"/>
      <c r="E271" s="54"/>
      <c r="F271" s="53"/>
      <c r="G271" s="49"/>
      <c r="H271" s="49"/>
      <c r="I271" s="49"/>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row>
    <row r="272" spans="1:33" s="51" customFormat="1" ht="18.75">
      <c r="A272" s="50"/>
      <c r="B272" s="49"/>
      <c r="C272" s="49"/>
      <c r="D272" s="55"/>
      <c r="E272" s="54"/>
      <c r="F272" s="53"/>
      <c r="G272" s="49"/>
      <c r="H272" s="49"/>
      <c r="I272" s="49"/>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row>
    <row r="273" spans="1:33" s="51" customFormat="1" ht="18.75">
      <c r="A273" s="50"/>
      <c r="B273" s="49"/>
      <c r="C273" s="49"/>
      <c r="D273" s="55"/>
      <c r="E273" s="54"/>
      <c r="F273" s="53"/>
      <c r="G273" s="49"/>
      <c r="H273" s="49"/>
      <c r="I273" s="49"/>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row>
    <row r="274" spans="1:33" s="51" customFormat="1" ht="18.75">
      <c r="A274" s="50"/>
      <c r="B274" s="49"/>
      <c r="C274" s="49"/>
      <c r="D274" s="55"/>
      <c r="E274" s="54"/>
      <c r="F274" s="53"/>
      <c r="G274" s="49"/>
      <c r="H274" s="49"/>
      <c r="I274" s="49"/>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row>
    <row r="275" spans="1:33" s="51" customFormat="1" ht="18.75">
      <c r="A275" s="50"/>
      <c r="B275" s="49"/>
      <c r="C275" s="49"/>
      <c r="D275" s="55"/>
      <c r="E275" s="54"/>
      <c r="F275" s="53"/>
      <c r="G275" s="49"/>
      <c r="H275" s="49"/>
      <c r="I275" s="49"/>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row>
    <row r="276" spans="1:33" s="51" customFormat="1" ht="18.75">
      <c r="A276" s="50"/>
      <c r="B276" s="49"/>
      <c r="C276" s="49"/>
      <c r="D276" s="55"/>
      <c r="E276" s="54"/>
      <c r="F276" s="53"/>
      <c r="G276" s="49"/>
      <c r="H276" s="49"/>
      <c r="I276" s="49"/>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row>
    <row r="277" spans="1:33" s="51" customFormat="1" ht="18.75">
      <c r="A277" s="50"/>
      <c r="B277" s="49"/>
      <c r="C277" s="49"/>
      <c r="D277" s="55"/>
      <c r="E277" s="54"/>
      <c r="F277" s="53"/>
      <c r="G277" s="49"/>
      <c r="H277" s="49"/>
      <c r="I277" s="49"/>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row>
    <row r="278" spans="1:33" s="51" customFormat="1" ht="18.75">
      <c r="A278" s="50"/>
      <c r="B278" s="49"/>
      <c r="C278" s="49"/>
      <c r="D278" s="55"/>
      <c r="E278" s="54"/>
      <c r="F278" s="53"/>
      <c r="G278" s="49"/>
      <c r="H278" s="49"/>
      <c r="I278" s="49"/>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row>
    <row r="279" spans="1:33" s="51" customFormat="1" ht="18.75">
      <c r="A279" s="50"/>
      <c r="B279" s="49"/>
      <c r="C279" s="49"/>
      <c r="D279" s="55"/>
      <c r="E279" s="54"/>
      <c r="F279" s="53"/>
      <c r="G279" s="49"/>
      <c r="H279" s="49"/>
      <c r="I279" s="49"/>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row>
    <row r="280" spans="1:33" s="51" customFormat="1" ht="18.75">
      <c r="A280" s="50"/>
      <c r="B280" s="49"/>
      <c r="C280" s="49"/>
      <c r="D280" s="55"/>
      <c r="E280" s="54"/>
      <c r="F280" s="53"/>
      <c r="G280" s="49"/>
      <c r="H280" s="49"/>
      <c r="I280" s="49"/>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row>
    <row r="281" spans="1:33" s="51" customFormat="1" ht="18.75">
      <c r="A281" s="50"/>
      <c r="B281" s="49"/>
      <c r="C281" s="49"/>
      <c r="D281" s="55"/>
      <c r="E281" s="54"/>
      <c r="F281" s="53"/>
      <c r="G281" s="49"/>
      <c r="H281" s="49"/>
      <c r="I281" s="49"/>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row>
    <row r="282" spans="1:33" s="51" customFormat="1" ht="18.75">
      <c r="A282" s="50"/>
      <c r="B282" s="49"/>
      <c r="C282" s="49"/>
      <c r="D282" s="55"/>
      <c r="E282" s="54"/>
      <c r="F282" s="53"/>
      <c r="G282" s="49"/>
      <c r="H282" s="49"/>
      <c r="I282" s="49"/>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row>
    <row r="283" spans="1:33" s="51" customFormat="1" ht="18.75">
      <c r="A283" s="50"/>
      <c r="B283" s="49"/>
      <c r="C283" s="49"/>
      <c r="D283" s="55"/>
      <c r="E283" s="54"/>
      <c r="F283" s="53"/>
      <c r="G283" s="49"/>
      <c r="H283" s="49"/>
      <c r="I283" s="49"/>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row>
  </sheetData>
  <sheetProtection/>
  <mergeCells count="54">
    <mergeCell ref="E164:F164"/>
    <mergeCell ref="E165:F165"/>
    <mergeCell ref="E166:F166"/>
    <mergeCell ref="E167:F167"/>
    <mergeCell ref="E168:F168"/>
    <mergeCell ref="E169:F169"/>
    <mergeCell ref="E130:F130"/>
    <mergeCell ref="E129:F129"/>
    <mergeCell ref="E127:F127"/>
    <mergeCell ref="E128:F128"/>
    <mergeCell ref="E206:F206"/>
    <mergeCell ref="E205:F205"/>
    <mergeCell ref="E204:F204"/>
    <mergeCell ref="E132:F132"/>
    <mergeCell ref="E133:F133"/>
    <mergeCell ref="E170:F170"/>
    <mergeCell ref="A7:I7"/>
    <mergeCell ref="A8:G8"/>
    <mergeCell ref="A1:I1"/>
    <mergeCell ref="A2:I2"/>
    <mergeCell ref="A3:I3"/>
    <mergeCell ref="A4:I4"/>
    <mergeCell ref="A5:I5"/>
    <mergeCell ref="A6:I6"/>
    <mergeCell ref="E163:F163"/>
    <mergeCell ref="A9:I9"/>
    <mergeCell ref="E69:F69"/>
    <mergeCell ref="E75:F75"/>
    <mergeCell ref="E89:F89"/>
    <mergeCell ref="E107:F107"/>
    <mergeCell ref="E108:F108"/>
    <mergeCell ref="E99:F99"/>
    <mergeCell ref="E100:F100"/>
    <mergeCell ref="E131:F131"/>
    <mergeCell ref="E251:F251"/>
    <mergeCell ref="E152:F152"/>
    <mergeCell ref="E153:F153"/>
    <mergeCell ref="E252:F252"/>
    <mergeCell ref="E253:F253"/>
    <mergeCell ref="E157:F157"/>
    <mergeCell ref="E158:F158"/>
    <mergeCell ref="E207:F207"/>
    <mergeCell ref="E208:F208"/>
    <mergeCell ref="E209:F209"/>
    <mergeCell ref="E178:F178"/>
    <mergeCell ref="E179:F179"/>
    <mergeCell ref="E180:F180"/>
    <mergeCell ref="E254:F254"/>
    <mergeCell ref="E255:F255"/>
    <mergeCell ref="E232:F232"/>
    <mergeCell ref="E233:F233"/>
    <mergeCell ref="E234:F234"/>
    <mergeCell ref="E249:F249"/>
    <mergeCell ref="E250:F250"/>
  </mergeCells>
  <printOptions/>
  <pageMargins left="0.7086614173228347" right="0.1968503937007874" top="0.3937007874015748" bottom="0.31496062992125984" header="0.31496062992125984" footer="0.2362204724409449"/>
  <pageSetup blackAndWhite="1" fitToHeight="6" horizontalDpi="600" verticalDpi="600" orientation="portrait" paperSize="9" scale="45" r:id="rId1"/>
</worksheet>
</file>

<file path=xl/worksheets/sheet9.xml><?xml version="1.0" encoding="utf-8"?>
<worksheet xmlns="http://schemas.openxmlformats.org/spreadsheetml/2006/main" xmlns:r="http://schemas.openxmlformats.org/officeDocument/2006/relationships">
  <sheetPr>
    <tabColor rgb="FF00B050"/>
  </sheetPr>
  <dimension ref="A1:L121"/>
  <sheetViews>
    <sheetView zoomScalePageLayoutView="0" workbookViewId="0" topLeftCell="A1">
      <selection activeCell="A4" sqref="A4:H4"/>
    </sheetView>
  </sheetViews>
  <sheetFormatPr defaultColWidth="9.140625" defaultRowHeight="15"/>
  <cols>
    <col min="1" max="1" width="55.421875" style="303" customWidth="1"/>
    <col min="2" max="2" width="7.421875" style="303" customWidth="1"/>
    <col min="3" max="3" width="12.7109375" style="303" customWidth="1"/>
    <col min="4" max="4" width="8.00390625" style="303" customWidth="1"/>
    <col min="5" max="5" width="18.7109375" style="303" customWidth="1"/>
    <col min="6" max="6" width="8.57421875" style="302" hidden="1" customWidth="1"/>
    <col min="7" max="7" width="9.140625" style="302" hidden="1" customWidth="1"/>
    <col min="8" max="8" width="18.00390625" style="302" hidden="1" customWidth="1"/>
    <col min="9" max="9" width="10.140625" style="302" customWidth="1"/>
    <col min="10" max="16384" width="9.140625" style="302" customWidth="1"/>
  </cols>
  <sheetData>
    <row r="1" spans="2:8" ht="14.25" customHeight="1">
      <c r="B1" s="900" t="s">
        <v>675</v>
      </c>
      <c r="C1" s="900"/>
      <c r="D1" s="900"/>
      <c r="E1" s="900"/>
      <c r="F1" s="900"/>
      <c r="G1" s="900"/>
      <c r="H1" s="900"/>
    </row>
    <row r="2" spans="1:8" ht="15.75" customHeight="1">
      <c r="A2" s="901" t="s">
        <v>676</v>
      </c>
      <c r="B2" s="901"/>
      <c r="C2" s="901"/>
      <c r="D2" s="901"/>
      <c r="E2" s="901"/>
      <c r="F2" s="901"/>
      <c r="G2" s="901"/>
      <c r="H2" s="901"/>
    </row>
    <row r="3" spans="1:8" ht="15" customHeight="1">
      <c r="A3" s="901" t="s">
        <v>843</v>
      </c>
      <c r="B3" s="901"/>
      <c r="C3" s="901"/>
      <c r="D3" s="901"/>
      <c r="E3" s="901"/>
      <c r="F3" s="901"/>
      <c r="G3" s="901"/>
      <c r="H3" s="901"/>
    </row>
    <row r="4" spans="1:8" ht="16.5" customHeight="1">
      <c r="A4" s="898" t="s">
        <v>857</v>
      </c>
      <c r="B4" s="898"/>
      <c r="C4" s="898"/>
      <c r="D4" s="898"/>
      <c r="E4" s="898"/>
      <c r="F4" s="898"/>
      <c r="G4" s="898"/>
      <c r="H4" s="898"/>
    </row>
    <row r="5" spans="1:8" ht="17.25" customHeight="1">
      <c r="A5" s="898" t="s">
        <v>3</v>
      </c>
      <c r="B5" s="898"/>
      <c r="C5" s="898"/>
      <c r="D5" s="898"/>
      <c r="E5" s="898"/>
      <c r="F5" s="898"/>
      <c r="G5" s="898"/>
      <c r="H5" s="898"/>
    </row>
    <row r="6" spans="2:8" ht="18.75" customHeight="1">
      <c r="B6" s="898" t="s">
        <v>778</v>
      </c>
      <c r="C6" s="898"/>
      <c r="D6" s="898"/>
      <c r="E6" s="898"/>
      <c r="F6" s="898"/>
      <c r="G6" s="898"/>
      <c r="H6" s="898"/>
    </row>
    <row r="7" spans="2:8" ht="15.75" customHeight="1">
      <c r="B7" s="825"/>
      <c r="C7" s="825"/>
      <c r="D7" s="825"/>
      <c r="E7" s="825"/>
      <c r="F7" s="825"/>
      <c r="G7" s="825"/>
      <c r="H7" s="825"/>
    </row>
    <row r="8" spans="1:12" s="401" customFormat="1" ht="51" customHeight="1">
      <c r="A8" s="899" t="s">
        <v>805</v>
      </c>
      <c r="B8" s="899"/>
      <c r="C8" s="899"/>
      <c r="D8" s="899"/>
      <c r="E8" s="899"/>
      <c r="F8" s="899"/>
      <c r="G8" s="899"/>
      <c r="L8" s="658"/>
    </row>
    <row r="9" spans="1:7" s="401" customFormat="1" ht="14.25" customHeight="1">
      <c r="A9" s="575"/>
      <c r="B9" s="575"/>
      <c r="C9" s="575"/>
      <c r="D9" s="575"/>
      <c r="E9" s="581" t="s">
        <v>572</v>
      </c>
      <c r="F9" s="575"/>
      <c r="G9" s="575"/>
    </row>
    <row r="10" spans="1:7" s="399" customFormat="1" ht="36.75" customHeight="1">
      <c r="A10" s="400" t="s">
        <v>342</v>
      </c>
      <c r="B10" s="884"/>
      <c r="C10" s="885"/>
      <c r="D10" s="337"/>
      <c r="E10" s="360">
        <f>E11+E23+E26+E56+E61+E70+E77+E82+E87+E92+E98+E49+E53+E45+E104+E109+E112+E114+E117+E55+E119+E54+E65</f>
        <v>24180.454999999998</v>
      </c>
      <c r="F10" s="360" t="e">
        <f>#REF!+F11+F23+#REF!+F26+F56+F61+F70+F77+F82+F87+F92+F98+F49+F53+F45+F104+F109+F112+#REF!+F114</f>
        <v>#REF!</v>
      </c>
      <c r="G10" s="360" t="e">
        <f>#REF!+G11+G23+#REF!+G26+G56+G61+G70+G77+G82+G87+G92+G98+G49+G53+G45+G104+G109+G112+#REF!+G114</f>
        <v>#REF!</v>
      </c>
    </row>
    <row r="11" spans="1:7" s="307" customFormat="1" ht="89.25" customHeight="1">
      <c r="A11" s="355" t="s">
        <v>692</v>
      </c>
      <c r="B11" s="368" t="s">
        <v>409</v>
      </c>
      <c r="C11" s="353" t="s">
        <v>371</v>
      </c>
      <c r="D11" s="344"/>
      <c r="E11" s="791">
        <f>E12</f>
        <v>175</v>
      </c>
      <c r="F11" s="390">
        <f>F12</f>
        <v>330</v>
      </c>
      <c r="G11" s="390">
        <f>G12</f>
        <v>330</v>
      </c>
    </row>
    <row r="12" spans="1:7" s="307" customFormat="1" ht="35.25" customHeight="1">
      <c r="A12" s="319" t="s">
        <v>408</v>
      </c>
      <c r="B12" s="393" t="s">
        <v>409</v>
      </c>
      <c r="C12" s="396" t="s">
        <v>371</v>
      </c>
      <c r="D12" s="344"/>
      <c r="E12" s="792">
        <f>E21+E13+E15+E18+E20</f>
        <v>175</v>
      </c>
      <c r="F12" s="397">
        <f>F21+F13+F15</f>
        <v>330</v>
      </c>
      <c r="G12" s="397">
        <f>G21+G13+G15</f>
        <v>330</v>
      </c>
    </row>
    <row r="13" spans="1:7" s="307" customFormat="1" ht="37.5" customHeight="1" hidden="1">
      <c r="A13" s="319" t="s">
        <v>225</v>
      </c>
      <c r="B13" s="394" t="s">
        <v>409</v>
      </c>
      <c r="C13" s="392" t="s">
        <v>407</v>
      </c>
      <c r="D13" s="344"/>
      <c r="E13" s="792">
        <f>E14</f>
        <v>0</v>
      </c>
      <c r="F13" s="397">
        <v>30</v>
      </c>
      <c r="G13" s="397">
        <v>30</v>
      </c>
    </row>
    <row r="14" spans="1:7" s="307" customFormat="1" ht="33" customHeight="1" hidden="1">
      <c r="A14" s="537" t="s">
        <v>368</v>
      </c>
      <c r="B14" s="394" t="s">
        <v>409</v>
      </c>
      <c r="C14" s="392" t="s">
        <v>407</v>
      </c>
      <c r="D14" s="344" t="s">
        <v>149</v>
      </c>
      <c r="E14" s="792">
        <v>0</v>
      </c>
      <c r="F14" s="397">
        <v>30</v>
      </c>
      <c r="G14" s="397">
        <v>30</v>
      </c>
    </row>
    <row r="15" spans="1:7" s="307" customFormat="1" ht="16.5" customHeight="1">
      <c r="A15" s="485" t="s">
        <v>430</v>
      </c>
      <c r="B15" s="394" t="s">
        <v>409</v>
      </c>
      <c r="C15" s="392" t="s">
        <v>460</v>
      </c>
      <c r="D15" s="344"/>
      <c r="E15" s="792">
        <f>E16</f>
        <v>100</v>
      </c>
      <c r="F15" s="397">
        <v>100</v>
      </c>
      <c r="G15" s="397">
        <v>100</v>
      </c>
    </row>
    <row r="16" spans="1:7" s="307" customFormat="1" ht="33" customHeight="1">
      <c r="A16" s="537" t="s">
        <v>368</v>
      </c>
      <c r="B16" s="394" t="s">
        <v>409</v>
      </c>
      <c r="C16" s="392" t="s">
        <v>460</v>
      </c>
      <c r="D16" s="344" t="s">
        <v>149</v>
      </c>
      <c r="E16" s="792">
        <v>100</v>
      </c>
      <c r="F16" s="397">
        <v>100</v>
      </c>
      <c r="G16" s="397">
        <v>100</v>
      </c>
    </row>
    <row r="17" spans="1:7" s="307" customFormat="1" ht="0.75" customHeight="1">
      <c r="A17" s="676" t="s">
        <v>740</v>
      </c>
      <c r="B17" s="880" t="s">
        <v>717</v>
      </c>
      <c r="C17" s="881"/>
      <c r="D17" s="344"/>
      <c r="E17" s="793">
        <f>E18</f>
        <v>0</v>
      </c>
      <c r="F17" s="397"/>
      <c r="G17" s="397"/>
    </row>
    <row r="18" spans="1:7" s="307" customFormat="1" ht="33" customHeight="1" hidden="1">
      <c r="A18" s="537" t="s">
        <v>368</v>
      </c>
      <c r="B18" s="880" t="s">
        <v>717</v>
      </c>
      <c r="C18" s="881"/>
      <c r="D18" s="344" t="s">
        <v>149</v>
      </c>
      <c r="E18" s="793">
        <v>0</v>
      </c>
      <c r="F18" s="397"/>
      <c r="G18" s="397"/>
    </row>
    <row r="19" spans="1:7" s="307" customFormat="1" ht="47.25" customHeight="1" hidden="1">
      <c r="A19" s="676" t="s">
        <v>739</v>
      </c>
      <c r="B19" s="880" t="s">
        <v>718</v>
      </c>
      <c r="C19" s="881"/>
      <c r="D19" s="344"/>
      <c r="E19" s="793">
        <f>E20</f>
        <v>0</v>
      </c>
      <c r="F19" s="397"/>
      <c r="G19" s="397"/>
    </row>
    <row r="20" spans="1:7" s="307" customFormat="1" ht="33" customHeight="1" hidden="1">
      <c r="A20" s="537" t="s">
        <v>368</v>
      </c>
      <c r="B20" s="880" t="s">
        <v>718</v>
      </c>
      <c r="C20" s="881"/>
      <c r="D20" s="344" t="s">
        <v>149</v>
      </c>
      <c r="E20" s="793">
        <v>0</v>
      </c>
      <c r="F20" s="397"/>
      <c r="G20" s="397"/>
    </row>
    <row r="21" spans="1:7" s="307" customFormat="1" ht="33.75" customHeight="1">
      <c r="A21" s="319" t="s">
        <v>461</v>
      </c>
      <c r="B21" s="394" t="s">
        <v>409</v>
      </c>
      <c r="C21" s="392" t="s">
        <v>406</v>
      </c>
      <c r="D21" s="344"/>
      <c r="E21" s="794">
        <f>E22</f>
        <v>75</v>
      </c>
      <c r="F21" s="346">
        <v>200</v>
      </c>
      <c r="G21" s="346">
        <v>200</v>
      </c>
    </row>
    <row r="22" spans="1:7" s="307" customFormat="1" ht="32.25" customHeight="1">
      <c r="A22" s="537" t="s">
        <v>368</v>
      </c>
      <c r="B22" s="394" t="s">
        <v>409</v>
      </c>
      <c r="C22" s="392" t="s">
        <v>406</v>
      </c>
      <c r="D22" s="344" t="s">
        <v>149</v>
      </c>
      <c r="E22" s="794">
        <v>75</v>
      </c>
      <c r="F22" s="308" t="s">
        <v>452</v>
      </c>
      <c r="G22" s="308" t="s">
        <v>452</v>
      </c>
    </row>
    <row r="23" spans="1:7" s="307" customFormat="1" ht="95.25" customHeight="1">
      <c r="A23" s="355" t="s">
        <v>679</v>
      </c>
      <c r="B23" s="368" t="s">
        <v>405</v>
      </c>
      <c r="C23" s="353" t="s">
        <v>371</v>
      </c>
      <c r="D23" s="367"/>
      <c r="E23" s="776">
        <f>E24</f>
        <v>150</v>
      </c>
      <c r="F23" s="351" t="e">
        <f>#REF!</f>
        <v>#REF!</v>
      </c>
      <c r="G23" s="351" t="e">
        <f>#REF!</f>
        <v>#REF!</v>
      </c>
    </row>
    <row r="24" spans="1:7" s="307" customFormat="1" ht="18.75" customHeight="1">
      <c r="A24" s="395" t="s">
        <v>239</v>
      </c>
      <c r="B24" s="890" t="s">
        <v>643</v>
      </c>
      <c r="C24" s="891"/>
      <c r="D24" s="367"/>
      <c r="E24" s="795">
        <f>E25</f>
        <v>150</v>
      </c>
      <c r="F24" s="346" t="str">
        <f>F25</f>
        <v>350</v>
      </c>
      <c r="G24" s="346" t="str">
        <f>G25</f>
        <v>350</v>
      </c>
    </row>
    <row r="25" spans="1:7" s="307" customFormat="1" ht="29.25" customHeight="1">
      <c r="A25" s="348" t="s">
        <v>163</v>
      </c>
      <c r="B25" s="890" t="s">
        <v>643</v>
      </c>
      <c r="C25" s="891"/>
      <c r="D25" s="366" t="s">
        <v>149</v>
      </c>
      <c r="E25" s="796">
        <v>150</v>
      </c>
      <c r="F25" s="369" t="s">
        <v>467</v>
      </c>
      <c r="G25" s="369" t="s">
        <v>467</v>
      </c>
    </row>
    <row r="26" spans="1:7" s="326" customFormat="1" ht="96" customHeight="1">
      <c r="A26" s="517" t="s">
        <v>694</v>
      </c>
      <c r="B26" s="525" t="s">
        <v>404</v>
      </c>
      <c r="C26" s="342" t="s">
        <v>371</v>
      </c>
      <c r="D26" s="391"/>
      <c r="E26" s="791">
        <f>E27+E41</f>
        <v>6747.737</v>
      </c>
      <c r="F26" s="390" t="e">
        <f>F27+F41</f>
        <v>#REF!</v>
      </c>
      <c r="G26" s="390" t="e">
        <f>G27+G41</f>
        <v>#REF!</v>
      </c>
    </row>
    <row r="27" spans="1:7" s="326" customFormat="1" ht="90.75" customHeight="1">
      <c r="A27" s="378" t="s">
        <v>695</v>
      </c>
      <c r="B27" s="382" t="s">
        <v>400</v>
      </c>
      <c r="C27" s="381" t="s">
        <v>371</v>
      </c>
      <c r="D27" s="389"/>
      <c r="E27" s="797">
        <f>E28+E32+E34+E36+E38+E39+E44+E30</f>
        <v>6747.737</v>
      </c>
      <c r="F27" s="384" t="e">
        <f>F28+F32+F34+F36+F38+F39+#REF!+F44</f>
        <v>#REF!</v>
      </c>
      <c r="G27" s="384" t="e">
        <f>G28+G32+G34+G36+G38+G39+#REF!+G44</f>
        <v>#REF!</v>
      </c>
    </row>
    <row r="28" spans="1:7" s="326" customFormat="1" ht="15">
      <c r="A28" s="387" t="s">
        <v>206</v>
      </c>
      <c r="B28" s="382" t="s">
        <v>400</v>
      </c>
      <c r="C28" s="381" t="s">
        <v>644</v>
      </c>
      <c r="D28" s="389"/>
      <c r="E28" s="797">
        <f>E29</f>
        <v>4307.737</v>
      </c>
      <c r="F28" s="384">
        <f>F29</f>
        <v>4818.304</v>
      </c>
      <c r="G28" s="384">
        <f>G29</f>
        <v>4818.304</v>
      </c>
    </row>
    <row r="29" spans="1:7" s="326" customFormat="1" ht="34.5" customHeight="1">
      <c r="A29" s="537" t="s">
        <v>368</v>
      </c>
      <c r="B29" s="382" t="s">
        <v>400</v>
      </c>
      <c r="C29" s="381" t="s">
        <v>644</v>
      </c>
      <c r="D29" s="328" t="s">
        <v>149</v>
      </c>
      <c r="E29" s="798">
        <v>4307.737</v>
      </c>
      <c r="F29" s="388">
        <v>4818.304</v>
      </c>
      <c r="G29" s="388">
        <v>4818.304</v>
      </c>
    </row>
    <row r="30" spans="1:7" s="326" customFormat="1" ht="24" customHeight="1">
      <c r="A30" s="387" t="s">
        <v>206</v>
      </c>
      <c r="B30" s="882" t="s">
        <v>620</v>
      </c>
      <c r="C30" s="883"/>
      <c r="D30" s="328"/>
      <c r="E30" s="798">
        <f>E31</f>
        <v>1950</v>
      </c>
      <c r="F30" s="388"/>
      <c r="G30" s="388"/>
    </row>
    <row r="31" spans="1:7" s="326" customFormat="1" ht="34.5" customHeight="1">
      <c r="A31" s="537" t="s">
        <v>368</v>
      </c>
      <c r="B31" s="882" t="s">
        <v>620</v>
      </c>
      <c r="C31" s="883"/>
      <c r="D31" s="328" t="s">
        <v>149</v>
      </c>
      <c r="E31" s="798">
        <v>1950</v>
      </c>
      <c r="F31" s="388"/>
      <c r="G31" s="388"/>
    </row>
    <row r="32" spans="1:7" s="326" customFormat="1" ht="15">
      <c r="A32" s="387" t="s">
        <v>205</v>
      </c>
      <c r="B32" s="362" t="s">
        <v>400</v>
      </c>
      <c r="C32" s="361" t="s">
        <v>403</v>
      </c>
      <c r="D32" s="328"/>
      <c r="E32" s="799" t="str">
        <f>E33</f>
        <v>250,000</v>
      </c>
      <c r="F32" s="386">
        <v>99</v>
      </c>
      <c r="G32" s="386">
        <v>99</v>
      </c>
    </row>
    <row r="33" spans="1:7" s="326" customFormat="1" ht="33.75" customHeight="1">
      <c r="A33" s="537" t="s">
        <v>368</v>
      </c>
      <c r="B33" s="382" t="s">
        <v>400</v>
      </c>
      <c r="C33" s="361" t="s">
        <v>403</v>
      </c>
      <c r="D33" s="328" t="s">
        <v>149</v>
      </c>
      <c r="E33" s="800" t="s">
        <v>825</v>
      </c>
      <c r="F33" s="327" t="s">
        <v>468</v>
      </c>
      <c r="G33" s="327" t="s">
        <v>468</v>
      </c>
    </row>
    <row r="34" spans="1:7" s="326" customFormat="1" ht="30">
      <c r="A34" s="385" t="s">
        <v>402</v>
      </c>
      <c r="B34" s="382" t="s">
        <v>400</v>
      </c>
      <c r="C34" s="381" t="s">
        <v>401</v>
      </c>
      <c r="D34" s="328"/>
      <c r="E34" s="801">
        <f>E35</f>
        <v>80</v>
      </c>
      <c r="F34" s="386">
        <v>50.6</v>
      </c>
      <c r="G34" s="386">
        <v>50.6</v>
      </c>
    </row>
    <row r="35" spans="1:7" s="326" customFormat="1" ht="30">
      <c r="A35" s="537" t="s">
        <v>368</v>
      </c>
      <c r="B35" s="382" t="s">
        <v>396</v>
      </c>
      <c r="C35" s="381" t="s">
        <v>401</v>
      </c>
      <c r="D35" s="328" t="s">
        <v>149</v>
      </c>
      <c r="E35" s="802">
        <v>80</v>
      </c>
      <c r="F35" s="327" t="s">
        <v>462</v>
      </c>
      <c r="G35" s="327" t="s">
        <v>462</v>
      </c>
    </row>
    <row r="36" spans="1:7" s="326" customFormat="1" ht="30">
      <c r="A36" s="385" t="s">
        <v>201</v>
      </c>
      <c r="B36" s="382" t="s">
        <v>400</v>
      </c>
      <c r="C36" s="381" t="s">
        <v>399</v>
      </c>
      <c r="D36" s="328"/>
      <c r="E36" s="797">
        <f>E37</f>
        <v>50</v>
      </c>
      <c r="F36" s="384">
        <v>15</v>
      </c>
      <c r="G36" s="384">
        <v>15</v>
      </c>
    </row>
    <row r="37" spans="1:7" s="326" customFormat="1" ht="42" customHeight="1">
      <c r="A37" s="537" t="s">
        <v>368</v>
      </c>
      <c r="B37" s="382" t="s">
        <v>400</v>
      </c>
      <c r="C37" s="381" t="s">
        <v>399</v>
      </c>
      <c r="D37" s="328" t="s">
        <v>149</v>
      </c>
      <c r="E37" s="802">
        <v>50</v>
      </c>
      <c r="F37" s="486" t="s">
        <v>469</v>
      </c>
      <c r="G37" s="486" t="s">
        <v>469</v>
      </c>
    </row>
    <row r="38" spans="1:7" s="326" customFormat="1" ht="30">
      <c r="A38" s="383" t="s">
        <v>365</v>
      </c>
      <c r="B38" s="382" t="s">
        <v>400</v>
      </c>
      <c r="C38" s="381" t="s">
        <v>398</v>
      </c>
      <c r="D38" s="379" t="s">
        <v>149</v>
      </c>
      <c r="E38" s="795">
        <v>40</v>
      </c>
      <c r="F38" s="349">
        <v>40</v>
      </c>
      <c r="G38" s="349">
        <v>40</v>
      </c>
    </row>
    <row r="39" spans="1:7" s="326" customFormat="1" ht="33.75" customHeight="1">
      <c r="A39" s="312" t="s">
        <v>397</v>
      </c>
      <c r="B39" s="362" t="s">
        <v>400</v>
      </c>
      <c r="C39" s="361" t="s">
        <v>395</v>
      </c>
      <c r="D39" s="379"/>
      <c r="E39" s="795">
        <f>E40</f>
        <v>70</v>
      </c>
      <c r="F39" s="377" t="s">
        <v>470</v>
      </c>
      <c r="G39" s="377" t="s">
        <v>470</v>
      </c>
    </row>
    <row r="40" spans="1:7" s="326" customFormat="1" ht="31.5" customHeight="1">
      <c r="A40" s="537" t="s">
        <v>368</v>
      </c>
      <c r="B40" s="362" t="s">
        <v>400</v>
      </c>
      <c r="C40" s="361" t="s">
        <v>395</v>
      </c>
      <c r="D40" s="379" t="s">
        <v>149</v>
      </c>
      <c r="E40" s="795">
        <v>70</v>
      </c>
      <c r="F40" s="377" t="s">
        <v>470</v>
      </c>
      <c r="G40" s="377" t="s">
        <v>470</v>
      </c>
    </row>
    <row r="41" spans="1:7" s="320" customFormat="1" ht="19.5" customHeight="1" hidden="1">
      <c r="A41" s="487" t="s">
        <v>185</v>
      </c>
      <c r="B41" s="488" t="s">
        <v>394</v>
      </c>
      <c r="C41" s="489" t="s">
        <v>371</v>
      </c>
      <c r="D41" s="490"/>
      <c r="E41" s="803">
        <f>E42+E47</f>
        <v>0</v>
      </c>
      <c r="F41" s="321">
        <f>F42+F47</f>
        <v>0</v>
      </c>
      <c r="G41" s="321">
        <f>G42+G47</f>
        <v>0</v>
      </c>
    </row>
    <row r="42" spans="1:7" s="320" customFormat="1" ht="24.75" customHeight="1" hidden="1">
      <c r="A42" s="380" t="s">
        <v>183</v>
      </c>
      <c r="B42" s="356" t="s">
        <v>394</v>
      </c>
      <c r="C42" s="313" t="s">
        <v>392</v>
      </c>
      <c r="D42" s="337"/>
      <c r="E42" s="777" t="str">
        <f>E43</f>
        <v>0</v>
      </c>
      <c r="F42" s="349" t="str">
        <f>F43</f>
        <v>0</v>
      </c>
      <c r="G42" s="349" t="str">
        <f>G43</f>
        <v>0</v>
      </c>
    </row>
    <row r="43" spans="1:7" s="320" customFormat="1" ht="29.25" customHeight="1" hidden="1">
      <c r="A43" s="316" t="s">
        <v>172</v>
      </c>
      <c r="B43" s="356" t="s">
        <v>393</v>
      </c>
      <c r="C43" s="313" t="s">
        <v>392</v>
      </c>
      <c r="D43" s="491" t="s">
        <v>169</v>
      </c>
      <c r="E43" s="804" t="s">
        <v>329</v>
      </c>
      <c r="F43" s="492" t="s">
        <v>329</v>
      </c>
      <c r="G43" s="492" t="s">
        <v>329</v>
      </c>
    </row>
    <row r="44" spans="1:7" s="320" customFormat="1" ht="33.75" customHeight="1" hidden="1">
      <c r="A44" s="312" t="s">
        <v>463</v>
      </c>
      <c r="B44" s="880" t="s">
        <v>501</v>
      </c>
      <c r="C44" s="881"/>
      <c r="D44" s="379" t="s">
        <v>169</v>
      </c>
      <c r="E44" s="778" t="s">
        <v>746</v>
      </c>
      <c r="F44" s="377" t="s">
        <v>471</v>
      </c>
      <c r="G44" s="377" t="s">
        <v>471</v>
      </c>
    </row>
    <row r="45" spans="1:7" s="320" customFormat="1" ht="105.75" customHeight="1" hidden="1">
      <c r="A45" s="519" t="s">
        <v>498</v>
      </c>
      <c r="B45" s="880" t="s">
        <v>420</v>
      </c>
      <c r="C45" s="881"/>
      <c r="D45" s="358" t="s">
        <v>149</v>
      </c>
      <c r="E45" s="805" t="s">
        <v>329</v>
      </c>
      <c r="F45" s="402" t="s">
        <v>362</v>
      </c>
      <c r="G45" s="402" t="s">
        <v>362</v>
      </c>
    </row>
    <row r="46" spans="1:7" s="320" customFormat="1" ht="12.75" customHeight="1" hidden="1">
      <c r="A46" s="378" t="s">
        <v>363</v>
      </c>
      <c r="B46" s="880" t="s">
        <v>421</v>
      </c>
      <c r="C46" s="881"/>
      <c r="D46" s="358" t="s">
        <v>214</v>
      </c>
      <c r="E46" s="778" t="s">
        <v>329</v>
      </c>
      <c r="F46" s="377" t="s">
        <v>362</v>
      </c>
      <c r="G46" s="377" t="s">
        <v>362</v>
      </c>
    </row>
    <row r="47" spans="1:7" s="320" customFormat="1" ht="21" customHeight="1" hidden="1">
      <c r="A47" s="376" t="s">
        <v>211</v>
      </c>
      <c r="B47" s="884" t="s">
        <v>391</v>
      </c>
      <c r="C47" s="885"/>
      <c r="D47" s="338"/>
      <c r="E47" s="791">
        <v>0</v>
      </c>
      <c r="F47" s="360">
        <v>0</v>
      </c>
      <c r="G47" s="360">
        <v>0</v>
      </c>
    </row>
    <row r="48" spans="1:7" s="320" customFormat="1" ht="29.25" customHeight="1" hidden="1">
      <c r="A48" s="375" t="s">
        <v>163</v>
      </c>
      <c r="B48" s="374" t="s">
        <v>209</v>
      </c>
      <c r="C48" s="373" t="s">
        <v>208</v>
      </c>
      <c r="D48" s="338" t="s">
        <v>149</v>
      </c>
      <c r="E48" s="791">
        <v>0</v>
      </c>
      <c r="F48" s="360">
        <v>0</v>
      </c>
      <c r="G48" s="360">
        <v>0</v>
      </c>
    </row>
    <row r="49" spans="1:7" s="320" customFormat="1" ht="28.5">
      <c r="A49" s="306" t="s">
        <v>280</v>
      </c>
      <c r="B49" s="343" t="s">
        <v>283</v>
      </c>
      <c r="C49" s="342" t="s">
        <v>371</v>
      </c>
      <c r="D49" s="367"/>
      <c r="E49" s="776">
        <f>E50+E51+E52</f>
        <v>3600</v>
      </c>
      <c r="F49" s="371" t="s">
        <v>472</v>
      </c>
      <c r="G49" s="371" t="s">
        <v>472</v>
      </c>
    </row>
    <row r="50" spans="1:7" s="320" customFormat="1" ht="19.5" customHeight="1">
      <c r="A50" s="312" t="s">
        <v>390</v>
      </c>
      <c r="B50" s="343" t="s">
        <v>283</v>
      </c>
      <c r="C50" s="342" t="s">
        <v>387</v>
      </c>
      <c r="D50" s="366" t="s">
        <v>155</v>
      </c>
      <c r="E50" s="778" t="s">
        <v>806</v>
      </c>
      <c r="F50" s="308" t="s">
        <v>410</v>
      </c>
      <c r="G50" s="308" t="s">
        <v>410</v>
      </c>
    </row>
    <row r="51" spans="1:7" s="320" customFormat="1" ht="22.5" customHeight="1">
      <c r="A51" s="312" t="s">
        <v>389</v>
      </c>
      <c r="B51" s="343" t="s">
        <v>283</v>
      </c>
      <c r="C51" s="342" t="s">
        <v>387</v>
      </c>
      <c r="D51" s="366" t="s">
        <v>149</v>
      </c>
      <c r="E51" s="778" t="s">
        <v>807</v>
      </c>
      <c r="F51" s="308" t="s">
        <v>473</v>
      </c>
      <c r="G51" s="308" t="s">
        <v>473</v>
      </c>
    </row>
    <row r="52" spans="1:7" s="320" customFormat="1" ht="18.75" customHeight="1">
      <c r="A52" s="312" t="s">
        <v>388</v>
      </c>
      <c r="B52" s="343" t="s">
        <v>283</v>
      </c>
      <c r="C52" s="342" t="s">
        <v>387</v>
      </c>
      <c r="D52" s="366" t="s">
        <v>190</v>
      </c>
      <c r="E52" s="795">
        <v>6</v>
      </c>
      <c r="F52" s="398" t="s">
        <v>474</v>
      </c>
      <c r="G52" s="398" t="s">
        <v>474</v>
      </c>
    </row>
    <row r="53" spans="1:7" s="320" customFormat="1" ht="28.5">
      <c r="A53" s="372" t="s">
        <v>386</v>
      </c>
      <c r="B53" s="343" t="s">
        <v>283</v>
      </c>
      <c r="C53" s="342" t="s">
        <v>385</v>
      </c>
      <c r="D53" s="367" t="s">
        <v>149</v>
      </c>
      <c r="E53" s="805" t="s">
        <v>645</v>
      </c>
      <c r="F53" s="371" t="s">
        <v>464</v>
      </c>
      <c r="G53" s="371" t="s">
        <v>464</v>
      </c>
    </row>
    <row r="54" spans="1:7" s="320" customFormat="1" ht="62.25" customHeight="1">
      <c r="A54" s="644" t="s">
        <v>630</v>
      </c>
      <c r="B54" s="892" t="s">
        <v>646</v>
      </c>
      <c r="C54" s="893"/>
      <c r="D54" s="367" t="s">
        <v>313</v>
      </c>
      <c r="E54" s="805" t="s">
        <v>716</v>
      </c>
      <c r="F54" s="371"/>
      <c r="G54" s="371"/>
    </row>
    <row r="55" spans="1:7" s="320" customFormat="1" ht="45" customHeight="1">
      <c r="A55" s="531" t="s">
        <v>517</v>
      </c>
      <c r="B55" s="343" t="s">
        <v>374</v>
      </c>
      <c r="C55" s="342" t="s">
        <v>522</v>
      </c>
      <c r="D55" s="367" t="s">
        <v>313</v>
      </c>
      <c r="E55" s="805" t="s">
        <v>840</v>
      </c>
      <c r="F55" s="371"/>
      <c r="G55" s="371"/>
    </row>
    <row r="56" spans="1:7" s="363" customFormat="1" ht="72.75" customHeight="1">
      <c r="A56" s="355" t="s">
        <v>684</v>
      </c>
      <c r="B56" s="343" t="s">
        <v>384</v>
      </c>
      <c r="C56" s="342" t="s">
        <v>378</v>
      </c>
      <c r="D56" s="367"/>
      <c r="E56" s="791">
        <f>E59+E57</f>
        <v>160</v>
      </c>
      <c r="F56" s="351" t="e">
        <f>#REF!+#REF!</f>
        <v>#REF!</v>
      </c>
      <c r="G56" s="351" t="e">
        <f>#REF!+#REF!</f>
        <v>#REF!</v>
      </c>
    </row>
    <row r="57" spans="1:7" s="363" customFormat="1" ht="17.25" customHeight="1">
      <c r="A57" s="312" t="s">
        <v>192</v>
      </c>
      <c r="B57" s="890" t="s">
        <v>734</v>
      </c>
      <c r="C57" s="891"/>
      <c r="D57" s="366"/>
      <c r="E57" s="777" t="str">
        <f>+E58</f>
        <v>10,000</v>
      </c>
      <c r="F57" s="346" t="str">
        <f>+F58</f>
        <v>0,00</v>
      </c>
      <c r="G57" s="346" t="str">
        <f>+G58</f>
        <v>0,00</v>
      </c>
    </row>
    <row r="58" spans="1:7" s="326" customFormat="1" ht="30" customHeight="1">
      <c r="A58" s="537" t="s">
        <v>368</v>
      </c>
      <c r="B58" s="894" t="s">
        <v>734</v>
      </c>
      <c r="C58" s="891"/>
      <c r="D58" s="366" t="s">
        <v>149</v>
      </c>
      <c r="E58" s="806" t="s">
        <v>625</v>
      </c>
      <c r="F58" s="369" t="s">
        <v>456</v>
      </c>
      <c r="G58" s="369" t="s">
        <v>456</v>
      </c>
    </row>
    <row r="59" spans="1:7" s="326" customFormat="1" ht="64.5" customHeight="1">
      <c r="A59" s="312" t="s">
        <v>178</v>
      </c>
      <c r="B59" s="890" t="s">
        <v>735</v>
      </c>
      <c r="C59" s="891"/>
      <c r="D59" s="366"/>
      <c r="E59" s="777" t="str">
        <f>+E60</f>
        <v>150,000</v>
      </c>
      <c r="F59" s="346" t="str">
        <f>+F60</f>
        <v>300,00</v>
      </c>
      <c r="G59" s="346" t="str">
        <f>+G60</f>
        <v>300,00</v>
      </c>
    </row>
    <row r="60" spans="1:7" s="326" customFormat="1" ht="30" customHeight="1">
      <c r="A60" s="537" t="s">
        <v>368</v>
      </c>
      <c r="B60" s="894" t="s">
        <v>735</v>
      </c>
      <c r="C60" s="891"/>
      <c r="D60" s="366" t="s">
        <v>149</v>
      </c>
      <c r="E60" s="806" t="s">
        <v>826</v>
      </c>
      <c r="F60" s="369" t="s">
        <v>457</v>
      </c>
      <c r="G60" s="369" t="s">
        <v>457</v>
      </c>
    </row>
    <row r="61" spans="1:7" s="363" customFormat="1" ht="71.25" customHeight="1">
      <c r="A61" s="355" t="s">
        <v>700</v>
      </c>
      <c r="B61" s="368" t="s">
        <v>383</v>
      </c>
      <c r="C61" s="353" t="s">
        <v>371</v>
      </c>
      <c r="D61" s="367"/>
      <c r="E61" s="791">
        <f>E62</f>
        <v>70</v>
      </c>
      <c r="F61" s="336" t="e">
        <f>+#REF!</f>
        <v>#REF!</v>
      </c>
      <c r="G61" s="336" t="e">
        <f>+#REF!</f>
        <v>#REF!</v>
      </c>
    </row>
    <row r="62" spans="1:7" s="363" customFormat="1" ht="30.75" customHeight="1">
      <c r="A62" s="331" t="s">
        <v>297</v>
      </c>
      <c r="B62" s="882" t="s">
        <v>736</v>
      </c>
      <c r="C62" s="883"/>
      <c r="D62" s="365"/>
      <c r="E62" s="807">
        <f>E63+E64</f>
        <v>70</v>
      </c>
      <c r="F62" s="364" t="e">
        <f>+#REF!+F63</f>
        <v>#REF!</v>
      </c>
      <c r="G62" s="364" t="e">
        <f>+#REF!+G63</f>
        <v>#REF!</v>
      </c>
    </row>
    <row r="63" spans="1:7" s="363" customFormat="1" ht="50.25" customHeight="1">
      <c r="A63" s="493" t="s">
        <v>188</v>
      </c>
      <c r="B63" s="882" t="s">
        <v>736</v>
      </c>
      <c r="C63" s="883"/>
      <c r="D63" s="344" t="s">
        <v>155</v>
      </c>
      <c r="E63" s="807">
        <v>30</v>
      </c>
      <c r="F63" s="364">
        <v>20</v>
      </c>
      <c r="G63" s="364">
        <v>20</v>
      </c>
    </row>
    <row r="64" spans="1:7" s="363" customFormat="1" ht="35.25" customHeight="1">
      <c r="A64" s="537" t="s">
        <v>368</v>
      </c>
      <c r="B64" s="882" t="s">
        <v>737</v>
      </c>
      <c r="C64" s="883"/>
      <c r="D64" s="344" t="s">
        <v>149</v>
      </c>
      <c r="E64" s="807">
        <v>40</v>
      </c>
      <c r="F64" s="364"/>
      <c r="G64" s="364"/>
    </row>
    <row r="65" spans="1:7" s="363" customFormat="1" ht="91.5" customHeight="1">
      <c r="A65" s="519" t="s">
        <v>729</v>
      </c>
      <c r="B65" s="886" t="s">
        <v>727</v>
      </c>
      <c r="C65" s="887"/>
      <c r="D65" s="305"/>
      <c r="E65" s="808">
        <f>E66+E68</f>
        <v>340</v>
      </c>
      <c r="F65" s="364"/>
      <c r="G65" s="364"/>
    </row>
    <row r="66" spans="1:7" s="363" customFormat="1" ht="33" customHeight="1">
      <c r="A66" s="681" t="s">
        <v>432</v>
      </c>
      <c r="B66" s="888" t="s">
        <v>831</v>
      </c>
      <c r="C66" s="889"/>
      <c r="D66" s="305"/>
      <c r="E66" s="807">
        <f>E67</f>
        <v>40</v>
      </c>
      <c r="F66" s="364"/>
      <c r="G66" s="364"/>
    </row>
    <row r="67" spans="1:7" s="363" customFormat="1" ht="35.25" customHeight="1">
      <c r="A67" s="537" t="s">
        <v>368</v>
      </c>
      <c r="B67" s="888" t="s">
        <v>831</v>
      </c>
      <c r="C67" s="889"/>
      <c r="D67" s="499">
        <v>200</v>
      </c>
      <c r="E67" s="807">
        <v>40</v>
      </c>
      <c r="F67" s="364"/>
      <c r="G67" s="364"/>
    </row>
    <row r="68" spans="1:7" s="363" customFormat="1" ht="30.75" customHeight="1">
      <c r="A68" s="786" t="s">
        <v>432</v>
      </c>
      <c r="B68" s="882" t="s">
        <v>834</v>
      </c>
      <c r="C68" s="883"/>
      <c r="D68" s="785"/>
      <c r="E68" s="807">
        <f>E69</f>
        <v>300</v>
      </c>
      <c r="F68" s="364"/>
      <c r="G68" s="364"/>
    </row>
    <row r="69" spans="1:7" s="363" customFormat="1" ht="35.25" customHeight="1">
      <c r="A69" s="537" t="s">
        <v>368</v>
      </c>
      <c r="B69" s="882" t="s">
        <v>834</v>
      </c>
      <c r="C69" s="883"/>
      <c r="D69" s="943">
        <v>200</v>
      </c>
      <c r="E69" s="807">
        <v>300</v>
      </c>
      <c r="F69" s="364"/>
      <c r="G69" s="364"/>
    </row>
    <row r="70" spans="1:7" s="307" customFormat="1" ht="85.5" customHeight="1">
      <c r="A70" s="518" t="s">
        <v>690</v>
      </c>
      <c r="B70" s="354" t="s">
        <v>422</v>
      </c>
      <c r="C70" s="353" t="s">
        <v>371</v>
      </c>
      <c r="D70" s="358"/>
      <c r="E70" s="791">
        <f>E74+E76+E72</f>
        <v>2700</v>
      </c>
      <c r="F70" s="360" t="e">
        <f>#REF!+F74+#REF!+F76</f>
        <v>#REF!</v>
      </c>
      <c r="G70" s="360" t="e">
        <f>#REF!+G74+#REF!+G76</f>
        <v>#REF!</v>
      </c>
    </row>
    <row r="71" spans="1:7" s="307" customFormat="1" ht="33.75" customHeight="1">
      <c r="A71" s="347" t="s">
        <v>251</v>
      </c>
      <c r="B71" s="345" t="s">
        <v>422</v>
      </c>
      <c r="C71" s="318" t="s">
        <v>382</v>
      </c>
      <c r="D71" s="358"/>
      <c r="E71" s="795">
        <f>E72</f>
        <v>1500</v>
      </c>
      <c r="F71" s="360"/>
      <c r="G71" s="360"/>
    </row>
    <row r="72" spans="1:7" s="307" customFormat="1" ht="38.25" customHeight="1">
      <c r="A72" s="537" t="s">
        <v>368</v>
      </c>
      <c r="B72" s="345" t="s">
        <v>422</v>
      </c>
      <c r="C72" s="318" t="s">
        <v>382</v>
      </c>
      <c r="D72" s="358" t="s">
        <v>149</v>
      </c>
      <c r="E72" s="795">
        <v>1500</v>
      </c>
      <c r="F72" s="360"/>
      <c r="G72" s="360"/>
    </row>
    <row r="73" spans="1:7" s="307" customFormat="1" ht="30" customHeight="1" hidden="1">
      <c r="A73" s="347" t="s">
        <v>251</v>
      </c>
      <c r="B73" s="345" t="s">
        <v>422</v>
      </c>
      <c r="C73" s="318" t="s">
        <v>647</v>
      </c>
      <c r="D73" s="358"/>
      <c r="E73" s="795">
        <f>E74</f>
        <v>0</v>
      </c>
      <c r="F73" s="494" t="str">
        <f>F74</f>
        <v>1000</v>
      </c>
      <c r="G73" s="494" t="str">
        <f>G74</f>
        <v>1000</v>
      </c>
    </row>
    <row r="74" spans="1:7" s="307" customFormat="1" ht="36" customHeight="1" hidden="1">
      <c r="A74" s="312" t="s">
        <v>163</v>
      </c>
      <c r="B74" s="345" t="s">
        <v>422</v>
      </c>
      <c r="C74" s="318" t="s">
        <v>647</v>
      </c>
      <c r="D74" s="358" t="s">
        <v>149</v>
      </c>
      <c r="E74" s="796">
        <v>0</v>
      </c>
      <c r="F74" s="495" t="s">
        <v>475</v>
      </c>
      <c r="G74" s="495" t="s">
        <v>475</v>
      </c>
    </row>
    <row r="75" spans="1:7" s="307" customFormat="1" ht="30" customHeight="1">
      <c r="A75" s="359" t="s">
        <v>243</v>
      </c>
      <c r="B75" s="345" t="s">
        <v>422</v>
      </c>
      <c r="C75" s="318" t="s">
        <v>381</v>
      </c>
      <c r="D75" s="358"/>
      <c r="E75" s="795">
        <f>E76</f>
        <v>1200</v>
      </c>
      <c r="F75" s="349">
        <f>F76</f>
        <v>850</v>
      </c>
      <c r="G75" s="349">
        <f>G76</f>
        <v>850</v>
      </c>
    </row>
    <row r="76" spans="1:7" s="307" customFormat="1" ht="33.75" customHeight="1">
      <c r="A76" s="537" t="s">
        <v>368</v>
      </c>
      <c r="B76" s="345" t="s">
        <v>422</v>
      </c>
      <c r="C76" s="318" t="s">
        <v>381</v>
      </c>
      <c r="D76" s="358" t="s">
        <v>149</v>
      </c>
      <c r="E76" s="795">
        <v>1200</v>
      </c>
      <c r="F76" s="349">
        <v>850</v>
      </c>
      <c r="G76" s="349">
        <v>850</v>
      </c>
    </row>
    <row r="77" spans="1:7" s="320" customFormat="1" ht="90.75" customHeight="1">
      <c r="A77" s="520" t="s">
        <v>689</v>
      </c>
      <c r="B77" s="354" t="s">
        <v>380</v>
      </c>
      <c r="C77" s="353" t="s">
        <v>371</v>
      </c>
      <c r="D77" s="357"/>
      <c r="E77" s="776">
        <f>E78+E80</f>
        <v>46</v>
      </c>
      <c r="F77" s="336" t="str">
        <f>F79</f>
        <v>150</v>
      </c>
      <c r="G77" s="336" t="str">
        <f>G79</f>
        <v>150</v>
      </c>
    </row>
    <row r="78" spans="1:7" s="307" customFormat="1" ht="35.25" customHeight="1">
      <c r="A78" s="319" t="s">
        <v>263</v>
      </c>
      <c r="B78" s="880" t="s">
        <v>649</v>
      </c>
      <c r="C78" s="881"/>
      <c r="D78" s="344"/>
      <c r="E78" s="777" t="str">
        <f>E79</f>
        <v>36,000</v>
      </c>
      <c r="F78" s="349" t="str">
        <f>F79</f>
        <v>150</v>
      </c>
      <c r="G78" s="349" t="str">
        <f>G79</f>
        <v>150</v>
      </c>
    </row>
    <row r="79" spans="1:7" s="307" customFormat="1" ht="33" customHeight="1">
      <c r="A79" s="312" t="s">
        <v>172</v>
      </c>
      <c r="B79" s="880" t="s">
        <v>649</v>
      </c>
      <c r="C79" s="881"/>
      <c r="D79" s="344" t="s">
        <v>169</v>
      </c>
      <c r="E79" s="778" t="s">
        <v>824</v>
      </c>
      <c r="F79" s="308" t="s">
        <v>364</v>
      </c>
      <c r="G79" s="308" t="s">
        <v>364</v>
      </c>
    </row>
    <row r="80" spans="1:7" s="307" customFormat="1" ht="67.5" customHeight="1">
      <c r="A80" s="775" t="s">
        <v>787</v>
      </c>
      <c r="B80" s="897" t="s">
        <v>788</v>
      </c>
      <c r="C80" s="885"/>
      <c r="D80" s="357"/>
      <c r="E80" s="779" t="str">
        <f>E81</f>
        <v>10,000</v>
      </c>
      <c r="F80" s="308"/>
      <c r="G80" s="308"/>
    </row>
    <row r="81" spans="1:7" s="307" customFormat="1" ht="33" customHeight="1">
      <c r="A81" s="312" t="s">
        <v>172</v>
      </c>
      <c r="B81" s="897" t="s">
        <v>788</v>
      </c>
      <c r="C81" s="885"/>
      <c r="D81" s="357" t="s">
        <v>169</v>
      </c>
      <c r="E81" s="778" t="s">
        <v>625</v>
      </c>
      <c r="F81" s="308"/>
      <c r="G81" s="308"/>
    </row>
    <row r="82" spans="1:7" s="350" customFormat="1" ht="90.75" customHeight="1">
      <c r="A82" s="355" t="s">
        <v>701</v>
      </c>
      <c r="B82" s="354" t="s">
        <v>379</v>
      </c>
      <c r="C82" s="353" t="s">
        <v>378</v>
      </c>
      <c r="D82" s="352"/>
      <c r="E82" s="791">
        <f>E83+E85</f>
        <v>550</v>
      </c>
      <c r="F82" s="351" t="e">
        <f>#REF!+#REF!</f>
        <v>#REF!</v>
      </c>
      <c r="G82" s="351" t="e">
        <f>#REF!+#REF!</f>
        <v>#REF!</v>
      </c>
    </row>
    <row r="83" spans="1:7" s="307" customFormat="1" ht="49.5" customHeight="1">
      <c r="A83" s="496" t="s">
        <v>453</v>
      </c>
      <c r="B83" s="880" t="s">
        <v>648</v>
      </c>
      <c r="C83" s="881"/>
      <c r="D83" s="344"/>
      <c r="E83" s="777" t="str">
        <f>E84</f>
        <v>50,000</v>
      </c>
      <c r="F83" s="349">
        <v>30</v>
      </c>
      <c r="G83" s="349">
        <v>30</v>
      </c>
    </row>
    <row r="84" spans="1:7" s="307" customFormat="1" ht="35.25" customHeight="1">
      <c r="A84" s="537" t="s">
        <v>368</v>
      </c>
      <c r="B84" s="880" t="s">
        <v>648</v>
      </c>
      <c r="C84" s="881"/>
      <c r="D84" s="344" t="s">
        <v>149</v>
      </c>
      <c r="E84" s="778" t="s">
        <v>721</v>
      </c>
      <c r="F84" s="308" t="s">
        <v>445</v>
      </c>
      <c r="G84" s="308" t="s">
        <v>445</v>
      </c>
    </row>
    <row r="85" spans="1:7" s="307" customFormat="1" ht="48" customHeight="1">
      <c r="A85" s="347" t="s">
        <v>268</v>
      </c>
      <c r="B85" s="895" t="s">
        <v>485</v>
      </c>
      <c r="C85" s="896"/>
      <c r="D85" s="344"/>
      <c r="E85" s="777" t="str">
        <f>E86</f>
        <v>500,000</v>
      </c>
      <c r="F85" s="346">
        <v>170</v>
      </c>
      <c r="G85" s="346">
        <v>170</v>
      </c>
    </row>
    <row r="86" spans="1:7" s="307" customFormat="1" ht="33.75" customHeight="1">
      <c r="A86" s="537" t="s">
        <v>368</v>
      </c>
      <c r="B86" s="880" t="s">
        <v>485</v>
      </c>
      <c r="C86" s="881"/>
      <c r="D86" s="344" t="s">
        <v>149</v>
      </c>
      <c r="E86" s="778" t="s">
        <v>830</v>
      </c>
      <c r="F86" s="308" t="s">
        <v>476</v>
      </c>
      <c r="G86" s="308" t="s">
        <v>476</v>
      </c>
    </row>
    <row r="87" spans="1:7" s="341" customFormat="1" ht="32.25" customHeight="1">
      <c r="A87" s="335" t="s">
        <v>338</v>
      </c>
      <c r="B87" s="343" t="s">
        <v>377</v>
      </c>
      <c r="C87" s="342" t="s">
        <v>371</v>
      </c>
      <c r="D87" s="332"/>
      <c r="E87" s="809">
        <f aca="true" t="shared" si="0" ref="E87:G89">+E88</f>
        <v>849.42</v>
      </c>
      <c r="F87" s="404">
        <f t="shared" si="0"/>
        <v>585.9</v>
      </c>
      <c r="G87" s="404">
        <f t="shared" si="0"/>
        <v>585.9</v>
      </c>
    </row>
    <row r="88" spans="1:7" s="326" customFormat="1" ht="15.75" customHeight="1">
      <c r="A88" s="331" t="s">
        <v>336</v>
      </c>
      <c r="B88" s="330" t="s">
        <v>376</v>
      </c>
      <c r="C88" s="329" t="s">
        <v>371</v>
      </c>
      <c r="D88" s="328"/>
      <c r="E88" s="810">
        <f t="shared" si="0"/>
        <v>849.42</v>
      </c>
      <c r="F88" s="403">
        <f t="shared" si="0"/>
        <v>585.9</v>
      </c>
      <c r="G88" s="403">
        <f t="shared" si="0"/>
        <v>585.9</v>
      </c>
    </row>
    <row r="89" spans="1:7" s="326" customFormat="1" ht="33" customHeight="1">
      <c r="A89" s="331" t="s">
        <v>320</v>
      </c>
      <c r="B89" s="330" t="s">
        <v>376</v>
      </c>
      <c r="C89" s="329" t="s">
        <v>373</v>
      </c>
      <c r="D89" s="328"/>
      <c r="E89" s="810">
        <f t="shared" si="0"/>
        <v>849.42</v>
      </c>
      <c r="F89" s="403">
        <f t="shared" si="0"/>
        <v>585.9</v>
      </c>
      <c r="G89" s="403">
        <f t="shared" si="0"/>
        <v>585.9</v>
      </c>
    </row>
    <row r="90" spans="1:7" s="326" customFormat="1" ht="67.5" customHeight="1">
      <c r="A90" s="319" t="s">
        <v>188</v>
      </c>
      <c r="B90" s="330" t="s">
        <v>376</v>
      </c>
      <c r="C90" s="329" t="s">
        <v>373</v>
      </c>
      <c r="D90" s="328" t="s">
        <v>155</v>
      </c>
      <c r="E90" s="798">
        <v>849.42</v>
      </c>
      <c r="F90" s="388">
        <v>585.9</v>
      </c>
      <c r="G90" s="388">
        <v>585.9</v>
      </c>
    </row>
    <row r="91" spans="1:7" s="326" customFormat="1" ht="63.75" customHeight="1">
      <c r="A91" s="340" t="s">
        <v>334</v>
      </c>
      <c r="B91" s="339"/>
      <c r="C91" s="338"/>
      <c r="D91" s="337"/>
      <c r="E91" s="791">
        <f aca="true" t="shared" si="1" ref="E91:G93">+E92</f>
        <v>3367.915</v>
      </c>
      <c r="F91" s="360">
        <f t="shared" si="1"/>
        <v>2651.7</v>
      </c>
      <c r="G91" s="360">
        <f t="shared" si="1"/>
        <v>2651.7</v>
      </c>
    </row>
    <row r="92" spans="1:7" s="326" customFormat="1" ht="28.5">
      <c r="A92" s="335" t="s">
        <v>333</v>
      </c>
      <c r="B92" s="334" t="s">
        <v>375</v>
      </c>
      <c r="C92" s="333" t="s">
        <v>371</v>
      </c>
      <c r="D92" s="332"/>
      <c r="E92" s="809">
        <f t="shared" si="1"/>
        <v>3367.915</v>
      </c>
      <c r="F92" s="404">
        <f t="shared" si="1"/>
        <v>2651.7</v>
      </c>
      <c r="G92" s="404">
        <f t="shared" si="1"/>
        <v>2651.7</v>
      </c>
    </row>
    <row r="93" spans="1:7" s="326" customFormat="1" ht="30">
      <c r="A93" s="331" t="s">
        <v>331</v>
      </c>
      <c r="B93" s="330" t="s">
        <v>374</v>
      </c>
      <c r="C93" s="329" t="s">
        <v>371</v>
      </c>
      <c r="D93" s="328"/>
      <c r="E93" s="810">
        <f t="shared" si="1"/>
        <v>3367.915</v>
      </c>
      <c r="F93" s="403">
        <f t="shared" si="1"/>
        <v>2651.7</v>
      </c>
      <c r="G93" s="403">
        <f t="shared" si="1"/>
        <v>2651.7</v>
      </c>
    </row>
    <row r="94" spans="1:7" s="326" customFormat="1" ht="30">
      <c r="A94" s="331" t="s">
        <v>320</v>
      </c>
      <c r="B94" s="330" t="s">
        <v>374</v>
      </c>
      <c r="C94" s="329" t="s">
        <v>373</v>
      </c>
      <c r="D94" s="328"/>
      <c r="E94" s="810">
        <f>E95+E96+E97</f>
        <v>3367.915</v>
      </c>
      <c r="F94" s="403">
        <f>F95+F96+F97</f>
        <v>2651.7</v>
      </c>
      <c r="G94" s="403">
        <f>G95+G96+G97</f>
        <v>2651.7</v>
      </c>
    </row>
    <row r="95" spans="1:7" s="326" customFormat="1" ht="62.25" customHeight="1">
      <c r="A95" s="319" t="s">
        <v>188</v>
      </c>
      <c r="B95" s="330" t="s">
        <v>374</v>
      </c>
      <c r="C95" s="329" t="s">
        <v>373</v>
      </c>
      <c r="D95" s="328" t="s">
        <v>155</v>
      </c>
      <c r="E95" s="800" t="s">
        <v>809</v>
      </c>
      <c r="F95" s="327" t="s">
        <v>454</v>
      </c>
      <c r="G95" s="327" t="s">
        <v>454</v>
      </c>
    </row>
    <row r="96" spans="1:7" s="326" customFormat="1" ht="31.5" customHeight="1">
      <c r="A96" s="312" t="s">
        <v>163</v>
      </c>
      <c r="B96" s="330" t="s">
        <v>374</v>
      </c>
      <c r="C96" s="329" t="s">
        <v>373</v>
      </c>
      <c r="D96" s="328" t="s">
        <v>149</v>
      </c>
      <c r="E96" s="800" t="s">
        <v>810</v>
      </c>
      <c r="F96" s="327" t="s">
        <v>465</v>
      </c>
      <c r="G96" s="327" t="s">
        <v>465</v>
      </c>
    </row>
    <row r="97" spans="1:7" s="326" customFormat="1" ht="20.25" customHeight="1" hidden="1">
      <c r="A97" s="312" t="s">
        <v>191</v>
      </c>
      <c r="B97" s="330" t="s">
        <v>374</v>
      </c>
      <c r="C97" s="329" t="s">
        <v>373</v>
      </c>
      <c r="D97" s="328" t="s">
        <v>190</v>
      </c>
      <c r="E97" s="800" t="s">
        <v>329</v>
      </c>
      <c r="F97" s="327" t="s">
        <v>329</v>
      </c>
      <c r="G97" s="327" t="s">
        <v>329</v>
      </c>
    </row>
    <row r="98" spans="1:7" s="320" customFormat="1" ht="34.5" customHeight="1">
      <c r="A98" s="325" t="s">
        <v>295</v>
      </c>
      <c r="B98" s="324" t="s">
        <v>372</v>
      </c>
      <c r="C98" s="323" t="s">
        <v>371</v>
      </c>
      <c r="D98" s="322"/>
      <c r="E98" s="803">
        <f>+E99</f>
        <v>2742.57</v>
      </c>
      <c r="F98" s="321">
        <f>+F99</f>
        <v>2500</v>
      </c>
      <c r="G98" s="321">
        <f>+G99</f>
        <v>2500</v>
      </c>
    </row>
    <row r="99" spans="1:7" s="307" customFormat="1" ht="22.5" customHeight="1">
      <c r="A99" s="319" t="s">
        <v>293</v>
      </c>
      <c r="B99" s="311" t="s">
        <v>370</v>
      </c>
      <c r="C99" s="318" t="s">
        <v>371</v>
      </c>
      <c r="D99" s="317"/>
      <c r="E99" s="792">
        <f>E100</f>
        <v>2742.57</v>
      </c>
      <c r="F99" s="314">
        <f>F100</f>
        <v>2500</v>
      </c>
      <c r="G99" s="314">
        <f>G100</f>
        <v>2500</v>
      </c>
    </row>
    <row r="100" spans="1:7" s="307" customFormat="1" ht="30">
      <c r="A100" s="312" t="s">
        <v>292</v>
      </c>
      <c r="B100" s="311" t="s">
        <v>370</v>
      </c>
      <c r="C100" s="318" t="s">
        <v>369</v>
      </c>
      <c r="D100" s="315"/>
      <c r="E100" s="792">
        <f>E101+E103+E102</f>
        <v>2742.57</v>
      </c>
      <c r="F100" s="314">
        <f>F101+F103</f>
        <v>2500</v>
      </c>
      <c r="G100" s="314">
        <f>G101+G103</f>
        <v>2500</v>
      </c>
    </row>
    <row r="101" spans="1:7" s="307" customFormat="1" ht="33.75" customHeight="1">
      <c r="A101" s="537" t="s">
        <v>368</v>
      </c>
      <c r="B101" s="311" t="s">
        <v>370</v>
      </c>
      <c r="C101" s="313" t="s">
        <v>369</v>
      </c>
      <c r="D101" s="309" t="s">
        <v>149</v>
      </c>
      <c r="E101" s="778" t="s">
        <v>616</v>
      </c>
      <c r="F101" s="308" t="s">
        <v>347</v>
      </c>
      <c r="G101" s="308" t="s">
        <v>347</v>
      </c>
    </row>
    <row r="102" spans="1:7" s="307" customFormat="1" ht="20.25" customHeight="1" hidden="1">
      <c r="A102" s="312" t="s">
        <v>172</v>
      </c>
      <c r="B102" s="311" t="s">
        <v>370</v>
      </c>
      <c r="C102" s="313" t="s">
        <v>369</v>
      </c>
      <c r="D102" s="315" t="s">
        <v>169</v>
      </c>
      <c r="E102" s="795">
        <v>0</v>
      </c>
      <c r="F102" s="308"/>
      <c r="G102" s="308"/>
    </row>
    <row r="103" spans="1:7" s="307" customFormat="1" ht="21.75" customHeight="1">
      <c r="A103" s="312" t="s">
        <v>191</v>
      </c>
      <c r="B103" s="311" t="s">
        <v>370</v>
      </c>
      <c r="C103" s="310" t="s">
        <v>369</v>
      </c>
      <c r="D103" s="309" t="s">
        <v>190</v>
      </c>
      <c r="E103" s="778" t="s">
        <v>852</v>
      </c>
      <c r="F103" s="308" t="s">
        <v>411</v>
      </c>
      <c r="G103" s="308" t="s">
        <v>411</v>
      </c>
    </row>
    <row r="104" spans="1:7" ht="43.5">
      <c r="A104" s="405" t="s">
        <v>823</v>
      </c>
      <c r="B104" s="886" t="s">
        <v>466</v>
      </c>
      <c r="C104" s="887"/>
      <c r="D104" s="305"/>
      <c r="E104" s="811">
        <f>E105+E107</f>
        <v>2377.568</v>
      </c>
      <c r="F104" s="497" t="e">
        <f>#REF!+#REF!+#REF!+#REF!</f>
        <v>#REF!</v>
      </c>
      <c r="G104" s="497" t="e">
        <f>#REF!+#REF!+#REF!+#REF!</f>
        <v>#REF!</v>
      </c>
    </row>
    <row r="105" spans="1:7" ht="33" customHeight="1">
      <c r="A105" s="530" t="s">
        <v>442</v>
      </c>
      <c r="B105" s="888" t="s">
        <v>523</v>
      </c>
      <c r="C105" s="889"/>
      <c r="D105" s="304"/>
      <c r="E105" s="812">
        <f>E106</f>
        <v>1654.087</v>
      </c>
      <c r="F105" s="497"/>
      <c r="G105" s="497"/>
    </row>
    <row r="106" spans="1:7" ht="33" customHeight="1">
      <c r="A106" s="312" t="s">
        <v>163</v>
      </c>
      <c r="B106" s="888" t="s">
        <v>523</v>
      </c>
      <c r="C106" s="889"/>
      <c r="D106" s="499">
        <v>200</v>
      </c>
      <c r="E106" s="812">
        <v>1654.087</v>
      </c>
      <c r="F106" s="497"/>
      <c r="G106" s="497"/>
    </row>
    <row r="107" spans="1:7" ht="33" customHeight="1">
      <c r="A107" s="530" t="s">
        <v>442</v>
      </c>
      <c r="B107" s="888" t="s">
        <v>821</v>
      </c>
      <c r="C107" s="889"/>
      <c r="D107" s="499"/>
      <c r="E107" s="812">
        <f>E108</f>
        <v>723.481</v>
      </c>
      <c r="F107" s="497"/>
      <c r="G107" s="497"/>
    </row>
    <row r="108" spans="1:7" ht="33" customHeight="1">
      <c r="A108" s="537" t="s">
        <v>368</v>
      </c>
      <c r="B108" s="888" t="s">
        <v>821</v>
      </c>
      <c r="C108" s="889"/>
      <c r="D108" s="499">
        <v>200</v>
      </c>
      <c r="E108" s="812">
        <v>723.481</v>
      </c>
      <c r="F108" s="497"/>
      <c r="G108" s="497"/>
    </row>
    <row r="109" spans="1:7" ht="0.75" customHeight="1">
      <c r="A109" s="519" t="s">
        <v>729</v>
      </c>
      <c r="B109" s="886" t="s">
        <v>727</v>
      </c>
      <c r="C109" s="887"/>
      <c r="D109" s="305"/>
      <c r="E109" s="811">
        <f>+E110</f>
        <v>0</v>
      </c>
      <c r="F109" s="500" t="e">
        <f>#REF!+#REF!+#REF!+F110</f>
        <v>#REF!</v>
      </c>
      <c r="G109" s="500" t="e">
        <f>#REF!+#REF!+#REF!+G110</f>
        <v>#REF!</v>
      </c>
    </row>
    <row r="110" spans="1:7" ht="14.25" customHeight="1" hidden="1">
      <c r="A110" s="385" t="s">
        <v>201</v>
      </c>
      <c r="B110" s="888" t="s">
        <v>423</v>
      </c>
      <c r="C110" s="889"/>
      <c r="D110" s="499"/>
      <c r="E110" s="812">
        <f>E111</f>
        <v>0</v>
      </c>
      <c r="F110" s="501">
        <v>3800</v>
      </c>
      <c r="G110" s="501">
        <v>3800</v>
      </c>
    </row>
    <row r="111" spans="1:7" ht="17.25" customHeight="1" hidden="1">
      <c r="A111" s="537" t="s">
        <v>368</v>
      </c>
      <c r="B111" s="888" t="s">
        <v>423</v>
      </c>
      <c r="C111" s="889"/>
      <c r="D111" s="499">
        <v>200</v>
      </c>
      <c r="E111" s="812">
        <v>0</v>
      </c>
      <c r="F111" s="501"/>
      <c r="G111" s="501"/>
    </row>
    <row r="112" spans="1:7" ht="15">
      <c r="A112" s="305" t="s">
        <v>424</v>
      </c>
      <c r="B112" s="886" t="s">
        <v>425</v>
      </c>
      <c r="C112" s="887"/>
      <c r="D112" s="502"/>
      <c r="E112" s="811">
        <f>E113</f>
        <v>60</v>
      </c>
      <c r="F112" s="500">
        <v>50</v>
      </c>
      <c r="G112" s="500">
        <v>50</v>
      </c>
    </row>
    <row r="113" spans="1:7" ht="15.75">
      <c r="A113" s="469" t="s">
        <v>302</v>
      </c>
      <c r="B113" s="888" t="s">
        <v>425</v>
      </c>
      <c r="C113" s="889"/>
      <c r="D113" s="499">
        <v>800</v>
      </c>
      <c r="E113" s="812">
        <v>60</v>
      </c>
      <c r="F113" s="501">
        <v>50</v>
      </c>
      <c r="G113" s="501">
        <v>50</v>
      </c>
    </row>
    <row r="114" spans="1:7" ht="28.5">
      <c r="A114" s="355" t="s">
        <v>278</v>
      </c>
      <c r="B114" s="884" t="s">
        <v>449</v>
      </c>
      <c r="C114" s="885"/>
      <c r="D114" s="503"/>
      <c r="E114" s="811">
        <f>E115</f>
        <v>20</v>
      </c>
      <c r="F114" s="500">
        <v>15</v>
      </c>
      <c r="G114" s="500">
        <v>15</v>
      </c>
    </row>
    <row r="115" spans="1:7" ht="30">
      <c r="A115" s="504" t="s">
        <v>173</v>
      </c>
      <c r="B115" s="880" t="s">
        <v>448</v>
      </c>
      <c r="C115" s="881"/>
      <c r="D115" s="505"/>
      <c r="E115" s="812">
        <f>E116</f>
        <v>20</v>
      </c>
      <c r="F115" s="501">
        <v>15</v>
      </c>
      <c r="G115" s="501">
        <v>15</v>
      </c>
    </row>
    <row r="116" spans="1:7" ht="15">
      <c r="A116" s="506" t="s">
        <v>172</v>
      </c>
      <c r="B116" s="880" t="s">
        <v>448</v>
      </c>
      <c r="C116" s="881"/>
      <c r="D116" s="646">
        <v>300</v>
      </c>
      <c r="E116" s="812">
        <v>20</v>
      </c>
      <c r="F116" s="501">
        <v>15</v>
      </c>
      <c r="G116" s="501">
        <v>15</v>
      </c>
    </row>
    <row r="117" spans="1:5" ht="28.5" hidden="1">
      <c r="A117" s="355" t="s">
        <v>278</v>
      </c>
      <c r="B117" s="884" t="s">
        <v>449</v>
      </c>
      <c r="C117" s="885"/>
      <c r="D117" s="523"/>
      <c r="E117" s="773">
        <f>E118</f>
        <v>0</v>
      </c>
    </row>
    <row r="118" spans="1:5" ht="20.25" customHeight="1" hidden="1">
      <c r="A118" s="485" t="s">
        <v>503</v>
      </c>
      <c r="B118" s="880" t="s">
        <v>505</v>
      </c>
      <c r="C118" s="881"/>
      <c r="D118" s="524" t="s">
        <v>149</v>
      </c>
      <c r="E118" s="774">
        <v>0</v>
      </c>
    </row>
    <row r="119" spans="1:5" ht="71.25">
      <c r="A119" s="637" t="s">
        <v>705</v>
      </c>
      <c r="B119" s="884" t="s">
        <v>610</v>
      </c>
      <c r="C119" s="885"/>
      <c r="D119" s="524"/>
      <c r="E119" s="813">
        <f>E120</f>
        <v>10</v>
      </c>
    </row>
    <row r="120" spans="1:5" ht="64.5" customHeight="1">
      <c r="A120" s="312" t="s">
        <v>609</v>
      </c>
      <c r="B120" s="880" t="s">
        <v>610</v>
      </c>
      <c r="C120" s="881"/>
      <c r="D120" s="524"/>
      <c r="E120" s="814">
        <v>10</v>
      </c>
    </row>
    <row r="121" spans="1:5" ht="25.5" customHeight="1">
      <c r="A121" s="312" t="s">
        <v>172</v>
      </c>
      <c r="B121" s="880" t="s">
        <v>610</v>
      </c>
      <c r="C121" s="881"/>
      <c r="D121" s="524" t="s">
        <v>169</v>
      </c>
      <c r="E121" s="815">
        <v>10</v>
      </c>
    </row>
  </sheetData>
  <sheetProtection/>
  <mergeCells count="60">
    <mergeCell ref="A8:G8"/>
    <mergeCell ref="B25:C25"/>
    <mergeCell ref="B1:H1"/>
    <mergeCell ref="A2:H2"/>
    <mergeCell ref="A3:H3"/>
    <mergeCell ref="A4:H4"/>
    <mergeCell ref="A5:H5"/>
    <mergeCell ref="B24:C24"/>
    <mergeCell ref="B19:C19"/>
    <mergeCell ref="B20:C20"/>
    <mergeCell ref="B6:H6"/>
    <mergeCell ref="B57:C57"/>
    <mergeCell ref="B17:C17"/>
    <mergeCell ref="B18:C18"/>
    <mergeCell ref="B10:C10"/>
    <mergeCell ref="B46:C46"/>
    <mergeCell ref="B7:H7"/>
    <mergeCell ref="B30:C30"/>
    <mergeCell ref="B45:C45"/>
    <mergeCell ref="B31:C31"/>
    <mergeCell ref="B44:C44"/>
    <mergeCell ref="B108:C108"/>
    <mergeCell ref="B85:C85"/>
    <mergeCell ref="B47:C47"/>
    <mergeCell ref="B105:C105"/>
    <mergeCell ref="B104:C104"/>
    <mergeCell ref="B60:C60"/>
    <mergeCell ref="B80:C80"/>
    <mergeCell ref="B81:C81"/>
    <mergeCell ref="B65:C65"/>
    <mergeCell ref="B54:C54"/>
    <mergeCell ref="B58:C58"/>
    <mergeCell ref="B83:C83"/>
    <mergeCell ref="B78:C78"/>
    <mergeCell ref="B79:C79"/>
    <mergeCell ref="B64:C64"/>
    <mergeCell ref="B62:C62"/>
    <mergeCell ref="B63:C63"/>
    <mergeCell ref="B66:C66"/>
    <mergeCell ref="B67:C67"/>
    <mergeCell ref="B59:C59"/>
    <mergeCell ref="B121:C121"/>
    <mergeCell ref="B110:C110"/>
    <mergeCell ref="B114:C114"/>
    <mergeCell ref="B115:C115"/>
    <mergeCell ref="B116:C116"/>
    <mergeCell ref="B111:C111"/>
    <mergeCell ref="B119:C119"/>
    <mergeCell ref="B113:C113"/>
    <mergeCell ref="B120:C120"/>
    <mergeCell ref="B118:C118"/>
    <mergeCell ref="B68:C68"/>
    <mergeCell ref="B69:C69"/>
    <mergeCell ref="B117:C117"/>
    <mergeCell ref="B86:C86"/>
    <mergeCell ref="B112:C112"/>
    <mergeCell ref="B107:C107"/>
    <mergeCell ref="B109:C109"/>
    <mergeCell ref="B106:C106"/>
    <mergeCell ref="B84:C84"/>
  </mergeCells>
  <printOptions/>
  <pageMargins left="0.3937007874015748" right="0.2362204724409449" top="0.3937007874015748" bottom="0.1968503937007874" header="0.2755905511811024" footer="0.196850393700787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buhgalter</cp:lastModifiedBy>
  <cp:lastPrinted>2023-12-27T05:58:09Z</cp:lastPrinted>
  <dcterms:created xsi:type="dcterms:W3CDTF">2014-10-25T07:35:49Z</dcterms:created>
  <dcterms:modified xsi:type="dcterms:W3CDTF">2023-12-28T06:29:03Z</dcterms:modified>
  <cp:category/>
  <cp:version/>
  <cp:contentType/>
  <cp:contentStatus/>
</cp:coreProperties>
</file>