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5480" windowHeight="9315" tabRatio="460" firstSheet="1" activeTab="1"/>
  </bookViews>
  <sheets>
    <sheet name="прил. 3" sheetId="1" state="hidden" r:id="rId1"/>
    <sheet name="прил.3" sheetId="2" r:id="rId2"/>
    <sheet name="прил.5 " sheetId="3" r:id="rId3"/>
    <sheet name="прил.7" sheetId="4" r:id="rId4"/>
    <sheet name="прил9" sheetId="5" r:id="rId5"/>
  </sheets>
  <definedNames>
    <definedName name="_xlnm.Print_Titles" localSheetId="3">'прил.7'!$11:$11</definedName>
    <definedName name="_xlnm.Print_Area" localSheetId="3">'прил.7'!$A$1:$H$255</definedName>
  </definedNames>
  <calcPr fullCalcOnLoad="1"/>
</workbook>
</file>

<file path=xl/sharedStrings.xml><?xml version="1.0" encoding="utf-8"?>
<sst xmlns="http://schemas.openxmlformats.org/spreadsheetml/2006/main" count="3349" uniqueCount="702">
  <si>
    <t>001</t>
  </si>
  <si>
    <t>Наименование</t>
  </si>
  <si>
    <t xml:space="preserve">к решению Собрания депутатов поселка Глушково </t>
  </si>
  <si>
    <t>"поселок Глушково" Глушковского района Курской области</t>
  </si>
  <si>
    <t>к решению Собрания депутатов поселка Глушково</t>
  </si>
  <si>
    <t>Администрация поселка Глушково Глушковского района Курской области</t>
  </si>
  <si>
    <t>ВСЕГО ДОХОДОВ</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</si>
  <si>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</si>
  <si>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 xml:space="preserve"> 2 02 04012 10 0000 151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</si>
  <si>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</si>
  <si>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2 02 04012 00 0000 151</t>
  </si>
  <si>
    <t>Иные межбюджетные трансферты</t>
  </si>
  <si>
    <t xml:space="preserve"> 2 02 04000 00 0000 151</t>
  </si>
  <si>
    <t>2 02 03999 10 0000 151</t>
  </si>
  <si>
    <t>Субвенция на содержание работников</t>
  </si>
  <si>
    <t>Субвенция на  предоставление  гражданам субсидий на оплату ЖКУ</t>
  </si>
  <si>
    <t>в том числе</t>
  </si>
  <si>
    <t>Прочие субвенции бюджетам поселений</t>
  </si>
  <si>
    <t>Прочие субвенции</t>
  </si>
  <si>
    <t xml:space="preserve"> 2 02 03999 00 0000 151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</si>
  <si>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</si>
  <si>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2 02 03015 10 0000 151</t>
  </si>
  <si>
    <t>Субвенции бюджетам на осуществление первичного воинского учета на территориях, где отсутствуют военные комиссариаты</t>
  </si>
  <si>
    <t xml:space="preserve"> 2 02 03015 00 0000 151</t>
  </si>
  <si>
    <t xml:space="preserve">Субвенции бюджетам субъектов Российской Федерации и муниципальных образований </t>
  </si>
  <si>
    <t xml:space="preserve"> 2 02 03000 00 0000 151</t>
  </si>
  <si>
    <t xml:space="preserve"> 2 02 02999 10 0000 151</t>
  </si>
  <si>
    <t>Прочие субсидии бюджетам поселений</t>
  </si>
  <si>
    <t>Прочие субсидии</t>
  </si>
  <si>
    <t xml:space="preserve"> 2 02 02999 00 0000 151</t>
  </si>
  <si>
    <t>Субсидии бюджетам поселений на бюджетные инвестиции в объекты капитального строительства собственности муниципальных образований</t>
  </si>
  <si>
    <t xml:space="preserve"> 2 02 02077 10 0000 151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</si>
  <si>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</si>
  <si>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2 02 02077 00 0000 151</t>
  </si>
  <si>
    <t>Субсидии бюджетам поселений на реализацию федеральных целевых программ</t>
  </si>
  <si>
    <t xml:space="preserve"> 2 02 02051 10 0000 151</t>
  </si>
  <si>
    <t>Субсидии бюджетам на реализацию федеральных целевых программ</t>
  </si>
  <si>
    <t xml:space="preserve"> 2 02 02051 00 0000 151</t>
  </si>
  <si>
    <t>Субсидии бюджетам субъектов Российской Федерации и муниципальных образований (межбюджетные субсидии)</t>
  </si>
  <si>
    <t xml:space="preserve"> 2 02 02000 00 0000 151</t>
  </si>
  <si>
    <t>Дотации бюджетам городскких поселений на выравнивание бюджетной обеспеченности</t>
  </si>
  <si>
    <t xml:space="preserve"> 2 02 15001 13 0000 151</t>
  </si>
  <si>
    <t>Дотации на выравнивание бюджетной обеспеченности</t>
  </si>
  <si>
    <t xml:space="preserve"> 2 02 15001 00 0000 151</t>
  </si>
  <si>
    <t>Дотации бюджетам поселений на выравнивание бюджетной обеспеченности</t>
  </si>
  <si>
    <t xml:space="preserve"> 2 02 01001 10 0000 151</t>
  </si>
  <si>
    <t xml:space="preserve"> 2 02 01001 00 0000 151</t>
  </si>
  <si>
    <t>БЕЗВОЗМЕЗДНЫЕ ПОСТУПЛЕНИЯ ОТ ДРУГИХ БЮДЖЕТОВ БЮДЖЕТНОЙ СИСТЕМЫ РОССИЙСКОЙ ФЕДЕРАЦИИ</t>
  </si>
  <si>
    <t xml:space="preserve"> 2 02 00000 00 0000 000</t>
  </si>
  <si>
    <t>БЕЗВОЗМЕЗДНЫЕ ПОСТУПЛЕНИЯ</t>
  </si>
  <si>
    <t xml:space="preserve"> 2 00 00000 00 0000 000</t>
  </si>
  <si>
    <t>Невыясненные поступления, зачисляемые в бюджеты поселений</t>
  </si>
  <si>
    <t xml:space="preserve"> 1 17 01050 10 0000 180</t>
  </si>
  <si>
    <t>Невыясненные поступления</t>
  </si>
  <si>
    <t xml:space="preserve"> 1 17 01000 00 0000 180</t>
  </si>
  <si>
    <t>ПРОЧИЕ НЕНАЛОГОВЫЕ ДОХОДЫ</t>
  </si>
  <si>
    <t xml:space="preserve"> 1 17 00000 00 0000 000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</si>
  <si>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</si>
  <si>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</si>
  <si>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</si>
  <si>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</si>
  <si>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</si>
  <si>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1 14 06013 13 0000 430</t>
  </si>
  <si>
    <t xml:space="preserve"> Доходы     от    продажи    земельных    участков,                              государственная  собственность  на   которые   не                              разграничена</t>
  </si>
  <si>
    <t xml:space="preserve"> 1 14 06010 00 0000 430</t>
  </si>
  <si>
    <t xml:space="preserve"> Доходы    от    продажи    земельных    участков, находящихся в государственной и муниципальной собственности</t>
  </si>
  <si>
    <t xml:space="preserve"> 1 14 06000 00 0000 430</t>
  </si>
  <si>
    <t>ДОХОДЫ ОТ ПРОДАЖИ МАТЕРИАЛЬНЫХ И НЕМАТЕРИАЛЬНЫХ АКТИВОВ</t>
  </si>
  <si>
    <t xml:space="preserve"> 1 14 00000 00 0000 000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</si>
  <si>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</si>
  <si>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</si>
  <si>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</si>
  <si>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</si>
  <si>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</si>
  <si>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1 11 05025 10 0000 120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</si>
  <si>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</si>
  <si>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1 11 05020 00 0000 120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</si>
  <si>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</si>
  <si>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1 11 05013 13 0000 120</t>
  </si>
  <si>
    <t xml:space="preserve"> 1 11 05010 00 0000 120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</si>
  <si>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</si>
  <si>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1 11 05000 00 0000 120</t>
  </si>
  <si>
    <t>ДОХОДЫ ОТ ИСПОЛЬЗОВАНИЯ ИМУЩЕСТВА, НАХОДЯЩЕГОСЯ В ГОСУДАРСТВЕННОЙ И МУНИЦИПАЛЬНОЙ СОБСТВЕННОСТИ</t>
  </si>
  <si>
    <t xml:space="preserve"> 1 11 00000 00 0000 000</t>
  </si>
  <si>
    <t>Земельный налог (по обязательствам, возникшим до        1 января 2006 года), мобилизуемый на территориях поселений</t>
  </si>
  <si>
    <t xml:space="preserve"> 1 09 04050 10 0000 110</t>
  </si>
  <si>
    <t>Земельный налог (по обязательствам, возникшим до        1 января 2006 года)</t>
  </si>
  <si>
    <t xml:space="preserve"> 1 09 04050 00 0000 110</t>
  </si>
  <si>
    <t>Налоги на имущество</t>
  </si>
  <si>
    <t xml:space="preserve"> 1 09 04000 00 0000 110</t>
  </si>
  <si>
    <t>ЗАДОЛЖЕННОСТЬ И ПЕРЕРАСЧЕТЫ ПО ОТМЕНЕННЫМ НАЛОГАМ, СБОРАМ И ИНЫМ ОБЯЗАТЕЛЬНЫМ ПЛАТЕЖАМ</t>
  </si>
  <si>
    <t xml:space="preserve"> 1 09 00000 00 0000 000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</si>
  <si>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</si>
  <si>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</si>
  <si>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</si>
  <si>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1 08 04000 01 0000 110</t>
  </si>
  <si>
    <t>ГОСУДАРСТВЕННАЯ ПОШЛИНА</t>
  </si>
  <si>
    <t>1 08 00000 00 0000 000</t>
  </si>
  <si>
    <t xml:space="preserve"> 1 06 06043 13 0000 110</t>
  </si>
  <si>
    <t>Земельный налог с физических лиц</t>
  </si>
  <si>
    <t xml:space="preserve"> 1 06 06040 00 0000 110</t>
  </si>
  <si>
    <t>Земельный налог с организаций, обладающих земельным участком, расположенным в границах городских  поселений</t>
  </si>
  <si>
    <t xml:space="preserve"> 1 06 06033 13 0000 110</t>
  </si>
  <si>
    <t xml:space="preserve">Земельный налог с организаций </t>
  </si>
  <si>
    <t xml:space="preserve"> 1 06 06030 00 0000 110</t>
  </si>
  <si>
    <t>Земельный налог</t>
  </si>
  <si>
    <t xml:space="preserve"> 1 06 06000 00 0000 110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</si>
  <si>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</si>
  <si>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1 06 01030 13 0000 110</t>
  </si>
  <si>
    <t>Налог на имущество физических лиц</t>
  </si>
  <si>
    <t xml:space="preserve"> 1 06 01000 00 0000 110</t>
  </si>
  <si>
    <t>НАЛОГИ НА ИМУЩЕСТВО</t>
  </si>
  <si>
    <t xml:space="preserve"> 1 06 00000 00 0000 000</t>
  </si>
  <si>
    <t>Единый сельскохозяйственный налог (за налоговые периоды, истекшие до 1 января 2011 года)</t>
  </si>
  <si>
    <t xml:space="preserve"> 1 05 03020 01 0000 110</t>
  </si>
  <si>
    <t>Единый сельскохозяйственный налог</t>
  </si>
  <si>
    <t xml:space="preserve"> 1 05 03000 00 0000 110</t>
  </si>
  <si>
    <t>НАЛОГИ НА СОВОКУПНЫЙ ДОХОД</t>
  </si>
  <si>
    <t xml:space="preserve">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</si>
  <si>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</si>
  <si>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</si>
  <si>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</si>
  <si>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</si>
  <si>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</si>
  <si>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</si>
  <si>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</si>
  <si>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1 03 02230 01 0000 110</t>
  </si>
  <si>
    <t>Акцизы по подакцизным товарам (продукции), производимым на территории Российской Федерации</t>
  </si>
  <si>
    <t xml:space="preserve"> 1 03 02000 01 0000 110</t>
  </si>
  <si>
    <t>НАЛОГИ НА ТОВАРЫ (РАБОТЫ, УСЛУГИ) РЕАЛИЗУЕМЫЕ НА ТЕРРИТОРИИ РОССИЙСКОЙ ФЕДЕРАЦИИ</t>
  </si>
  <si>
    <t xml:space="preserve"> 1 03 00000 00 0000 000</t>
  </si>
  <si>
    <t xml:space="preserve"> 1 01 02030 01 0000 110</t>
  </si>
  <si>
    <t xml:space="preserve"> 1 01 02020 01 0000 110</t>
  </si>
  <si>
    <t xml:space="preserve">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</si>
  <si>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</si>
  <si>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t>
  </si>
  <si>
    <t xml:space="preserve"> 1 01 02000 01 0000 110</t>
  </si>
  <si>
    <t>НАЛОГИ НА ПРИБЫЛЬ, ДОХОДЫ</t>
  </si>
  <si>
    <t xml:space="preserve"> 1 01 00000 00 0000 000</t>
  </si>
  <si>
    <t xml:space="preserve"> НАЛОГОВЫЕ И НЕНАЛОГОВЫЕ ДОХОДЫ</t>
  </si>
  <si>
    <t xml:space="preserve"> 1 00 00000 00 0000 000</t>
  </si>
  <si>
    <t>Наименование доходов</t>
  </si>
  <si>
    <t>Код бюджетной классификации Российской Федероации</t>
  </si>
  <si>
    <t>200</t>
  </si>
  <si>
    <t>C1442</t>
  </si>
  <si>
    <t>01 2 02</t>
  </si>
  <si>
    <t>01</t>
  </si>
  <si>
    <t>08</t>
  </si>
  <si>
    <t>Подпрограмма «Социальная поддержка отдельных категорий граждан»  муниципальной программы _____________кого сельсовета «Социальная поддержка граждан в муниципальном образовании «_____________кий сельсовет» Глушковского района Курской области на 2014 – 2016 годы</t>
  </si>
  <si>
    <t>100</t>
  </si>
  <si>
    <t>Муниципальная программа _____________кого сельсовета  Глушковского района Курской области «Социальная поддержка граждан в _____________ком сельсовете  Глушковского района Курской области на 2014-2016 годы»</t>
  </si>
  <si>
    <t>C1401</t>
  </si>
  <si>
    <t>Пенсионное обеспечение</t>
  </si>
  <si>
    <t>00000</t>
  </si>
  <si>
    <t>01 2 00</t>
  </si>
  <si>
    <t>СОЦИАЛЬНАЯ ПОЛИТИКА</t>
  </si>
  <si>
    <t>01 0 00</t>
  </si>
  <si>
    <t>Закупка товаров, работ и услуг для государственных (муниципальных) нужд</t>
  </si>
  <si>
    <t xml:space="preserve">Создание условий для организации досуга и обеспечения жителей поселения услугами организаций культуры </t>
  </si>
  <si>
    <t>C1414</t>
  </si>
  <si>
    <t>08 1  01</t>
  </si>
  <si>
    <t>07</t>
  </si>
  <si>
    <t>300</t>
  </si>
  <si>
    <t>1445</t>
  </si>
  <si>
    <t>02 1</t>
  </si>
  <si>
    <t>Социальное обеспечение и иные выплаты населению</t>
  </si>
  <si>
    <t>Выплата пенсий за выслугу лет и доплат к пенсиям муниципальных служащих</t>
  </si>
  <si>
    <t>0000</t>
  </si>
  <si>
    <t>02 0</t>
  </si>
  <si>
    <t>C1406</t>
  </si>
  <si>
    <t>11</t>
  </si>
  <si>
    <t>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</si>
  <si>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t>08 0 00</t>
  </si>
  <si>
    <t>ФИЗИЧЕСКАЯ КУЛЬТУРА И СПОРТ</t>
  </si>
  <si>
    <t>03</t>
  </si>
  <si>
    <t>10</t>
  </si>
  <si>
    <t>Государственная поддержка молодых семей в улучшении жилищных условий</t>
  </si>
  <si>
    <t>07 2 00</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</si>
  <si>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t>
  </si>
  <si>
    <t>07 0 00</t>
  </si>
  <si>
    <t>Социальное обеспечение населения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</si>
  <si>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</si>
  <si>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</si>
  <si>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800</t>
  </si>
  <si>
    <t>Иные бюджетные ассигнования</t>
  </si>
  <si>
    <t>Реализация мероприятий в сфере молодежной политики</t>
  </si>
  <si>
    <t>Молодежная политика и оздоровление детей</t>
  </si>
  <si>
    <t>ОБРАЗОВАНИЕ</t>
  </si>
  <si>
    <t>C1433</t>
  </si>
  <si>
    <t>071 03</t>
  </si>
  <si>
    <t>05</t>
  </si>
  <si>
    <t>07 1 00</t>
  </si>
  <si>
    <t>C1457</t>
  </si>
  <si>
    <t>07 1 01</t>
  </si>
  <si>
    <t>Мероприятия по сбору и удалению твердых и жидких бытовых отходов</t>
  </si>
  <si>
    <t>C1456</t>
  </si>
  <si>
    <t>Мероприятия по содержанию мемориальных комплексов</t>
  </si>
  <si>
    <t>07 1 05</t>
  </si>
  <si>
    <t>Озеленение</t>
  </si>
  <si>
    <t>Мероприятия по благоустройству</t>
  </si>
  <si>
    <t>Благоустройство</t>
  </si>
  <si>
    <t>С1417</t>
  </si>
  <si>
    <t>07 2 03</t>
  </si>
  <si>
    <t>02</t>
  </si>
  <si>
    <t>Проведение текущего ремонта объектов водоснабжения муниципальной собственности</t>
  </si>
  <si>
    <t>С1431</t>
  </si>
  <si>
    <t>Коммунальное хозяйство</t>
  </si>
  <si>
    <t>400</t>
  </si>
  <si>
    <t>С1430</t>
  </si>
  <si>
    <t>07 1 07</t>
  </si>
  <si>
    <t>Основное мероприятие "Капитальный ремонт многоквартирных домов поселка Глушково"</t>
  </si>
  <si>
    <t>Жилищное хозяйство</t>
  </si>
  <si>
    <t>ЖИЛИЩНО-КОММУНАЛЬНОЕ ХОЯЙСТВО</t>
  </si>
  <si>
    <t>12</t>
  </si>
  <si>
    <t>04</t>
  </si>
  <si>
    <t>Мероприятия в области земельных отношений (межевание земельных участков, проведение кадастровых работ)</t>
  </si>
  <si>
    <t>Мероприятия по разработке документов территориального планирования и градостроительного зонирования</t>
  </si>
  <si>
    <t>1405</t>
  </si>
  <si>
    <t>15 2</t>
  </si>
  <si>
    <t>Обеспечение условий для развития малого и среднего предпринимательства на территории муниципального образования</t>
  </si>
  <si>
    <t>1196</t>
  </si>
  <si>
    <t>Обеспечение условий для развития малого и среднего предпринимательства на территории Курской области</t>
  </si>
  <si>
    <t>Подпрограмма «Содействие развитию малого и среднего предпринимательства» муниципальной программы «Развитие экономики муниципального образования»</t>
  </si>
  <si>
    <t>1480</t>
  </si>
  <si>
    <t>15 1</t>
  </si>
  <si>
    <t>Создание благоприятных условий для привлечения инвестиций в экономику МО и формирование благоприятного инвестиционного климата</t>
  </si>
  <si>
    <t>Подпрограмма «Создание благоприятных условий для привлечения инвестиций в экономику муниципального района» муниципальной программы «Развитие экономики муниципального образования»</t>
  </si>
  <si>
    <t>15 0</t>
  </si>
  <si>
    <t>Муниципальная программа «Развитие экономики муниципального образования»</t>
  </si>
  <si>
    <t>Мероприятия в области энергосбережения</t>
  </si>
  <si>
    <t>Другие вопросы в области национальной экономики</t>
  </si>
  <si>
    <t>09</t>
  </si>
  <si>
    <t>Обеспечение безопасности дорожного движения на автомобильных дорогах местного значения</t>
  </si>
  <si>
    <t>11 2 03</t>
  </si>
  <si>
    <t>Основное мероприятие "Повышение безопасности дорожного движения и снижение дорожно-транспортного травматизма на территории муниципального образования"</t>
  </si>
  <si>
    <t>11 2 03 00000</t>
  </si>
  <si>
    <t>Подпрограмма «Повышение безопасности дорожного движения поселка Глушково Глушковского района Курской области муниципальной программы "Содержание, ремонт и капитальный ремонт автомобильных дорог на 2014-2016 годы"</t>
  </si>
  <si>
    <t>1160</t>
  </si>
  <si>
    <t>C1424</t>
  </si>
  <si>
    <t>11 1 02</t>
  </si>
  <si>
    <t xml:space="preserve">Капитальный ремонт, ремонт и содержание автомобильных дорог общего пользования местного значения </t>
  </si>
  <si>
    <t>Основное мероприятие "Капитальный ремонт, ремонт и содержание автомобильных дорог общего пользования  местного  значения"</t>
  </si>
  <si>
    <t>4897,431</t>
  </si>
  <si>
    <t>C1423</t>
  </si>
  <si>
    <t>11 1 01</t>
  </si>
  <si>
    <t>Капитальные вложения в объекты недвижимого имущества государственной (муниципальной) собственности</t>
  </si>
  <si>
    <t xml:space="preserve">Бюджетные инвестиции </t>
  </si>
  <si>
    <t xml:space="preserve">Строительство (реконструкция) автомобильных дорог общего пользования местного значения </t>
  </si>
  <si>
    <t>Основное мероприятие "Строительство и (или) реконструкция автомобильных дорог общего пользования местного значения"</t>
  </si>
  <si>
    <t>Дорожное хозяйство (дорожные фонды)</t>
  </si>
  <si>
    <t>НАЦИОНАЛЬНАЯ ЭКОНОМИКА</t>
  </si>
  <si>
    <t>Реализация мероприятий направленных на обеспечение правопорядка на территории муниципального образования</t>
  </si>
  <si>
    <t>14</t>
  </si>
  <si>
    <t>12 0 00</t>
  </si>
  <si>
    <t>Другие вопросы в области национальной безопасности и правоохранительной деятельности</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</si>
  <si>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</si>
  <si>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Основное мероприятие "Обеспечение эффективного функционирования системы гражданской обороны, защиты населения и территорий от чрезвычайных ситуаций, безопасности людей на водных объектах"</t>
  </si>
  <si>
    <t>НАЦИОНАЛЬНАЯ БЕЗОПАСНОСТЬ И ПРАВООХРАНИТЕЛЬНАЯ ДЕЯТЕЛЬНОСТЬ</t>
  </si>
  <si>
    <t>С1439</t>
  </si>
  <si>
    <t>77 2 00</t>
  </si>
  <si>
    <t>Реализация мероприятий по распространению официальной информации</t>
  </si>
  <si>
    <t>С1401</t>
  </si>
  <si>
    <t>13</t>
  </si>
  <si>
    <t>Непрограммные расходы органов местного самоуправления</t>
  </si>
  <si>
    <t>77 0 00</t>
  </si>
  <si>
    <t>Непрограммная деятельность органов местного самоуправления</t>
  </si>
  <si>
    <t>76 1 00 С1404</t>
  </si>
  <si>
    <t>5918</t>
  </si>
  <si>
    <t>77 2</t>
  </si>
  <si>
    <t>Осуществление первичного воинского учета на территориях, где отсутствуют военные комиссариаты</t>
  </si>
  <si>
    <t>П1490</t>
  </si>
  <si>
    <t>73 1 00</t>
  </si>
  <si>
    <t>Мобилизационная и вневойсковая подготовка</t>
  </si>
  <si>
    <t>НАЦИОНАЛЬНАЯ ОБОРОНА</t>
  </si>
  <si>
    <t>Расходы на обеспечение деятельности (оказание услуг) муниципальных учреждений</t>
  </si>
  <si>
    <t>С1404</t>
  </si>
  <si>
    <t>76 1 00</t>
  </si>
  <si>
    <t>Выполнение других (прочих) обязательств органа местного самоуправления</t>
  </si>
  <si>
    <t>Выполнение других обязательств Курской области</t>
  </si>
  <si>
    <t>76 0 00</t>
  </si>
  <si>
    <t>Реализация государственных функций, связанных с общегосударственным управлением</t>
  </si>
  <si>
    <t>С1437</t>
  </si>
  <si>
    <t>Мероприятия, направленные на развитие муниципальной службы</t>
  </si>
  <si>
    <t>Основное мероприятие "Внедрение современных технологий,повышение профессиональной компетентности муниципальных служащих,обеспечение условий для их результативной профессиональной служебной деятельности"</t>
  </si>
  <si>
    <t>09 0 00</t>
  </si>
  <si>
    <t>Другие общегосударственные вопросы</t>
  </si>
  <si>
    <t>78 1</t>
  </si>
  <si>
    <t>Резервный фонд местной администрации</t>
  </si>
  <si>
    <t xml:space="preserve">Резервные фонды </t>
  </si>
  <si>
    <t>78 0</t>
  </si>
  <si>
    <t>Резервные фонды органов местного самоуправления</t>
  </si>
  <si>
    <t>Резервные фонды</t>
  </si>
  <si>
    <t>1441</t>
  </si>
  <si>
    <t>77 3</t>
  </si>
  <si>
    <t>Подготовка и проведение выборов</t>
  </si>
  <si>
    <t>Организация и проведение выборов и референдумов</t>
  </si>
  <si>
    <t>77 0</t>
  </si>
  <si>
    <t>Обеспечение проведения выборов и референдумов</t>
  </si>
  <si>
    <t>500</t>
  </si>
  <si>
    <t>1467</t>
  </si>
  <si>
    <t>74 3</t>
  </si>
  <si>
    <t>06</t>
  </si>
  <si>
    <t>Межбюджетные трансферты</t>
  </si>
  <si>
    <t>Осуществление переданных полномочий от поселений муниципальному району в сфере внешнего муниципального финансового контроля</t>
  </si>
  <si>
    <t>1402</t>
  </si>
  <si>
    <t>Обеспечение деятельности и выполнение функций органов местного самоуправления</t>
  </si>
  <si>
    <t>Аппарат контрольно-счетного органа муниципального образования</t>
  </si>
  <si>
    <t>74 2</t>
  </si>
  <si>
    <t>Аудиторы контрольно-счетного органа муниципального образования</t>
  </si>
  <si>
    <t>74 1</t>
  </si>
  <si>
    <t>Руководитель контрольно-счетного органа муниципального образования</t>
  </si>
  <si>
    <t>74 0</t>
  </si>
  <si>
    <t>Обеспечение деятельности контрольно-счетных органов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</si>
  <si>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</si>
  <si>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0</t>
  </si>
  <si>
    <t>С1402</t>
  </si>
  <si>
    <t>Обеспечение деятельности администрации муниципального образования</t>
  </si>
  <si>
    <t>73 0 00</t>
  </si>
  <si>
    <t>Обеспечение функционирования местных администраций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</si>
  <si>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</si>
  <si>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71 1 00</t>
  </si>
  <si>
    <t>Глава муниципального образования</t>
  </si>
  <si>
    <t>71 0 00</t>
  </si>
  <si>
    <t>Обеспечение функционирования главы муниципального образования</t>
  </si>
  <si>
    <t>ГРБС</t>
  </si>
  <si>
    <t>Функционирование высшего должностного лица субъекта Российской Федерации и муниципального образования</t>
  </si>
  <si>
    <t>ОБЩЕГОСУДАРСТВЕННЫЕ ВОПРОСЫ</t>
  </si>
  <si>
    <t>В С Е Г О</t>
  </si>
  <si>
    <t>ВР</t>
  </si>
  <si>
    <t>ЦСР</t>
  </si>
  <si>
    <t>ПР</t>
  </si>
  <si>
    <t>Рз</t>
  </si>
  <si>
    <t>700</t>
  </si>
  <si>
    <t>14 1 1465</t>
  </si>
  <si>
    <t>Обслуживание  государственного (муниципального ) долга</t>
  </si>
  <si>
    <t>Обслуживание муниципального долга</t>
  </si>
  <si>
    <t>14 1 0000</t>
  </si>
  <si>
    <t>Подпрограмма «Управление муниципальным долгом» муниципальной программы __________________________ сельсовета Глушковского района Курской области «Повышение эффективности управления муниципальными финансами _____________________ сельсовете  Глушковского района Курской области на 2014 – 2018 годы»</t>
  </si>
  <si>
    <t>14 0 0000</t>
  </si>
  <si>
    <t>Муниципальная программа __________________________ сельсовета Глушковского района Курской области «Повышение эффективности  управления финансами в _____________________ сельсовете  Глушковского района Курской области на 2014 – 2018 годы»</t>
  </si>
  <si>
    <t>1407</t>
  </si>
  <si>
    <t xml:space="preserve">08 2 </t>
  </si>
  <si>
    <t>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t>
  </si>
  <si>
    <t>1444</t>
  </si>
  <si>
    <t>01 1</t>
  </si>
  <si>
    <t>1443</t>
  </si>
  <si>
    <t>07 1 06</t>
  </si>
  <si>
    <t>600</t>
  </si>
  <si>
    <t>Мероприятия по строительству очистных сооружений</t>
  </si>
  <si>
    <t>150</t>
  </si>
  <si>
    <t>Мероприятия по капитальному ремонту муниципального жилищного фонда</t>
  </si>
  <si>
    <t>Мероприятия  по разработке документов территориального планирования и градостроительного зонирования</t>
  </si>
  <si>
    <t>Основное мероприятие "Реализация комплекса мер по пожарной безопасности "</t>
  </si>
  <si>
    <t>Закупка товаров, работ и услуг для обеспечения государственных (муниципальных) нужд</t>
  </si>
  <si>
    <t>00 C1404</t>
  </si>
  <si>
    <t>76 1</t>
  </si>
  <si>
    <t>00 00000</t>
  </si>
  <si>
    <t>76 0</t>
  </si>
  <si>
    <t>00 C1402</t>
  </si>
  <si>
    <t>73 1</t>
  </si>
  <si>
    <t>73 0</t>
  </si>
  <si>
    <t>71 1</t>
  </si>
  <si>
    <t>71 0</t>
  </si>
  <si>
    <t>0000000</t>
  </si>
  <si>
    <t>13 0</t>
  </si>
  <si>
    <t>03 C1459</t>
  </si>
  <si>
    <t>01 C1424</t>
  </si>
  <si>
    <t>09 0</t>
  </si>
  <si>
    <t xml:space="preserve">08 0 </t>
  </si>
  <si>
    <t>00 C1439</t>
  </si>
  <si>
    <t>Мероприятия по распространению официальной информации</t>
  </si>
  <si>
    <t>00 C1401</t>
  </si>
  <si>
    <t>ОХО налоги</t>
  </si>
  <si>
    <t>ОХО закупки</t>
  </si>
  <si>
    <t>ОХО (зарплата с начислениями)</t>
  </si>
  <si>
    <t>07 2 03 С 1417</t>
  </si>
  <si>
    <t>01 L0200</t>
  </si>
  <si>
    <t>072</t>
  </si>
  <si>
    <t>07 2</t>
  </si>
  <si>
    <t>08 С1431</t>
  </si>
  <si>
    <t>071</t>
  </si>
  <si>
    <t>Обеспечение мероприятий по модернизации систем коммунальной инфраструктуры</t>
  </si>
  <si>
    <t>07 С1430</t>
  </si>
  <si>
    <t>01 C1457</t>
  </si>
  <si>
    <t>07 1</t>
  </si>
  <si>
    <t>Мероприятия по по содержанию мемориальных комплексов</t>
  </si>
  <si>
    <t>05 C1433</t>
  </si>
  <si>
    <t xml:space="preserve">07 0 </t>
  </si>
  <si>
    <t>05 0</t>
  </si>
  <si>
    <t>01 С1468</t>
  </si>
  <si>
    <t>01 С1416</t>
  </si>
  <si>
    <t>Повышение эффективности управления муниципальным имуществом</t>
  </si>
  <si>
    <t>04 0</t>
  </si>
  <si>
    <t>1630,049</t>
  </si>
  <si>
    <t>1800</t>
  </si>
  <si>
    <t>20 0 03 С1459</t>
  </si>
  <si>
    <t>19 0 04</t>
  </si>
  <si>
    <t>С1457</t>
  </si>
  <si>
    <t>18 0 00 00000</t>
  </si>
  <si>
    <t>18 0 02 С1417</t>
  </si>
  <si>
    <t>20 0</t>
  </si>
  <si>
    <t>19 0 04 C1457</t>
  </si>
  <si>
    <t>Резервный фонд</t>
  </si>
  <si>
    <t>78 1 00 С1403</t>
  </si>
  <si>
    <t>78 0 00</t>
  </si>
  <si>
    <t>78 1 00</t>
  </si>
  <si>
    <t>С1403</t>
  </si>
  <si>
    <t>Основное мероприятие "Проведение муниципальной политики в области имущественных и земельных отношений"</t>
  </si>
  <si>
    <t>Мероприятия в области имущественных отношений</t>
  </si>
  <si>
    <t xml:space="preserve">Создание условий для развития социальной и инженерной инфраструктуры муниципальных образований </t>
  </si>
  <si>
    <t>Мероприятия в области коммунального хозяйства</t>
  </si>
  <si>
    <t>Основное мероприятие " Обеспечение мероприятий по по сбору и вывозу ТБО объектов социальной сферы"</t>
  </si>
  <si>
    <t>Мероприятия по сбору и транспортированию твердых  отходов</t>
  </si>
  <si>
    <t>Основное мероприятие "Поддержание в чистоте территории муниципального образования"</t>
  </si>
  <si>
    <t>Основное мероприятие "Уличное освещение"</t>
  </si>
  <si>
    <t xml:space="preserve">  07 1 03</t>
  </si>
  <si>
    <t>Основное мероприятие "Озеленение"</t>
  </si>
  <si>
    <t>Основное мероприятие "Мероприятия по ремонту мемориальных комплексов"</t>
  </si>
  <si>
    <t>Реализация мероприятий по формированию современной городской среды</t>
  </si>
  <si>
    <t>19 0 00</t>
  </si>
  <si>
    <t>30,0</t>
  </si>
  <si>
    <t xml:space="preserve"> 1 17 05050 13 0000 180</t>
  </si>
  <si>
    <t>Прочие неналоговые доходы бюджетов городских поселений</t>
  </si>
  <si>
    <t xml:space="preserve">     77 2 00 С1445</t>
  </si>
  <si>
    <t xml:space="preserve">     77 2 00 00000</t>
  </si>
  <si>
    <t>07 1 08</t>
  </si>
  <si>
    <t>Основное мероприятие "Обеспечение мероприятий по модернизации систем коммунальной инфраструктуры"</t>
  </si>
  <si>
    <t>200,00</t>
  </si>
  <si>
    <t>Расходы муниципального образования на обеспечение первичных  мер пожарной безопасности на территории муниципального образования</t>
  </si>
  <si>
    <t>2518,359</t>
  </si>
  <si>
    <t>0,00</t>
  </si>
  <si>
    <t>300,00</t>
  </si>
  <si>
    <t>01 С1467</t>
  </si>
  <si>
    <t>Проведение муниципальной политики в области земельных отношений</t>
  </si>
  <si>
    <t>50,600</t>
  </si>
  <si>
    <t>Социальное обеспечение и иные выплаты населению (молодые семьи)</t>
  </si>
  <si>
    <t>90,00</t>
  </si>
  <si>
    <t>133,341</t>
  </si>
  <si>
    <t>17 0 00 00000</t>
  </si>
  <si>
    <t>350</t>
  </si>
  <si>
    <t>99</t>
  </si>
  <si>
    <t>15</t>
  </si>
  <si>
    <t>50</t>
  </si>
  <si>
    <t>495</t>
  </si>
  <si>
    <t>2566,049</t>
  </si>
  <si>
    <t>930,0</t>
  </si>
  <si>
    <t>6,00</t>
  </si>
  <si>
    <t>1000</t>
  </si>
  <si>
    <t>170</t>
  </si>
  <si>
    <t>Основное мероприятие "Реализация мероприятий в сфере молодежной политики"</t>
  </si>
  <si>
    <t>Основное мероприятие "Создание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</si>
  <si>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color indexed="8"/>
        <rFont val="Times New Roman"/>
        <family val="1"/>
      </rPr>
      <t>1</t>
    </r>
    <r>
      <rPr>
        <sz val="10"/>
        <color indexed="8"/>
        <rFont val="Times New Roman"/>
        <family val="1"/>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</si>
  <si>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</si>
  <si>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</si>
  <si>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09 0 01</t>
  </si>
  <si>
    <t xml:space="preserve">      09 0 01 С1437</t>
  </si>
  <si>
    <t>13 0 01 С1460</t>
  </si>
  <si>
    <t>17 0 00</t>
  </si>
  <si>
    <t>08 0  01</t>
  </si>
  <si>
    <t>07 2 04</t>
  </si>
  <si>
    <t>08 0 02</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</si>
  <si>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</si>
  <si>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С1406</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</si>
  <si>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t>
  </si>
  <si>
    <t>L4970</t>
  </si>
  <si>
    <t>07 2 04 L4970</t>
  </si>
  <si>
    <t>Основное мероприятие "Энергосбережение и повышение энергетической эффективности в бюджетной сфере"</t>
  </si>
  <si>
    <t>Мероприятия по обеспечению охраны окружающей среды</t>
  </si>
  <si>
    <t>С1469</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</si>
  <si>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</si>
  <si>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1 03 02231 01 0000 110</t>
  </si>
  <si>
    <t xml:space="preserve">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</si>
  <si>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</si>
  <si>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</si>
  <si>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</si>
  <si>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</si>
  <si>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</si>
  <si>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1 17 05000 00 0000 180</t>
  </si>
  <si>
    <t>Прочие неналоговые доходы</t>
  </si>
  <si>
    <t>П1485</t>
  </si>
  <si>
    <t>Осуществление переданных полномочий от поселений муниципальному району в сфере внутреннего муниципального финансового контроля</t>
  </si>
  <si>
    <t>Региональный проект "Формирование комфортной городской среды"</t>
  </si>
  <si>
    <t>17 0 F2</t>
  </si>
  <si>
    <t>55550</t>
  </si>
  <si>
    <t>C5550</t>
  </si>
  <si>
    <t>00 C1485</t>
  </si>
  <si>
    <t>17 0 F2 55550</t>
  </si>
  <si>
    <t>Основное мероприятие "Содействие в реализации малых проектов в сфере благоустройства территории муниципального образования «поселок Глушково»</t>
  </si>
  <si>
    <t>07 1 09</t>
  </si>
  <si>
    <t>S0090</t>
  </si>
  <si>
    <t>Реализация малых проектов в сфере благоустройства территории муниципального образования «поселок Глушково»</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</si>
  <si>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 на 2018-2037 годы"</t>
  </si>
  <si>
    <t>10090</t>
  </si>
  <si>
    <t>Физическая культура</t>
  </si>
  <si>
    <t>Реализация мероприятий по обеспечению жильем молодых семей</t>
  </si>
  <si>
    <t>20 0 02</t>
  </si>
  <si>
    <t>Другие вопросы в области охраны окружающей среды</t>
  </si>
  <si>
    <t>Охрана окружающей среды</t>
  </si>
  <si>
    <t>Сумма на 2023 год</t>
  </si>
  <si>
    <t>2023</t>
  </si>
  <si>
    <t xml:space="preserve"> 2 02 20000 00 0000 150</t>
  </si>
  <si>
    <t>Субсидии бюджетам бюджетной системы Российской Федерации (межбюджетные субсидии)</t>
  </si>
  <si>
    <t xml:space="preserve"> 2 02 25555 00 0000 150</t>
  </si>
  <si>
    <t>Субсидии бюджетам на реализацию программ формирования современной городской среды</t>
  </si>
  <si>
    <t xml:space="preserve"> 2 02 25555 13 0000 150</t>
  </si>
  <si>
    <t>Субсидии бюджетам городских поселений на реализацию программ формирования современной городской среды</t>
  </si>
  <si>
    <t>Основное мероприятие "Компенсация затрат субъектам малого и среднего предпринимательства, связанных с оплатой за обучение работников по охране труда, за повышение квалификации работников"</t>
  </si>
  <si>
    <t>21001С1405</t>
  </si>
  <si>
    <t xml:space="preserve">21 001 С1405 </t>
  </si>
  <si>
    <t>21 001 С1405</t>
  </si>
  <si>
    <t xml:space="preserve">      76 1 00 С1404</t>
  </si>
  <si>
    <t>П1416</t>
  </si>
  <si>
    <t>07 1 04 C1433</t>
  </si>
  <si>
    <t>07 1 03 C1433</t>
  </si>
  <si>
    <t>07 1 05 00000</t>
  </si>
  <si>
    <t>07 1 05 C1433</t>
  </si>
  <si>
    <t>07 1 06 00000</t>
  </si>
  <si>
    <t>07 1 06 C1456</t>
  </si>
  <si>
    <t>20 0 01 С1424</t>
  </si>
  <si>
    <t>07 1 04</t>
  </si>
  <si>
    <t>Осуществление переданных полномочий от поселений муниципальному району по реализации мероприятий по разработке документов территориального планирования и градостроительного зонирования</t>
  </si>
  <si>
    <t>Реализация мероприятий по формированию современной городской среды за счет средств бюджета муниципального образования</t>
  </si>
  <si>
    <t>04 0 01 С1416</t>
  </si>
  <si>
    <t>04 0 01 С1468</t>
  </si>
  <si>
    <t xml:space="preserve">  07 1 03 00000</t>
  </si>
  <si>
    <t>07 1 03 С1433</t>
  </si>
  <si>
    <t>07 1 01 С1457</t>
  </si>
  <si>
    <t>07 1 01 00000</t>
  </si>
  <si>
    <t>731 00 П1416</t>
  </si>
  <si>
    <t>20 0 01 00000</t>
  </si>
  <si>
    <t>20 0 03 00000</t>
  </si>
  <si>
    <t>Основное мероприятие " Обеспечение мероприятий  по сбору и вывозу ТБО объектов социальной сферы"</t>
  </si>
  <si>
    <t>17 0 F2 00000</t>
  </si>
  <si>
    <t>05 0 01 С1434</t>
  </si>
  <si>
    <t>04 C1433</t>
  </si>
  <si>
    <t>73 1 00 С1416</t>
  </si>
  <si>
    <t>13 0 02 C1415</t>
  </si>
  <si>
    <t xml:space="preserve">                                                                Приложение №3</t>
  </si>
  <si>
    <t>Приложение №5</t>
  </si>
  <si>
    <t>Приложение №7</t>
  </si>
  <si>
    <t xml:space="preserve"> 1 05 03000 01 0000 110</t>
  </si>
  <si>
    <t>Земельный налог с физических лиц, обладающих земельным участком, расположенным в границах  городских  поселений</t>
  </si>
  <si>
    <t>Дотации бюджетам бюджетной системы Российской Федерации</t>
  </si>
  <si>
    <t xml:space="preserve"> 2 02 10000 00 0000 150</t>
  </si>
  <si>
    <t xml:space="preserve"> 2 02 16001 00 0000 150</t>
  </si>
  <si>
    <t xml:space="preserve"> 2 02 16001 13 0000 150</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</si>
  <si>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</si>
  <si>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городскких поселений на выравнивание бюджетной обеспеченности из бюджетов муниципальных районов</t>
  </si>
  <si>
    <t xml:space="preserve">                     Приложение №9</t>
  </si>
  <si>
    <t xml:space="preserve">               к решению Собрания депутатов поселка Глушково </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</si>
  <si>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</si>
  <si>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</si>
  <si>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</si>
  <si>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</si>
  <si>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</si>
  <si>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</si>
  <si>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</si>
  <si>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«Повышение эффективности работы с молодежью, развитие физической культуры и спорта в поселке Глушково Глушковского района Курской области»</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</si>
  <si>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</si>
  <si>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  </t>
  </si>
  <si>
    <t>Гражданская оборона</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</si>
  <si>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</si>
  <si>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</si>
  <si>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</si>
  <si>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</si>
  <si>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</si>
  <si>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</si>
  <si>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 xml:space="preserve">Гражданская оборона </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</si>
  <si>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</si>
  <si>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</si>
  <si>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комплексного развития социальной инфраструктуры муниципального образования «поселок Глушково» Глушковского района
</t>
  </si>
  <si>
    <t>Подпрограмма "Создание условий для обеспечения доступным и комфортным жильем граждан в муниципальном образвании "поселок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</si>
  <si>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 »</t>
  </si>
  <si>
    <t xml:space="preserve">Защита населения и территории от чрезвычайных ситуаций природного и техногенного характера, пожарная безопасность </t>
  </si>
  <si>
    <t>на 2023 год и плановый период 2024 и 2025 годов"</t>
  </si>
  <si>
    <t>Поступления доходов  в  бюджет муниципального образования "поселок Глушково" Глушковского района Курской области на 2023 год</t>
  </si>
  <si>
    <t xml:space="preserve"> 1 01 02080 01 0000 110</t>
  </si>
  <si>
    <t>Ведомственная структура расходов бюджета поселка Глушково  Глушковского района Курской области на 2023 год</t>
  </si>
  <si>
    <t>Распределение бюджетных ассигнований по целевым статьям (муниципальных программам поселка Глушково Глушковского района Курской области и непрограммным направлениям деятельности), группам видов расходов на  2023 год</t>
  </si>
  <si>
    <t>17 0 02 C5550</t>
  </si>
  <si>
    <t>17 0 02 00000</t>
  </si>
  <si>
    <t>04 0 01 S3600</t>
  </si>
  <si>
    <t>04 0 01 13600</t>
  </si>
  <si>
    <t>77 2 00 00000</t>
  </si>
  <si>
    <t>19 0 00 00000</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</si>
  <si>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
комплексного развития социальной инфраструктуры муниципального образования «поселок Глушково» Глушковского района
</t>
  </si>
  <si>
    <t>04 0 01 00000</t>
  </si>
  <si>
    <t>04 0 01 С1467</t>
  </si>
  <si>
    <t>Основное мероприятие "Осуществление мероприятий по благоустройству общественных территорий"</t>
  </si>
  <si>
    <t>17 0 02</t>
  </si>
  <si>
    <t xml:space="preserve">  04 0 01 С1467</t>
  </si>
  <si>
    <t>08 0  01 С1414</t>
  </si>
  <si>
    <t>08 0 02 С1406</t>
  </si>
  <si>
    <t>09 0 01 С1437</t>
  </si>
  <si>
    <t xml:space="preserve"> 09 0 01 С1437</t>
  </si>
  <si>
    <t xml:space="preserve">Мероприятия по внесению в государственный кадастр недвижимости сведений о границах муниципальных образований в границах населенных пунктов </t>
  </si>
  <si>
    <t>Мероприятия по внесению в государственный кадастр недвижимости сведений о границах муниципальных образований в границах населенных пунктов за счет средств местного бюджета</t>
  </si>
  <si>
    <t>2 02 29999 13 0000 150</t>
  </si>
  <si>
    <t>2 02 29999 00 0000 150</t>
  </si>
  <si>
    <t>Прочие субсидии бюджетам городских поселений</t>
  </si>
  <si>
    <t xml:space="preserve">Прочие субсидии </t>
  </si>
  <si>
    <t>07 1 03 00000</t>
  </si>
  <si>
    <t>07 1 07 00000</t>
  </si>
  <si>
    <t>07 1 00 00000</t>
  </si>
  <si>
    <t>07 0 00 00000</t>
  </si>
  <si>
    <t>05 0 01 00000</t>
  </si>
  <si>
    <t>05 0 00 00000</t>
  </si>
  <si>
    <t>07 1 07 С1430</t>
  </si>
  <si>
    <t>77 2 00 С1401</t>
  </si>
  <si>
    <t>77 2 00 С1439</t>
  </si>
  <si>
    <t>07 1 08 00000</t>
  </si>
  <si>
    <t>07 1 08 С1431</t>
  </si>
  <si>
    <t>13 0 00 00000</t>
  </si>
  <si>
    <t xml:space="preserve">     13 0 01 00000</t>
  </si>
  <si>
    <t>20 0 00 00000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</si>
  <si>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</si>
  <si>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 Глушковского района Курской области  от 26 декабря 2022г. №25</t>
  </si>
  <si>
    <t>"О бюджете муниципального образования</t>
  </si>
  <si>
    <t xml:space="preserve">"О бюджете муниципального образования </t>
  </si>
  <si>
    <t xml:space="preserve"> Глушковского района Курской области  от 26 декабря 2022. №25</t>
  </si>
  <si>
    <t>Глушковского района Курской области  от 26 декабря 2022г. №25</t>
  </si>
  <si>
    <t>73 1 00 П1485</t>
  </si>
  <si>
    <t>21 0 00 00000</t>
  </si>
  <si>
    <t>Компенсация затрат субъектам малого и среднего предпринимательства, связанных с оплатой за обучение работников по охране труда, за повышение квалификации работников</t>
  </si>
  <si>
    <t xml:space="preserve">       77 2 00 С1445</t>
  </si>
  <si>
    <t xml:space="preserve">      77 2 00 С1469</t>
  </si>
  <si>
    <t>04 0 00 00000</t>
  </si>
  <si>
    <t>13 0 02 00000</t>
  </si>
  <si>
    <t>13 0 02 С1415</t>
  </si>
  <si>
    <t>12 0 00 00000</t>
  </si>
  <si>
    <t xml:space="preserve">05 0 00 00000 </t>
  </si>
  <si>
    <t>114815</t>
  </si>
  <si>
    <t>12000</t>
  </si>
  <si>
    <t>( руб.)</t>
  </si>
  <si>
    <t>Распределение расходов бюджета муниципального образования "поселок Глушково" на 2023 год по разделам и подразделам, целевым статьям и видам расходов классификации расходов бюджета                                                                                                                                                                                                                                                                               ( руб.)</t>
  </si>
  <si>
    <t>200000,00</t>
  </si>
  <si>
    <t>70000,00</t>
  </si>
  <si>
    <t>12000,00</t>
  </si>
  <si>
    <t>114815,00</t>
  </si>
  <si>
    <t>77 0 00 00000</t>
  </si>
  <si>
    <t>73 1 00 00000</t>
  </si>
  <si>
    <t>76 0 00 00000</t>
  </si>
  <si>
    <t>76 1 00 00000</t>
  </si>
  <si>
    <t>09 0 01 00000</t>
  </si>
  <si>
    <t>09 0 00 00000</t>
  </si>
  <si>
    <t>78 1 00 00000</t>
  </si>
  <si>
    <t>78 0 00 00000</t>
  </si>
  <si>
    <t>73 1 00 С1402</t>
  </si>
  <si>
    <t>73 0 00 00000</t>
  </si>
  <si>
    <t>71 1 00 С1402</t>
  </si>
  <si>
    <t>71 1 00 00000</t>
  </si>
  <si>
    <t>71 0 00 00000</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</si>
  <si>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на 2018-2025 годы»</t>
  </si>
  <si>
    <t>Муниципальная программа «Формирование современной городской среды в поселке Глушково Глушковского района Курской области  на 2018-2025 годы»</t>
  </si>
  <si>
    <t xml:space="preserve">17 0 02 </t>
  </si>
  <si>
    <t>С5550</t>
  </si>
  <si>
    <t>11109040 00 0000 120</t>
  </si>
  <si>
    <t>11109045 13 0000 120</t>
  </si>
  <si>
    <t>Прочие поступления от использования имущества, находящегося в государственной и муниципальной собственности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</si>
  <si>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</si>
  <si>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 xml:space="preserve"> 2 02 25497 00 0000 150</t>
  </si>
  <si>
    <t>Субсидии бюджетам на реализацию мероприятий по обеспечению жильем молодых семей</t>
  </si>
  <si>
    <t xml:space="preserve"> 2 02 25497 13 0000 150</t>
  </si>
  <si>
    <t>Субсидии бюджетам городских поселений на реализацию мероприятий по обеспечению жильем молодых семей</t>
  </si>
  <si>
    <t>20 0 01 13390</t>
  </si>
  <si>
    <t xml:space="preserve">Строительство (реконструкция), капитальный ремонт, ремонт и содержание автомобильных дорог общего пользования местного значения </t>
  </si>
  <si>
    <t xml:space="preserve">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  </t>
  </si>
  <si>
    <t>12 0 02 C1435</t>
  </si>
  <si>
    <t>01 13390</t>
  </si>
  <si>
    <t>Основное мероприятие "Проведение профилактических мероприятий, направленных на обеспечение защиты жизни, здоровья и собственности граждан, привлечение граждан к участию в охране общественного порядка"</t>
  </si>
  <si>
    <t>19 0 02</t>
  </si>
  <si>
    <t>Субсидии бюджетам муниципальных образований на софинансирование расходных обязательств муниципальных образований Курской области на оказание поддержки гражданам и их объединениям, участвующим в охране общественного порядка</t>
  </si>
  <si>
    <t>12 0 02 12838</t>
  </si>
  <si>
    <t>12 0 02 S2838</t>
  </si>
  <si>
    <t>Реализация мероприятий по оказанию поддержки гражданам и их объединениям, участвующим в охране общественного порядка по обеспечению защиты жизни, здоровья и собственности граждан</t>
  </si>
  <si>
    <t xml:space="preserve">Основное мероприятие "Обслуживание газовых сетей, находящихся в собственности МО "поселок Глушково" </t>
  </si>
  <si>
    <t>12 0 02 С1435</t>
  </si>
  <si>
    <t>12 0 02 00000</t>
  </si>
  <si>
    <t>19 0 02 С1417</t>
  </si>
  <si>
    <t xml:space="preserve">                                                              в редакции решения от "22"марта 2023г. №31</t>
  </si>
  <si>
    <t>Иные выплаты населению</t>
  </si>
  <si>
    <t xml:space="preserve"> </t>
  </si>
  <si>
    <t>111607010130000140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</si>
  <si>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</si>
  <si>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77300C1441</t>
  </si>
  <si>
    <t>880</t>
  </si>
  <si>
    <t>77 3 00 С1441</t>
  </si>
  <si>
    <t>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</si>
  <si>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</si>
  <si>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77 3 00 C1441</t>
  </si>
  <si>
    <t>06 C1456</t>
  </si>
  <si>
    <t xml:space="preserve">                                                              в редакции решения от "25"декабря 2023г. №73</t>
  </si>
  <si>
    <t xml:space="preserve">                 в редакции решения от "25"декабря 2023г. №73</t>
  </si>
  <si>
    <t xml:space="preserve">                   в редакции решения от "25"декабря 2023г. №73</t>
  </si>
  <si>
    <t xml:space="preserve"> в редакции решения от "25" декабря 2023г. №73</t>
  </si>
  <si>
    <t xml:space="preserve"> 1 16 00000 00 0000 000</t>
  </si>
  <si>
    <t>ШТРАФЫ, САНКЦИИ, ВОЗМЕЩЕНИЕ УЩЕРБА</t>
  </si>
  <si>
    <t xml:space="preserve"> 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</si>
  <si>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</si>
  <si>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</si>
  <si>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</si>
  <si>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1 16 07010 13 0000 140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</si>
</sst>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
    <numFmt numFmtId="188" formatCode="0000000"/>
    <numFmt numFmtId="189" formatCode="[$-FC19]d\ mmmm\ yyyy\ &quot;г.&quot;"/>
  </numFmts>
  <fonts count="65">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4"/>
      <name val="Times New Roman"/>
      <family val="1"/>
    </font>
    <font>
      <sz val="11"/>
      <name val="Times New Roman"/>
      <family val="1"/>
    </font>
    <font>
      <b/>
      <sz val="14"/>
      <name val="Times New Roman"/>
      <family val="1"/>
    </font>
    <font>
      <b/>
      <sz val="12"/>
      <color indexed="8"/>
      <name val="Times New Roman"/>
      <family val="1"/>
    </font>
    <font>
      <sz val="12"/>
      <name val="Times New Roman"/>
      <family val="1"/>
    </font>
    <font>
      <sz val="10"/>
      <name val="Arial"/>
      <family val="2"/>
    </font>
    <font>
      <sz val="13"/>
      <name val="Times New Roman"/>
      <family val="1"/>
    </font>
    <font>
      <sz val="10"/>
      <name val="Arial Cyr"/>
      <family val="0"/>
    </font>
    <font>
      <sz val="12"/>
      <color indexed="8"/>
      <name val="Times New Roman"/>
      <family val="1"/>
    </font>
    <font>
      <sz val="11"/>
      <color indexed="8"/>
      <name val="Times New Roman"/>
      <family val="1"/>
    </font>
    <font>
      <sz val="10"/>
      <name val="Times New Roman"/>
      <family val="1"/>
    </font>
    <font>
      <b/>
      <sz val="10"/>
      <name val="Times New Roman"/>
      <family val="1"/>
    </font>
    <font>
      <b/>
      <sz val="9"/>
      <name val="Times New Roman"/>
      <family val="1"/>
    </font>
    <font>
      <b/>
      <sz val="10"/>
      <name val="Arial Cyr"/>
      <family val="0"/>
    </font>
    <font>
      <sz val="10"/>
      <color indexed="8"/>
      <name val="Times New Roman"/>
      <family val="1"/>
    </font>
    <font>
      <b/>
      <sz val="10"/>
      <name val="Helv"/>
      <family val="0"/>
    </font>
    <font>
      <b/>
      <sz val="8"/>
      <name val="Arial Cyr"/>
      <family val="0"/>
    </font>
    <font>
      <b/>
      <sz val="12"/>
      <name val="Times New Roman"/>
      <family val="1"/>
    </font>
    <font>
      <sz val="12"/>
      <name val="Arial Cyr"/>
      <family val="2"/>
    </font>
    <font>
      <sz val="14"/>
      <color indexed="8"/>
      <name val="Calibri"/>
      <family val="2"/>
    </font>
    <font>
      <sz val="14"/>
      <name val="Helv"/>
      <family val="0"/>
    </font>
    <font>
      <i/>
      <sz val="14"/>
      <color indexed="8"/>
      <name val="Times New Roman"/>
      <family val="1"/>
    </font>
    <font>
      <b/>
      <sz val="14"/>
      <color indexed="8"/>
      <name val="Calibri"/>
      <family val="2"/>
    </font>
    <font>
      <sz val="12"/>
      <color indexed="8"/>
      <name val="Arial Cyr"/>
      <family val="2"/>
    </font>
    <font>
      <b/>
      <sz val="11"/>
      <color indexed="8"/>
      <name val="Times New Roman"/>
      <family val="1"/>
    </font>
    <font>
      <b/>
      <sz val="11"/>
      <name val="Times New Roman"/>
      <family val="1"/>
    </font>
    <font>
      <sz val="11"/>
      <name val="Helv"/>
      <family val="0"/>
    </font>
    <font>
      <i/>
      <sz val="11"/>
      <color indexed="8"/>
      <name val="Times New Roman"/>
      <family val="1"/>
    </font>
    <font>
      <b/>
      <sz val="9"/>
      <color indexed="8"/>
      <name val="Times New Roman"/>
      <family val="1"/>
    </font>
    <font>
      <vertAlign val="superscript"/>
      <sz val="10"/>
      <color indexed="8"/>
      <name val="Times New Roman"/>
      <family val="1"/>
    </font>
    <font>
      <b/>
      <sz val="10"/>
      <color indexed="8"/>
      <name val="Times New Roman"/>
      <family val="1"/>
    </font>
    <font>
      <i/>
      <sz val="14"/>
      <name val="Times New Roman"/>
      <family val="1"/>
    </font>
    <font>
      <b/>
      <sz val="16"/>
      <color indexed="8"/>
      <name val="Times New Roman"/>
      <family val="1"/>
    </font>
    <font>
      <sz val="11"/>
      <color rgb="FF000000"/>
      <name val="Calibri"/>
      <family val="2"/>
    </font>
    <font>
      <sz val="11"/>
      <color theme="1"/>
      <name val="Calibri"/>
      <family val="2"/>
    </font>
    <font>
      <sz val="14"/>
      <color theme="1"/>
      <name val="Times New Roman"/>
      <family val="1"/>
    </font>
    <font>
      <b/>
      <sz val="14"/>
      <color rgb="FF000000"/>
      <name val="Times New Roman"/>
      <family val="1"/>
    </font>
    <font>
      <sz val="10"/>
      <color theme="1"/>
      <name val="Times New Roman"/>
      <family val="1"/>
    </font>
    <font>
      <sz val="11"/>
      <color theme="1"/>
      <name val="Times New Roman"/>
      <family val="1"/>
    </font>
    <font>
      <sz val="12"/>
      <color rgb="FF000000"/>
      <name val="Times New Roman"/>
      <family val="1"/>
    </font>
    <font>
      <sz val="14"/>
      <color rgb="FF000000"/>
      <name val="Times New Roman"/>
      <family val="1"/>
    </font>
    <font>
      <b/>
      <sz val="10"/>
      <color theme="1"/>
      <name val="Times New Roman"/>
      <family val="1"/>
    </font>
    <font>
      <sz val="10"/>
      <color rgb="FF00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indexed="26"/>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color indexed="63"/>
      </right>
      <top style="thin">
        <color indexed="8"/>
      </top>
      <bottom>
        <color indexed="63"/>
      </bottom>
    </border>
    <border>
      <left style="thin"/>
      <right style="thin">
        <color indexed="8"/>
      </right>
      <top style="thin"/>
      <bottom style="thin"/>
    </border>
    <border>
      <left style="thin"/>
      <right style="thin"/>
      <top style="thin"/>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top style="thin"/>
      <bottom style="thin"/>
    </border>
    <border>
      <left style="thin"/>
      <right style="thin"/>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color indexed="8"/>
      </top>
      <bottom>
        <color indexed="63"/>
      </bottom>
    </border>
    <border>
      <left style="thin">
        <color indexed="8"/>
      </left>
      <right>
        <color indexed="63"/>
      </right>
      <top style="thin"/>
      <bottom style="thin"/>
    </border>
    <border>
      <left style="medium"/>
      <right style="medium"/>
      <top style="medium"/>
      <bottom style="medium"/>
    </border>
    <border>
      <left style="medium"/>
      <right style="medium"/>
      <top style="medium"/>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5"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56" fillId="0" borderId="0">
      <alignment/>
      <protection/>
    </xf>
    <xf numFmtId="0" fontId="27" fillId="0" borderId="0">
      <alignment/>
      <protection/>
    </xf>
    <xf numFmtId="0" fontId="40" fillId="0" borderId="0">
      <alignment/>
      <protection/>
    </xf>
    <xf numFmtId="0" fontId="27" fillId="0" borderId="0">
      <alignment/>
      <protection/>
    </xf>
    <xf numFmtId="0" fontId="40" fillId="0" borderId="0">
      <alignment/>
      <protection/>
    </xf>
    <xf numFmtId="0" fontId="29" fillId="0" borderId="0">
      <alignment/>
      <protection/>
    </xf>
    <xf numFmtId="0" fontId="1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lignment/>
      <protection/>
    </xf>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731">
    <xf numFmtId="0" fontId="0" fillId="0" borderId="0" xfId="0" applyAlignment="1">
      <alignment/>
    </xf>
    <xf numFmtId="0" fontId="23" fillId="0" borderId="0" xfId="0" applyFont="1" applyFill="1" applyAlignment="1">
      <alignment/>
    </xf>
    <xf numFmtId="0" fontId="28" fillId="0" borderId="0" xfId="57" applyFont="1" applyFill="1" applyAlignment="1">
      <alignment vertical="top"/>
      <protection/>
    </xf>
    <xf numFmtId="49" fontId="26" fillId="0" borderId="0" xfId="0" applyNumberFormat="1"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17" fillId="0" borderId="0" xfId="0" applyFont="1" applyAlignment="1">
      <alignment/>
    </xf>
    <xf numFmtId="0" fontId="17" fillId="0" borderId="0" xfId="0" applyFont="1" applyAlignment="1">
      <alignment/>
    </xf>
    <xf numFmtId="0" fontId="34" fillId="24" borderId="10" xfId="0" applyFont="1" applyFill="1" applyBorder="1" applyAlignment="1">
      <alignment horizontal="center" wrapText="1"/>
    </xf>
    <xf numFmtId="0" fontId="33" fillId="24" borderId="10" xfId="0" applyFont="1" applyFill="1" applyBorder="1" applyAlignment="1">
      <alignment/>
    </xf>
    <xf numFmtId="4" fontId="17" fillId="0" borderId="10" xfId="0" applyNumberFormat="1" applyFont="1" applyBorder="1" applyAlignment="1">
      <alignment/>
    </xf>
    <xf numFmtId="0" fontId="32" fillId="24" borderId="10" xfId="0" applyNumberFormat="1" applyFont="1" applyFill="1" applyBorder="1" applyAlignment="1">
      <alignment horizontal="left" vertical="top" wrapText="1"/>
    </xf>
    <xf numFmtId="49" fontId="32" fillId="24" borderId="10" xfId="0" applyNumberFormat="1" applyFont="1" applyFill="1" applyBorder="1" applyAlignment="1">
      <alignment horizontal="center" vertical="center"/>
    </xf>
    <xf numFmtId="0" fontId="33" fillId="24" borderId="10" xfId="0" applyNumberFormat="1" applyFont="1" applyFill="1" applyBorder="1" applyAlignment="1">
      <alignment horizontal="left" vertical="top" wrapText="1"/>
    </xf>
    <xf numFmtId="49" fontId="33" fillId="24" borderId="10" xfId="0" applyNumberFormat="1" applyFont="1" applyFill="1" applyBorder="1" applyAlignment="1">
      <alignment horizontal="center" vertical="center"/>
    </xf>
    <xf numFmtId="0" fontId="32" fillId="0" borderId="10" xfId="0" applyFont="1" applyFill="1" applyBorder="1" applyAlignment="1">
      <alignment horizontal="left" vertical="center" wrapText="1"/>
    </xf>
    <xf numFmtId="4" fontId="33" fillId="24" borderId="10" xfId="0" applyNumberFormat="1" applyFont="1" applyFill="1" applyBorder="1" applyAlignment="1">
      <alignment horizontal="right"/>
    </xf>
    <xf numFmtId="0" fontId="35" fillId="0" borderId="0" xfId="0" applyFont="1" applyAlignment="1">
      <alignment/>
    </xf>
    <xf numFmtId="4" fontId="35" fillId="0" borderId="10" xfId="0" applyNumberFormat="1" applyFont="1" applyBorder="1" applyAlignment="1">
      <alignment/>
    </xf>
    <xf numFmtId="186" fontId="17" fillId="0" borderId="10" xfId="0" applyNumberFormat="1" applyFont="1" applyBorder="1" applyAlignment="1">
      <alignment/>
    </xf>
    <xf numFmtId="0" fontId="36" fillId="24" borderId="10" xfId="0" applyFont="1" applyFill="1" applyBorder="1" applyAlignment="1">
      <alignment horizontal="left" vertical="center" wrapText="1"/>
    </xf>
    <xf numFmtId="186" fontId="32" fillId="24" borderId="10" xfId="0" applyNumberFormat="1" applyFont="1" applyFill="1" applyBorder="1" applyAlignment="1">
      <alignment horizontal="right"/>
    </xf>
    <xf numFmtId="186" fontId="33" fillId="24" borderId="10" xfId="0" applyNumberFormat="1" applyFont="1" applyFill="1" applyBorder="1" applyAlignment="1">
      <alignment horizontal="right"/>
    </xf>
    <xf numFmtId="0" fontId="34" fillId="24" borderId="10" xfId="0" applyNumberFormat="1" applyFont="1" applyFill="1" applyBorder="1" applyAlignment="1">
      <alignment horizontal="left" vertical="top" wrapText="1"/>
    </xf>
    <xf numFmtId="0" fontId="32" fillId="0" borderId="10" xfId="0" applyFont="1" applyBorder="1" applyAlignment="1">
      <alignment vertical="top" wrapText="1"/>
    </xf>
    <xf numFmtId="4" fontId="32" fillId="24" borderId="10" xfId="0" applyNumberFormat="1" applyFont="1" applyFill="1" applyBorder="1" applyAlignment="1">
      <alignment horizontal="right"/>
    </xf>
    <xf numFmtId="4" fontId="33" fillId="24" borderId="10" xfId="0" applyNumberFormat="1" applyFont="1" applyFill="1" applyBorder="1" applyAlignment="1">
      <alignment horizontal="right" vertical="center"/>
    </xf>
    <xf numFmtId="0" fontId="37" fillId="0" borderId="0" xfId="0" applyFont="1" applyAlignment="1">
      <alignment/>
    </xf>
    <xf numFmtId="0" fontId="32" fillId="24" borderId="10" xfId="0" applyFont="1" applyFill="1" applyBorder="1" applyAlignment="1">
      <alignment horizontal="center" wrapText="1"/>
    </xf>
    <xf numFmtId="49" fontId="32" fillId="24" borderId="10" xfId="0" applyNumberFormat="1" applyFont="1" applyFill="1" applyBorder="1" applyAlignment="1">
      <alignment horizontal="center" vertical="center" wrapText="1"/>
    </xf>
    <xf numFmtId="0" fontId="32" fillId="24" borderId="10" xfId="0" applyFont="1" applyFill="1" applyBorder="1" applyAlignment="1">
      <alignment horizontal="center" vertical="center"/>
    </xf>
    <xf numFmtId="0" fontId="32" fillId="0" borderId="10" xfId="0" applyFont="1" applyBorder="1" applyAlignment="1">
      <alignment horizontal="center" vertical="center" wrapText="1"/>
    </xf>
    <xf numFmtId="0" fontId="38" fillId="0" borderId="0" xfId="0" applyFont="1" applyAlignment="1">
      <alignment/>
    </xf>
    <xf numFmtId="0" fontId="32" fillId="24" borderId="0" xfId="0" applyFont="1" applyFill="1" applyBorder="1" applyAlignment="1">
      <alignment horizontal="center"/>
    </xf>
    <xf numFmtId="0" fontId="32" fillId="24" borderId="0" xfId="0" applyFont="1" applyFill="1" applyAlignment="1">
      <alignment/>
    </xf>
    <xf numFmtId="0" fontId="32" fillId="24" borderId="0" xfId="0" applyFont="1" applyFill="1" applyAlignment="1">
      <alignment horizontal="left"/>
    </xf>
    <xf numFmtId="0" fontId="29" fillId="0" borderId="0" xfId="59">
      <alignment/>
      <protection/>
    </xf>
    <xf numFmtId="0" fontId="32" fillId="0" borderId="0" xfId="0" applyFont="1" applyBorder="1" applyAlignment="1">
      <alignment horizontal="right" vertical="center" wrapText="1"/>
    </xf>
    <xf numFmtId="0" fontId="32" fillId="0" borderId="0" xfId="0" applyFont="1" applyAlignment="1">
      <alignment/>
    </xf>
    <xf numFmtId="0" fontId="0" fillId="0" borderId="0" xfId="0" applyFill="1" applyAlignment="1">
      <alignment/>
    </xf>
    <xf numFmtId="49" fontId="20" fillId="0" borderId="0" xfId="0" applyNumberFormat="1" applyFont="1" applyFill="1" applyAlignment="1">
      <alignment horizontal="center"/>
    </xf>
    <xf numFmtId="49" fontId="20" fillId="0" borderId="0" xfId="0" applyNumberFormat="1" applyFont="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xf>
    <xf numFmtId="49" fontId="20" fillId="0" borderId="0" xfId="0" applyNumberFormat="1" applyFont="1" applyFill="1" applyAlignment="1">
      <alignment horizontal="center" vertical="center" wrapText="1"/>
    </xf>
    <xf numFmtId="2" fontId="20" fillId="0" borderId="0" xfId="0" applyNumberFormat="1" applyFont="1" applyAlignment="1">
      <alignment vertical="center" wrapText="1"/>
    </xf>
    <xf numFmtId="0" fontId="41" fillId="0" borderId="0" xfId="0" applyFont="1" applyAlignment="1">
      <alignment vertical="center" wrapText="1"/>
    </xf>
    <xf numFmtId="0" fontId="41" fillId="0" borderId="0" xfId="0" applyFont="1" applyFill="1" applyAlignment="1">
      <alignment vertical="center" wrapText="1"/>
    </xf>
    <xf numFmtId="49" fontId="20" fillId="0" borderId="0" xfId="0" applyNumberFormat="1" applyFont="1" applyAlignment="1">
      <alignment vertical="center" wrapText="1"/>
    </xf>
    <xf numFmtId="49" fontId="20" fillId="0" borderId="0" xfId="0" applyNumberFormat="1" applyFont="1" applyAlignment="1">
      <alignment horizontal="right" vertical="center" wrapText="1"/>
    </xf>
    <xf numFmtId="49" fontId="20" fillId="0" borderId="0" xfId="0" applyNumberFormat="1" applyFont="1" applyAlignment="1">
      <alignment horizontal="center" vertical="center" wrapText="1"/>
    </xf>
    <xf numFmtId="49" fontId="20" fillId="24" borderId="10" xfId="0" applyNumberFormat="1" applyFont="1" applyFill="1" applyBorder="1" applyAlignment="1">
      <alignment horizontal="center" vertical="center" wrapText="1"/>
    </xf>
    <xf numFmtId="49" fontId="20" fillId="24" borderId="11" xfId="0" applyNumberFormat="1" applyFont="1" applyFill="1" applyBorder="1" applyAlignment="1">
      <alignment horizontal="left" vertical="center" wrapText="1"/>
    </xf>
    <xf numFmtId="49" fontId="20" fillId="25" borderId="12" xfId="0" applyNumberFormat="1" applyFont="1" applyFill="1" applyBorder="1" applyAlignment="1">
      <alignment horizontal="right" vertical="center" wrapText="1"/>
    </xf>
    <xf numFmtId="49" fontId="20" fillId="0" borderId="10" xfId="0" applyNumberFormat="1" applyFont="1" applyFill="1" applyBorder="1" applyAlignment="1">
      <alignment horizontal="center" vertical="center" wrapText="1"/>
    </xf>
    <xf numFmtId="0" fontId="22" fillId="24" borderId="0" xfId="0" applyFont="1" applyFill="1" applyAlignment="1">
      <alignment horizontal="left" vertical="center" wrapText="1"/>
    </xf>
    <xf numFmtId="0" fontId="21" fillId="25" borderId="13" xfId="0" applyFont="1" applyFill="1" applyBorder="1" applyAlignment="1">
      <alignment horizontal="left" vertical="center" wrapText="1"/>
    </xf>
    <xf numFmtId="49" fontId="20" fillId="24" borderId="11"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wrapText="1"/>
    </xf>
    <xf numFmtId="0" fontId="21" fillId="25" borderId="10" xfId="0" applyFont="1" applyFill="1" applyBorder="1" applyAlignment="1">
      <alignment horizontal="left" vertical="center" wrapText="1"/>
    </xf>
    <xf numFmtId="49" fontId="20" fillId="25" borderId="14" xfId="0" applyNumberFormat="1" applyFont="1" applyFill="1" applyBorder="1" applyAlignment="1">
      <alignment horizontal="left" vertical="center" wrapText="1"/>
    </xf>
    <xf numFmtId="49" fontId="20" fillId="25" borderId="15" xfId="0" applyNumberFormat="1" applyFont="1" applyFill="1" applyBorder="1" applyAlignment="1">
      <alignment horizontal="right" vertical="center" wrapText="1"/>
    </xf>
    <xf numFmtId="49" fontId="21" fillId="25" borderId="10" xfId="0" applyNumberFormat="1" applyFont="1" applyFill="1" applyBorder="1" applyAlignment="1">
      <alignment horizontal="center" vertical="center" wrapText="1"/>
    </xf>
    <xf numFmtId="49" fontId="21" fillId="25" borderId="11" xfId="0" applyNumberFormat="1" applyFont="1" applyFill="1" applyBorder="1" applyAlignment="1">
      <alignment horizontal="left" vertical="center" wrapText="1"/>
    </xf>
    <xf numFmtId="49" fontId="21" fillId="25" borderId="12" xfId="0" applyNumberFormat="1" applyFont="1" applyFill="1" applyBorder="1" applyAlignment="1">
      <alignment horizontal="right" vertical="center" wrapText="1"/>
    </xf>
    <xf numFmtId="49" fontId="21" fillId="24" borderId="10" xfId="0" applyNumberFormat="1" applyFont="1" applyFill="1" applyBorder="1" applyAlignment="1">
      <alignment horizontal="center" vertical="center" wrapText="1"/>
    </xf>
    <xf numFmtId="0" fontId="20" fillId="24" borderId="13" xfId="0" applyFont="1" applyFill="1" applyBorder="1" applyAlignment="1">
      <alignment horizontal="left" vertical="center" wrapText="1"/>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2" fontId="20" fillId="24" borderId="16" xfId="66" applyNumberFormat="1" applyFont="1" applyFill="1" applyBorder="1" applyAlignment="1">
      <alignment horizontal="left" vertical="center" wrapText="1"/>
      <protection/>
    </xf>
    <xf numFmtId="0" fontId="21" fillId="25" borderId="14" xfId="0" applyFont="1" applyFill="1" applyBorder="1" applyAlignment="1">
      <alignment horizontal="center" vertical="center" wrapText="1"/>
    </xf>
    <xf numFmtId="0" fontId="21" fillId="25" borderId="15" xfId="0" applyFont="1" applyFill="1" applyBorder="1" applyAlignment="1">
      <alignment horizontal="center" vertical="center" wrapText="1"/>
    </xf>
    <xf numFmtId="49" fontId="20" fillId="24" borderId="17" xfId="0" applyNumberFormat="1" applyFont="1" applyFill="1" applyBorder="1" applyAlignment="1">
      <alignment vertical="center" wrapText="1"/>
    </xf>
    <xf numFmtId="0" fontId="20" fillId="24" borderId="18" xfId="0" applyFont="1" applyFill="1" applyBorder="1" applyAlignment="1">
      <alignment horizontal="right" vertical="center" wrapText="1"/>
    </xf>
    <xf numFmtId="0" fontId="22" fillId="0" borderId="0" xfId="58" applyFont="1" applyFill="1" applyAlignment="1">
      <alignment vertical="center" wrapText="1"/>
      <protection/>
    </xf>
    <xf numFmtId="49" fontId="20" fillId="24" borderId="0" xfId="0" applyNumberFormat="1" applyFont="1" applyFill="1" applyBorder="1" applyAlignment="1">
      <alignment horizontal="center" vertical="center" wrapText="1"/>
    </xf>
    <xf numFmtId="49" fontId="20" fillId="24" borderId="19" xfId="0" applyNumberFormat="1" applyFont="1" applyFill="1" applyBorder="1" applyAlignment="1">
      <alignment horizontal="center" vertical="center" wrapText="1"/>
    </xf>
    <xf numFmtId="49" fontId="20" fillId="24" borderId="20" xfId="0" applyNumberFormat="1" applyFont="1" applyFill="1" applyBorder="1" applyAlignment="1">
      <alignment horizontal="center" vertical="center" wrapText="1"/>
    </xf>
    <xf numFmtId="0" fontId="20" fillId="24" borderId="13" xfId="0" applyFont="1" applyFill="1" applyBorder="1" applyAlignment="1">
      <alignment horizontal="center" vertical="center" wrapText="1"/>
    </xf>
    <xf numFmtId="49" fontId="20" fillId="24" borderId="10" xfId="66" applyNumberFormat="1" applyFont="1" applyFill="1" applyBorder="1" applyAlignment="1">
      <alignment horizontal="center" vertical="center" wrapText="1"/>
      <protection/>
    </xf>
    <xf numFmtId="0" fontId="20" fillId="24" borderId="10" xfId="0" applyFont="1" applyFill="1" applyBorder="1" applyAlignment="1">
      <alignment horizontal="left" vertical="center" wrapText="1"/>
    </xf>
    <xf numFmtId="0" fontId="20" fillId="24" borderId="21" xfId="0" applyFont="1" applyFill="1" applyBorder="1" applyAlignment="1">
      <alignment horizontal="center" vertical="center" wrapText="1"/>
    </xf>
    <xf numFmtId="0" fontId="22" fillId="24" borderId="10" xfId="0" applyFont="1" applyFill="1" applyBorder="1" applyAlignment="1">
      <alignment vertical="center" wrapText="1"/>
    </xf>
    <xf numFmtId="49" fontId="21" fillId="24" borderId="0" xfId="0" applyNumberFormat="1" applyFont="1" applyFill="1" applyBorder="1" applyAlignment="1">
      <alignment horizontal="center" vertical="center" wrapText="1"/>
    </xf>
    <xf numFmtId="49" fontId="21" fillId="24" borderId="19" xfId="0" applyNumberFormat="1" applyFont="1" applyFill="1" applyBorder="1" applyAlignment="1">
      <alignment horizontal="center" vertical="center" wrapText="1"/>
    </xf>
    <xf numFmtId="49" fontId="21" fillId="25" borderId="0" xfId="0" applyNumberFormat="1" applyFont="1" applyFill="1" applyBorder="1" applyAlignment="1">
      <alignment horizontal="center" vertical="center" wrapText="1"/>
    </xf>
    <xf numFmtId="49" fontId="21" fillId="25" borderId="19" xfId="0" applyNumberFormat="1" applyFont="1" applyFill="1" applyBorder="1" applyAlignment="1">
      <alignment horizontal="center" vertical="center" wrapText="1"/>
    </xf>
    <xf numFmtId="49" fontId="21" fillId="25" borderId="20" xfId="0" applyNumberFormat="1" applyFont="1" applyFill="1" applyBorder="1" applyAlignment="1">
      <alignment horizontal="center" vertical="center" wrapText="1"/>
    </xf>
    <xf numFmtId="0" fontId="21" fillId="25" borderId="13" xfId="0" applyFont="1" applyFill="1" applyBorder="1" applyAlignment="1">
      <alignment horizontal="center" vertical="center" wrapText="1"/>
    </xf>
    <xf numFmtId="49" fontId="21" fillId="24" borderId="10" xfId="66" applyNumberFormat="1" applyFont="1" applyFill="1" applyBorder="1" applyAlignment="1">
      <alignment horizontal="center" vertical="center" wrapText="1"/>
      <protection/>
    </xf>
    <xf numFmtId="49" fontId="24" fillId="25" borderId="10" xfId="0" applyNumberFormat="1" applyFont="1" applyFill="1" applyBorder="1" applyAlignment="1">
      <alignment horizontal="center" vertical="center" wrapText="1"/>
    </xf>
    <xf numFmtId="0" fontId="24" fillId="25" borderId="10" xfId="0" applyFont="1" applyFill="1" applyBorder="1" applyAlignment="1">
      <alignment horizontal="center" vertical="center" wrapText="1"/>
    </xf>
    <xf numFmtId="49" fontId="24" fillId="24" borderId="0" xfId="58" applyNumberFormat="1" applyFont="1" applyFill="1" applyAlignment="1">
      <alignment horizontal="center" vertical="center" wrapText="1"/>
      <protection/>
    </xf>
    <xf numFmtId="0" fontId="42" fillId="0" borderId="0" xfId="66" applyFont="1" applyAlignment="1">
      <alignment vertical="center" wrapText="1"/>
      <protection/>
    </xf>
    <xf numFmtId="0" fontId="42" fillId="0" borderId="0" xfId="66" applyFont="1" applyFill="1" applyAlignment="1">
      <alignment vertical="center" wrapText="1"/>
      <protection/>
    </xf>
    <xf numFmtId="49" fontId="20" fillId="24" borderId="0" xfId="66" applyNumberFormat="1" applyFont="1" applyFill="1" applyBorder="1" applyAlignment="1">
      <alignment horizontal="center" vertical="center" wrapText="1"/>
      <protection/>
    </xf>
    <xf numFmtId="0" fontId="20" fillId="24" borderId="10" xfId="0" applyFont="1" applyFill="1" applyBorder="1" applyAlignment="1">
      <alignment vertical="center" wrapText="1"/>
    </xf>
    <xf numFmtId="181" fontId="21" fillId="24" borderId="10" xfId="0" applyNumberFormat="1" applyFont="1" applyFill="1" applyBorder="1" applyAlignment="1">
      <alignment horizontal="right" vertical="center" wrapText="1"/>
    </xf>
    <xf numFmtId="49" fontId="21" fillId="24" borderId="17" xfId="0" applyNumberFormat="1" applyFont="1" applyFill="1" applyBorder="1" applyAlignment="1">
      <alignment vertical="center" wrapText="1"/>
    </xf>
    <xf numFmtId="0" fontId="21" fillId="24" borderId="18" xfId="0" applyFont="1" applyFill="1" applyBorder="1" applyAlignment="1">
      <alignment horizontal="right" vertical="center" wrapText="1"/>
    </xf>
    <xf numFmtId="49" fontId="21" fillId="24" borderId="12" xfId="0" applyNumberFormat="1" applyFont="1" applyFill="1" applyBorder="1" applyAlignment="1">
      <alignment horizontal="center" vertical="center" wrapText="1"/>
    </xf>
    <xf numFmtId="0" fontId="21" fillId="24" borderId="12" xfId="0" applyFont="1" applyFill="1" applyBorder="1" applyAlignment="1">
      <alignment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49" fontId="20" fillId="24" borderId="11" xfId="0" applyNumberFormat="1" applyFont="1" applyFill="1" applyBorder="1" applyAlignment="1">
      <alignment vertical="center" wrapText="1"/>
    </xf>
    <xf numFmtId="49" fontId="20" fillId="24" borderId="12" xfId="0" applyNumberFormat="1" applyFont="1" applyFill="1" applyBorder="1" applyAlignment="1">
      <alignment horizontal="right" vertical="center" wrapText="1"/>
    </xf>
    <xf numFmtId="49" fontId="20" fillId="25" borderId="10" xfId="0" applyNumberFormat="1" applyFont="1" applyFill="1" applyBorder="1" applyAlignment="1">
      <alignment horizontal="center" vertical="center" wrapText="1"/>
    </xf>
    <xf numFmtId="49" fontId="20" fillId="24" borderId="22" xfId="56" applyNumberFormat="1" applyFont="1" applyFill="1" applyBorder="1" applyAlignment="1">
      <alignment horizontal="center" vertical="center" wrapText="1"/>
      <protection/>
    </xf>
    <xf numFmtId="49" fontId="20" fillId="24" borderId="23" xfId="56" applyNumberFormat="1" applyFont="1" applyFill="1" applyBorder="1" applyAlignment="1">
      <alignment horizontal="center" vertical="center" wrapText="1"/>
      <protection/>
    </xf>
    <xf numFmtId="0" fontId="20" fillId="24" borderId="0" xfId="0" applyFont="1" applyFill="1" applyAlignment="1">
      <alignment/>
    </xf>
    <xf numFmtId="49" fontId="20" fillId="24" borderId="13" xfId="56" applyNumberFormat="1" applyFont="1" applyFill="1" applyBorder="1" applyAlignment="1">
      <alignment horizontal="center" vertical="center" wrapText="1"/>
      <protection/>
    </xf>
    <xf numFmtId="49" fontId="20" fillId="24" borderId="21" xfId="56" applyNumberFormat="1" applyFont="1" applyFill="1" applyBorder="1" applyAlignment="1">
      <alignment horizontal="center" vertical="center" wrapText="1"/>
      <protection/>
    </xf>
    <xf numFmtId="0" fontId="20" fillId="24" borderId="10" xfId="43" applyFont="1" applyFill="1" applyBorder="1" applyAlignment="1" applyProtection="1">
      <alignment horizontal="left" wrapText="1"/>
      <protection/>
    </xf>
    <xf numFmtId="49" fontId="24" fillId="24" borderId="10" xfId="66" applyNumberFormat="1" applyFont="1" applyFill="1" applyBorder="1" applyAlignment="1">
      <alignment horizontal="center" vertical="center" wrapText="1"/>
      <protection/>
    </xf>
    <xf numFmtId="49" fontId="21" fillId="25" borderId="13" xfId="0" applyNumberFormat="1" applyFont="1" applyFill="1" applyBorder="1" applyAlignment="1">
      <alignment horizontal="center" vertical="center" wrapText="1"/>
    </xf>
    <xf numFmtId="49" fontId="21" fillId="24" borderId="14" xfId="0" applyNumberFormat="1" applyFont="1" applyFill="1" applyBorder="1" applyAlignment="1">
      <alignment vertical="center" wrapText="1"/>
    </xf>
    <xf numFmtId="49" fontId="21" fillId="24" borderId="15" xfId="0" applyNumberFormat="1" applyFont="1" applyFill="1" applyBorder="1" applyAlignment="1">
      <alignment horizontal="right" vertical="center" wrapText="1"/>
    </xf>
    <xf numFmtId="0" fontId="21" fillId="25" borderId="13" xfId="0" applyNumberFormat="1" applyFont="1" applyFill="1" applyBorder="1" applyAlignment="1">
      <alignment horizontal="left" vertical="center" wrapText="1"/>
    </xf>
    <xf numFmtId="49" fontId="20" fillId="24" borderId="16" xfId="66" applyNumberFormat="1" applyFont="1" applyFill="1" applyBorder="1" applyAlignment="1">
      <alignment horizontal="center" vertical="center" wrapText="1"/>
      <protection/>
    </xf>
    <xf numFmtId="0" fontId="21" fillId="25" borderId="10" xfId="0" applyFont="1" applyFill="1" applyBorder="1" applyAlignment="1">
      <alignment horizontal="center" vertical="center" wrapText="1"/>
    </xf>
    <xf numFmtId="49" fontId="20" fillId="24" borderId="14" xfId="0" applyNumberFormat="1" applyFont="1" applyFill="1" applyBorder="1" applyAlignment="1">
      <alignment horizontal="left" vertical="center" wrapText="1"/>
    </xf>
    <xf numFmtId="0" fontId="21" fillId="24" borderId="10" xfId="0" applyFont="1" applyFill="1" applyBorder="1" applyAlignment="1">
      <alignment horizontal="left" vertical="center" wrapText="1"/>
    </xf>
    <xf numFmtId="0" fontId="20" fillId="24" borderId="12" xfId="0" applyFont="1" applyFill="1" applyBorder="1" applyAlignment="1">
      <alignment horizontal="left" vertical="center" wrapText="1"/>
    </xf>
    <xf numFmtId="49" fontId="21" fillId="24" borderId="11" xfId="0" applyNumberFormat="1" applyFont="1" applyFill="1" applyBorder="1" applyAlignment="1">
      <alignment horizontal="center" vertical="center" wrapText="1"/>
    </xf>
    <xf numFmtId="49" fontId="21"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vertical="center" wrapText="1"/>
    </xf>
    <xf numFmtId="0" fontId="21" fillId="24" borderId="12" xfId="0" applyFont="1" applyFill="1" applyBorder="1" applyAlignment="1">
      <alignment horizontal="right" vertical="center" wrapText="1"/>
    </xf>
    <xf numFmtId="49" fontId="20" fillId="24" borderId="11" xfId="66" applyNumberFormat="1" applyFont="1" applyFill="1" applyBorder="1" applyAlignment="1">
      <alignment horizontal="center" vertical="center" wrapText="1"/>
      <protection/>
    </xf>
    <xf numFmtId="49" fontId="20" fillId="24" borderId="14" xfId="0" applyNumberFormat="1" applyFont="1" applyFill="1" applyBorder="1" applyAlignment="1">
      <alignment vertical="center" wrapText="1"/>
    </xf>
    <xf numFmtId="49" fontId="20" fillId="24" borderId="15" xfId="0" applyNumberFormat="1" applyFont="1" applyFill="1" applyBorder="1" applyAlignment="1">
      <alignment horizontal="right" vertical="center" wrapText="1"/>
    </xf>
    <xf numFmtId="49" fontId="20" fillId="24" borderId="12" xfId="66" applyNumberFormat="1" applyFont="1" applyFill="1" applyBorder="1" applyAlignment="1">
      <alignment horizontal="center" vertical="center" wrapText="1"/>
      <protection/>
    </xf>
    <xf numFmtId="49" fontId="21" fillId="24" borderId="12" xfId="66" applyNumberFormat="1" applyFont="1" applyFill="1" applyBorder="1" applyAlignment="1">
      <alignment horizontal="center" vertical="center" wrapText="1"/>
      <protection/>
    </xf>
    <xf numFmtId="2" fontId="20" fillId="24" borderId="12" xfId="66" applyNumberFormat="1" applyFont="1" applyFill="1" applyBorder="1" applyAlignment="1">
      <alignment horizontal="left" vertical="center" wrapText="1"/>
      <protection/>
    </xf>
    <xf numFmtId="2" fontId="43" fillId="24" borderId="12" xfId="66" applyNumberFormat="1" applyFont="1" applyFill="1" applyBorder="1" applyAlignment="1">
      <alignment horizontal="left" vertical="center" wrapText="1"/>
      <protection/>
    </xf>
    <xf numFmtId="49" fontId="21" fillId="25" borderId="11" xfId="0" applyNumberFormat="1" applyFont="1" applyFill="1" applyBorder="1" applyAlignment="1">
      <alignment horizontal="center" vertical="center" wrapText="1"/>
    </xf>
    <xf numFmtId="49" fontId="21" fillId="25" borderId="12" xfId="0" applyNumberFormat="1" applyFont="1" applyFill="1" applyBorder="1" applyAlignment="1">
      <alignment horizontal="center" vertical="center" wrapText="1"/>
    </xf>
    <xf numFmtId="0" fontId="21" fillId="25" borderId="13" xfId="0" applyFont="1" applyFill="1" applyBorder="1" applyAlignment="1">
      <alignment vertical="center" wrapText="1"/>
    </xf>
    <xf numFmtId="0" fontId="21" fillId="25" borderId="10" xfId="0" applyFont="1" applyFill="1" applyBorder="1" applyAlignment="1">
      <alignment vertical="center" wrapText="1"/>
    </xf>
    <xf numFmtId="49" fontId="22" fillId="25" borderId="10" xfId="0" applyNumberFormat="1" applyFont="1" applyFill="1" applyBorder="1" applyAlignment="1">
      <alignment horizontal="center" vertical="center" wrapText="1"/>
    </xf>
    <xf numFmtId="49" fontId="22" fillId="24" borderId="10" xfId="58" applyNumberFormat="1" applyFont="1" applyFill="1" applyBorder="1" applyAlignment="1">
      <alignment horizontal="center" vertical="center" wrapText="1"/>
      <protection/>
    </xf>
    <xf numFmtId="0" fontId="24" fillId="25" borderId="10" xfId="0" applyFont="1" applyFill="1" applyBorder="1" applyAlignment="1">
      <alignment vertical="center" wrapText="1"/>
    </xf>
    <xf numFmtId="0" fontId="20" fillId="24" borderId="0" xfId="0" applyFont="1" applyFill="1" applyAlignment="1">
      <alignment horizontal="justify"/>
    </xf>
    <xf numFmtId="0" fontId="20" fillId="25" borderId="10" xfId="0" applyFont="1" applyFill="1" applyBorder="1" applyAlignment="1">
      <alignment vertical="center" wrapText="1"/>
    </xf>
    <xf numFmtId="49" fontId="20" fillId="25" borderId="11" xfId="0" applyNumberFormat="1" applyFont="1" applyFill="1" applyBorder="1" applyAlignment="1">
      <alignment horizontal="center" vertical="center" wrapText="1"/>
    </xf>
    <xf numFmtId="49" fontId="20" fillId="25" borderId="11" xfId="0" applyNumberFormat="1" applyFont="1" applyFill="1" applyBorder="1" applyAlignment="1">
      <alignment horizontal="left" vertical="center" wrapText="1"/>
    </xf>
    <xf numFmtId="49" fontId="22" fillId="24" borderId="11" xfId="58" applyNumberFormat="1" applyFont="1" applyFill="1" applyBorder="1" applyAlignment="1">
      <alignment horizontal="center" vertical="center" wrapText="1"/>
      <protection/>
    </xf>
    <xf numFmtId="0" fontId="20" fillId="24" borderId="11" xfId="0" applyFont="1" applyFill="1" applyBorder="1" applyAlignment="1">
      <alignment wrapText="1"/>
    </xf>
    <xf numFmtId="0" fontId="20" fillId="25" borderId="10" xfId="0" applyFont="1" applyFill="1" applyBorder="1" applyAlignment="1">
      <alignment horizontal="left" vertical="center" wrapText="1"/>
    </xf>
    <xf numFmtId="49" fontId="22" fillId="24" borderId="17" xfId="0" applyNumberFormat="1" applyFont="1" applyFill="1" applyBorder="1" applyAlignment="1">
      <alignment vertical="center" wrapText="1"/>
    </xf>
    <xf numFmtId="49" fontId="22" fillId="24" borderId="18" xfId="0" applyNumberFormat="1" applyFont="1" applyFill="1" applyBorder="1" applyAlignment="1">
      <alignment horizontal="right" vertical="center" wrapText="1"/>
    </xf>
    <xf numFmtId="49" fontId="22" fillId="24" borderId="12" xfId="66" applyNumberFormat="1" applyFont="1" applyFill="1" applyBorder="1" applyAlignment="1">
      <alignment horizontal="center" vertical="center" wrapText="1"/>
      <protection/>
    </xf>
    <xf numFmtId="49" fontId="22" fillId="24" borderId="10" xfId="66" applyNumberFormat="1" applyFont="1" applyFill="1" applyBorder="1" applyAlignment="1">
      <alignment horizontal="center" vertical="center" wrapText="1"/>
      <protection/>
    </xf>
    <xf numFmtId="49" fontId="22" fillId="24" borderId="11" xfId="66" applyNumberFormat="1" applyFont="1" applyFill="1" applyBorder="1" applyAlignment="1">
      <alignment horizontal="center" vertical="center" wrapText="1"/>
      <protection/>
    </xf>
    <xf numFmtId="2" fontId="22" fillId="24" borderId="12" xfId="66" applyNumberFormat="1" applyFont="1" applyFill="1" applyBorder="1" applyAlignment="1">
      <alignment horizontal="left" vertical="center" wrapText="1"/>
      <protection/>
    </xf>
    <xf numFmtId="49" fontId="24" fillId="24" borderId="11" xfId="58" applyNumberFormat="1" applyFont="1" applyFill="1" applyBorder="1" applyAlignment="1">
      <alignment horizontal="center" vertical="center" wrapText="1"/>
      <protection/>
    </xf>
    <xf numFmtId="49" fontId="24" fillId="24" borderId="11" xfId="66" applyNumberFormat="1" applyFont="1" applyFill="1" applyBorder="1" applyAlignment="1">
      <alignment horizontal="center" vertical="center" wrapText="1"/>
      <protection/>
    </xf>
    <xf numFmtId="49" fontId="21" fillId="24" borderId="12" xfId="0" applyNumberFormat="1" applyFont="1" applyFill="1" applyBorder="1" applyAlignment="1">
      <alignment horizontal="right" vertical="center" wrapText="1"/>
    </xf>
    <xf numFmtId="49" fontId="24" fillId="24" borderId="12" xfId="66" applyNumberFormat="1" applyFont="1" applyFill="1" applyBorder="1" applyAlignment="1">
      <alignment horizontal="center" vertical="center" wrapText="1"/>
      <protection/>
    </xf>
    <xf numFmtId="2" fontId="21" fillId="24" borderId="12" xfId="66" applyNumberFormat="1" applyFont="1" applyFill="1" applyBorder="1" applyAlignment="1">
      <alignment horizontal="left" vertical="center" wrapText="1"/>
      <protection/>
    </xf>
    <xf numFmtId="0" fontId="24" fillId="0" borderId="0" xfId="58" applyFont="1" applyFill="1" applyAlignment="1">
      <alignment vertical="center" wrapText="1"/>
      <protection/>
    </xf>
    <xf numFmtId="0" fontId="20" fillId="24" borderId="11" xfId="0" applyFont="1" applyFill="1" applyBorder="1" applyAlignment="1">
      <alignment horizontal="left" vertical="center" wrapText="1"/>
    </xf>
    <xf numFmtId="0" fontId="20" fillId="24" borderId="12" xfId="0" applyFont="1" applyFill="1" applyBorder="1" applyAlignment="1">
      <alignment horizontal="right" vertical="center" wrapText="1"/>
    </xf>
    <xf numFmtId="0" fontId="20" fillId="24" borderId="20" xfId="0" applyFont="1" applyFill="1" applyBorder="1" applyAlignment="1">
      <alignment horizontal="left" vertical="center" wrapText="1"/>
    </xf>
    <xf numFmtId="49" fontId="24" fillId="24" borderId="10" xfId="58" applyNumberFormat="1" applyFont="1" applyFill="1" applyBorder="1" applyAlignment="1">
      <alignment horizontal="center" vertical="center" wrapText="1"/>
      <protection/>
    </xf>
    <xf numFmtId="0" fontId="20" fillId="24" borderId="0" xfId="0" applyFont="1" applyFill="1" applyAlignment="1">
      <alignment vertical="center" wrapText="1"/>
    </xf>
    <xf numFmtId="0" fontId="20" fillId="24" borderId="15" xfId="0" applyFont="1" applyFill="1" applyBorder="1" applyAlignment="1">
      <alignment horizontal="right" vertical="center" wrapText="1"/>
    </xf>
    <xf numFmtId="0" fontId="20" fillId="24" borderId="10" xfId="0" applyFont="1" applyFill="1" applyBorder="1" applyAlignment="1">
      <alignment horizontal="justify"/>
    </xf>
    <xf numFmtId="0" fontId="22" fillId="0" borderId="0" xfId="66" applyFont="1" applyAlignment="1">
      <alignment vertical="center" wrapText="1"/>
      <protection/>
    </xf>
    <xf numFmtId="0" fontId="22" fillId="0" borderId="0" xfId="66" applyFont="1" applyFill="1" applyAlignment="1">
      <alignment vertical="center" wrapText="1"/>
      <protection/>
    </xf>
    <xf numFmtId="0" fontId="42" fillId="24" borderId="0" xfId="66" applyFont="1" applyFill="1" applyAlignment="1">
      <alignment vertical="center" wrapText="1"/>
      <protection/>
    </xf>
    <xf numFmtId="0" fontId="24" fillId="24" borderId="0" xfId="58" applyFont="1" applyFill="1" applyAlignment="1">
      <alignment vertical="center" wrapText="1"/>
      <protection/>
    </xf>
    <xf numFmtId="0" fontId="21" fillId="24" borderId="10" xfId="0" applyFont="1" applyFill="1" applyBorder="1" applyAlignment="1">
      <alignment vertical="top" wrapText="1"/>
    </xf>
    <xf numFmtId="0" fontId="20" fillId="24" borderId="13" xfId="0" applyFont="1" applyFill="1" applyBorder="1" applyAlignment="1">
      <alignment horizontal="left" wrapText="1"/>
    </xf>
    <xf numFmtId="0" fontId="21" fillId="25" borderId="24" xfId="0" applyFont="1" applyFill="1" applyBorder="1" applyAlignment="1">
      <alignment horizontal="center" vertical="center" wrapText="1"/>
    </xf>
    <xf numFmtId="0" fontId="21" fillId="25" borderId="25" xfId="0" applyFont="1" applyFill="1" applyBorder="1" applyAlignment="1">
      <alignment horizontal="center" vertical="center" wrapText="1"/>
    </xf>
    <xf numFmtId="49" fontId="20" fillId="25" borderId="12" xfId="0" applyNumberFormat="1" applyFont="1" applyFill="1" applyBorder="1" applyAlignment="1">
      <alignment horizontal="center" vertical="center" wrapText="1"/>
    </xf>
    <xf numFmtId="49" fontId="20" fillId="24" borderId="10" xfId="57" applyNumberFormat="1" applyFont="1" applyFill="1" applyBorder="1" applyAlignment="1">
      <alignment horizontal="center" vertical="center" wrapText="1"/>
      <protection/>
    </xf>
    <xf numFmtId="49" fontId="21" fillId="25" borderId="10" xfId="57" applyNumberFormat="1" applyFont="1" applyFill="1" applyBorder="1" applyAlignment="1">
      <alignment horizontal="center" vertical="center" wrapText="1"/>
      <protection/>
    </xf>
    <xf numFmtId="0" fontId="24" fillId="25" borderId="11" xfId="0" applyFont="1" applyFill="1" applyBorder="1" applyAlignment="1">
      <alignment horizontal="center" vertical="center" wrapText="1"/>
    </xf>
    <xf numFmtId="0" fontId="24" fillId="25" borderId="12" xfId="0" applyFont="1" applyFill="1" applyBorder="1" applyAlignment="1">
      <alignment horizontal="center" vertical="center" wrapText="1"/>
    </xf>
    <xf numFmtId="49" fontId="21" fillId="24" borderId="14" xfId="0" applyNumberFormat="1" applyFont="1" applyFill="1" applyBorder="1" applyAlignment="1">
      <alignment horizontal="left" vertical="center" wrapText="1"/>
    </xf>
    <xf numFmtId="0" fontId="21" fillId="24" borderId="15" xfId="0" applyFont="1" applyFill="1" applyBorder="1" applyAlignment="1">
      <alignment horizontal="right" vertical="center" wrapText="1"/>
    </xf>
    <xf numFmtId="0" fontId="22" fillId="0" borderId="0" xfId="58" applyFont="1" applyFill="1" applyAlignment="1">
      <alignment horizontal="center" vertical="center" wrapText="1"/>
      <protection/>
    </xf>
    <xf numFmtId="49" fontId="21" fillId="25" borderId="26" xfId="0" applyNumberFormat="1" applyFont="1" applyFill="1" applyBorder="1" applyAlignment="1">
      <alignment horizontal="center" vertical="center" wrapText="1"/>
    </xf>
    <xf numFmtId="0" fontId="24" fillId="0" borderId="0" xfId="58" applyFont="1" applyFill="1" applyAlignment="1">
      <alignment horizontal="center" vertical="center" wrapText="1"/>
      <protection/>
    </xf>
    <xf numFmtId="49" fontId="20" fillId="25" borderId="26" xfId="0" applyNumberFormat="1" applyFont="1" applyFill="1" applyBorder="1" applyAlignment="1">
      <alignment horizontal="center" vertical="center" wrapText="1"/>
    </xf>
    <xf numFmtId="49" fontId="21" fillId="25" borderId="27" xfId="0" applyNumberFormat="1" applyFont="1" applyFill="1" applyBorder="1" applyAlignment="1">
      <alignment horizontal="center" vertical="center" wrapText="1"/>
    </xf>
    <xf numFmtId="49" fontId="21" fillId="25" borderId="28" xfId="0" applyNumberFormat="1" applyFont="1" applyFill="1" applyBorder="1" applyAlignment="1">
      <alignment horizontal="center" vertical="center" wrapText="1"/>
    </xf>
    <xf numFmtId="49" fontId="20" fillId="24" borderId="29" xfId="0" applyNumberFormat="1" applyFont="1" applyFill="1" applyBorder="1" applyAlignment="1">
      <alignment horizontal="center" vertical="center" wrapText="1"/>
    </xf>
    <xf numFmtId="0" fontId="20" fillId="24" borderId="30" xfId="0" applyFont="1" applyFill="1" applyBorder="1" applyAlignment="1">
      <alignment horizontal="center" vertical="center" wrapText="1"/>
    </xf>
    <xf numFmtId="49" fontId="20" fillId="24" borderId="30" xfId="0" applyNumberFormat="1"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4" xfId="0" applyNumberFormat="1" applyFont="1" applyFill="1" applyBorder="1" applyAlignment="1">
      <alignment horizontal="left" vertical="center" wrapText="1"/>
    </xf>
    <xf numFmtId="0" fontId="20" fillId="0" borderId="15" xfId="0" applyFont="1" applyFill="1" applyBorder="1" applyAlignment="1">
      <alignment horizontal="right" vertical="center" wrapText="1"/>
    </xf>
    <xf numFmtId="49" fontId="20" fillId="0" borderId="12" xfId="0" applyNumberFormat="1" applyFont="1" applyFill="1" applyBorder="1" applyAlignment="1">
      <alignment horizontal="center" vertical="center" wrapText="1"/>
    </xf>
    <xf numFmtId="0" fontId="24" fillId="24" borderId="12" xfId="0" applyFont="1" applyFill="1" applyBorder="1" applyAlignment="1">
      <alignment vertical="center" wrapText="1"/>
    </xf>
    <xf numFmtId="0" fontId="20" fillId="0" borderId="0" xfId="0" applyFont="1" applyAlignment="1">
      <alignment vertical="center" wrapText="1"/>
    </xf>
    <xf numFmtId="0" fontId="42" fillId="0" borderId="0" xfId="0" applyFont="1" applyAlignment="1">
      <alignment vertical="center" wrapText="1"/>
    </xf>
    <xf numFmtId="49" fontId="20" fillId="23" borderId="29" xfId="0" applyNumberFormat="1" applyFont="1" applyFill="1" applyBorder="1" applyAlignment="1">
      <alignment horizontal="center" vertical="center" wrapText="1"/>
    </xf>
    <xf numFmtId="0" fontId="20" fillId="23" borderId="30" xfId="0" applyFont="1" applyFill="1" applyBorder="1" applyAlignment="1">
      <alignment horizontal="center" vertical="center" wrapText="1"/>
    </xf>
    <xf numFmtId="49" fontId="20" fillId="23" borderId="30" xfId="0" applyNumberFormat="1" applyFont="1" applyFill="1" applyBorder="1" applyAlignment="1">
      <alignment horizontal="center" vertical="center" wrapText="1"/>
    </xf>
    <xf numFmtId="49" fontId="20" fillId="24" borderId="31" xfId="0" applyNumberFormat="1" applyFont="1" applyFill="1" applyBorder="1" applyAlignment="1">
      <alignment horizontal="center" vertical="center" wrapText="1"/>
    </xf>
    <xf numFmtId="0" fontId="20" fillId="25" borderId="15" xfId="0" applyFont="1" applyFill="1" applyBorder="1" applyAlignment="1">
      <alignment horizontal="right" vertical="center" wrapText="1"/>
    </xf>
    <xf numFmtId="0" fontId="20" fillId="24" borderId="32" xfId="0" applyFont="1" applyFill="1" applyBorder="1" applyAlignment="1">
      <alignment horizontal="center" vertical="center" wrapText="1"/>
    </xf>
    <xf numFmtId="49" fontId="20" fillId="24" borderId="33" xfId="0" applyNumberFormat="1" applyFont="1" applyFill="1" applyBorder="1" applyAlignment="1">
      <alignment horizontal="center" vertical="center" wrapText="1"/>
    </xf>
    <xf numFmtId="49" fontId="20" fillId="24" borderId="21" xfId="0" applyNumberFormat="1" applyFont="1" applyFill="1" applyBorder="1" applyAlignment="1">
      <alignment horizontal="center" vertical="center" wrapText="1"/>
    </xf>
    <xf numFmtId="0" fontId="20" fillId="25" borderId="12" xfId="0" applyFont="1" applyFill="1" applyBorder="1" applyAlignment="1">
      <alignment horizontal="right" vertical="center" wrapText="1"/>
    </xf>
    <xf numFmtId="49" fontId="20" fillId="24" borderId="13" xfId="0" applyNumberFormat="1" applyFont="1" applyFill="1" applyBorder="1" applyAlignment="1">
      <alignment horizontal="center" vertical="center" wrapText="1"/>
    </xf>
    <xf numFmtId="49" fontId="21" fillId="25" borderId="23" xfId="0" applyNumberFormat="1" applyFont="1" applyFill="1" applyBorder="1" applyAlignment="1">
      <alignment horizontal="center" vertical="center" wrapText="1"/>
    </xf>
    <xf numFmtId="49" fontId="21" fillId="25" borderId="17" xfId="0" applyNumberFormat="1" applyFont="1" applyFill="1" applyBorder="1" applyAlignment="1">
      <alignment horizontal="left" vertical="center" wrapText="1"/>
    </xf>
    <xf numFmtId="0" fontId="21" fillId="25" borderId="18" xfId="0" applyFont="1" applyFill="1" applyBorder="1" applyAlignment="1">
      <alignment horizontal="right" vertical="center" wrapText="1"/>
    </xf>
    <xf numFmtId="0" fontId="21" fillId="25" borderId="34" xfId="0" applyFont="1" applyFill="1" applyBorder="1" applyAlignment="1">
      <alignment horizontal="center" vertical="center" wrapText="1"/>
    </xf>
    <xf numFmtId="49" fontId="21" fillId="25" borderId="29" xfId="0" applyNumberFormat="1" applyFont="1" applyFill="1" applyBorder="1" applyAlignment="1">
      <alignment horizontal="center" vertical="center" wrapText="1"/>
    </xf>
    <xf numFmtId="0" fontId="21" fillId="24" borderId="35" xfId="0" applyFont="1" applyFill="1" applyBorder="1" applyAlignment="1">
      <alignment vertical="center" wrapText="1"/>
    </xf>
    <xf numFmtId="0" fontId="20" fillId="24" borderId="0" xfId="0" applyFont="1" applyFill="1" applyAlignment="1">
      <alignment wrapText="1"/>
    </xf>
    <xf numFmtId="49" fontId="20" fillId="24" borderId="16" xfId="0" applyNumberFormat="1" applyFont="1" applyFill="1" applyBorder="1" applyAlignment="1">
      <alignment horizontal="center" vertical="center" wrapText="1"/>
    </xf>
    <xf numFmtId="0" fontId="20" fillId="24" borderId="14" xfId="0" applyFont="1" applyFill="1" applyBorder="1" applyAlignment="1">
      <alignment horizontal="left" vertical="center" wrapText="1"/>
    </xf>
    <xf numFmtId="49" fontId="20" fillId="24" borderId="17" xfId="0" applyNumberFormat="1" applyFont="1" applyFill="1" applyBorder="1" applyAlignment="1">
      <alignment horizontal="center" vertical="center" wrapText="1"/>
    </xf>
    <xf numFmtId="49" fontId="20" fillId="24" borderId="18" xfId="0" applyNumberFormat="1" applyFont="1" applyFill="1" applyBorder="1" applyAlignment="1">
      <alignment horizontal="center" vertical="center" wrapText="1"/>
    </xf>
    <xf numFmtId="49" fontId="20" fillId="24" borderId="35" xfId="0" applyNumberFormat="1" applyFont="1" applyFill="1" applyBorder="1" applyAlignment="1">
      <alignment horizontal="center" vertical="center" wrapText="1"/>
    </xf>
    <xf numFmtId="0" fontId="22" fillId="24" borderId="0" xfId="0" applyFont="1" applyFill="1" applyAlignment="1">
      <alignment vertical="center" wrapText="1"/>
    </xf>
    <xf numFmtId="0" fontId="20" fillId="24" borderId="10" xfId="0" applyFont="1" applyFill="1" applyBorder="1" applyAlignment="1">
      <alignment horizontal="center" vertical="center" wrapText="1"/>
    </xf>
    <xf numFmtId="0" fontId="20" fillId="24" borderId="12" xfId="0" applyFont="1" applyFill="1" applyBorder="1" applyAlignment="1">
      <alignment horizontal="center" vertical="center" wrapText="1"/>
    </xf>
    <xf numFmtId="49" fontId="21" fillId="25" borderId="14" xfId="0" applyNumberFormat="1" applyFont="1" applyFill="1" applyBorder="1" applyAlignment="1">
      <alignment horizontal="center" vertical="center" wrapText="1"/>
    </xf>
    <xf numFmtId="49" fontId="21" fillId="25" borderId="15" xfId="0" applyNumberFormat="1" applyFont="1" applyFill="1" applyBorder="1" applyAlignment="1">
      <alignment horizontal="center" vertical="center" wrapText="1"/>
    </xf>
    <xf numFmtId="0" fontId="20" fillId="25" borderId="20" xfId="0" applyFont="1" applyFill="1" applyBorder="1" applyAlignment="1">
      <alignment horizontal="left" vertical="center" wrapText="1"/>
    </xf>
    <xf numFmtId="49" fontId="21" fillId="25" borderId="21" xfId="0" applyNumberFormat="1" applyFont="1" applyFill="1" applyBorder="1" applyAlignment="1">
      <alignment horizontal="center" vertical="center" wrapText="1"/>
    </xf>
    <xf numFmtId="49" fontId="21" fillId="25" borderId="14" xfId="0" applyNumberFormat="1" applyFont="1" applyFill="1" applyBorder="1" applyAlignment="1">
      <alignment horizontal="left" vertical="center" wrapText="1"/>
    </xf>
    <xf numFmtId="49" fontId="21" fillId="25" borderId="15" xfId="0" applyNumberFormat="1" applyFont="1" applyFill="1" applyBorder="1" applyAlignment="1">
      <alignment horizontal="right" vertical="center" wrapText="1"/>
    </xf>
    <xf numFmtId="0" fontId="24" fillId="24" borderId="0" xfId="0" applyFont="1" applyFill="1" applyAlignment="1">
      <alignment vertical="center" wrapText="1"/>
    </xf>
    <xf numFmtId="0" fontId="21" fillId="25" borderId="12" xfId="0" applyFont="1" applyFill="1" applyBorder="1" applyAlignment="1">
      <alignment horizontal="left" vertical="center" wrapText="1"/>
    </xf>
    <xf numFmtId="49" fontId="20"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horizontal="left" vertical="center" wrapText="1"/>
    </xf>
    <xf numFmtId="49" fontId="21" fillId="24" borderId="11" xfId="66"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Alignment="1">
      <alignment wrapText="1"/>
    </xf>
    <xf numFmtId="49" fontId="21" fillId="0" borderId="16" xfId="0" applyNumberFormat="1" applyFont="1" applyFill="1" applyBorder="1" applyAlignment="1">
      <alignment horizontal="center" vertical="center" wrapText="1"/>
    </xf>
    <xf numFmtId="0" fontId="23" fillId="0" borderId="0" xfId="58" applyFont="1" applyFill="1">
      <alignment/>
      <protection/>
    </xf>
    <xf numFmtId="0" fontId="25" fillId="0" borderId="0" xfId="0" applyFont="1" applyAlignment="1">
      <alignment horizontal="center" vertical="center"/>
    </xf>
    <xf numFmtId="0" fontId="21" fillId="25" borderId="15" xfId="0" applyFont="1" applyFill="1" applyBorder="1" applyAlignment="1">
      <alignment horizontal="right" vertical="center" wrapText="1"/>
    </xf>
    <xf numFmtId="49" fontId="21" fillId="24" borderId="16" xfId="0" applyNumberFormat="1" applyFont="1" applyFill="1" applyBorder="1" applyAlignment="1">
      <alignment horizontal="center" vertical="center" wrapText="1"/>
    </xf>
    <xf numFmtId="0" fontId="21" fillId="25" borderId="36" xfId="0" applyFont="1" applyFill="1" applyBorder="1" applyAlignment="1">
      <alignment horizontal="center" vertical="center" wrapText="1"/>
    </xf>
    <xf numFmtId="0" fontId="40" fillId="0" borderId="0" xfId="0" applyFont="1" applyBorder="1" applyAlignment="1">
      <alignment horizontal="right" vertical="center" wrapText="1"/>
    </xf>
    <xf numFmtId="49" fontId="20" fillId="0" borderId="11"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2" fontId="20" fillId="0" borderId="10" xfId="0" applyNumberFormat="1" applyFont="1" applyBorder="1" applyAlignment="1">
      <alignment vertical="center" wrapText="1"/>
    </xf>
    <xf numFmtId="0" fontId="20" fillId="0" borderId="37" xfId="0" applyFont="1" applyFill="1" applyBorder="1" applyAlignment="1">
      <alignment horizontal="left" vertical="center" wrapText="1"/>
    </xf>
    <xf numFmtId="181" fontId="20" fillId="24" borderId="10" xfId="0" applyNumberFormat="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Fill="1" applyAlignment="1">
      <alignment vertical="center" wrapText="1"/>
    </xf>
    <xf numFmtId="181" fontId="21" fillId="24" borderId="10" xfId="0" applyNumberFormat="1" applyFont="1" applyFill="1" applyBorder="1" applyAlignment="1">
      <alignment horizontal="center" vertical="center" wrapText="1"/>
    </xf>
    <xf numFmtId="49" fontId="21" fillId="24" borderId="0" xfId="58" applyNumberFormat="1" applyFont="1" applyFill="1" applyAlignment="1">
      <alignment horizontal="center" vertical="center" wrapText="1"/>
      <protection/>
    </xf>
    <xf numFmtId="0" fontId="21" fillId="0" borderId="0" xfId="0" applyFont="1" applyAlignment="1">
      <alignment vertical="center" wrapText="1"/>
    </xf>
    <xf numFmtId="0" fontId="21" fillId="0" borderId="0" xfId="0" applyFont="1" applyFill="1" applyAlignment="1">
      <alignment vertical="center" wrapText="1"/>
    </xf>
    <xf numFmtId="0" fontId="21" fillId="25" borderId="38" xfId="0" applyFont="1" applyFill="1" applyBorder="1" applyAlignment="1">
      <alignment vertical="center" wrapText="1"/>
    </xf>
    <xf numFmtId="49" fontId="20" fillId="24" borderId="10" xfId="58" applyNumberFormat="1" applyFont="1" applyFill="1" applyBorder="1" applyAlignment="1">
      <alignment horizontal="center" vertical="center" wrapText="1"/>
      <protection/>
    </xf>
    <xf numFmtId="49" fontId="21" fillId="24" borderId="10" xfId="58" applyNumberFormat="1" applyFont="1" applyFill="1" applyBorder="1" applyAlignment="1">
      <alignment horizontal="center" vertical="center" wrapText="1"/>
      <protection/>
    </xf>
    <xf numFmtId="0" fontId="20" fillId="24" borderId="10" xfId="0" applyFont="1" applyFill="1" applyBorder="1" applyAlignment="1">
      <alignment vertical="top" wrapText="1"/>
    </xf>
    <xf numFmtId="0" fontId="24" fillId="26" borderId="10" xfId="0" applyFont="1" applyFill="1" applyBorder="1" applyAlignment="1">
      <alignment vertical="top" wrapText="1"/>
    </xf>
    <xf numFmtId="49" fontId="20" fillId="0" borderId="0" xfId="0" applyNumberFormat="1" applyFont="1" applyFill="1" applyBorder="1" applyAlignment="1">
      <alignment horizontal="center" vertical="center" wrapText="1"/>
    </xf>
    <xf numFmtId="49" fontId="20" fillId="0" borderId="10" xfId="66" applyNumberFormat="1" applyFont="1" applyFill="1" applyBorder="1" applyAlignment="1">
      <alignment horizontal="center" vertical="center" wrapText="1"/>
      <protection/>
    </xf>
    <xf numFmtId="49" fontId="20" fillId="23" borderId="10" xfId="0" applyNumberFormat="1" applyFont="1" applyFill="1" applyBorder="1" applyAlignment="1">
      <alignment horizontal="center" vertical="center" wrapText="1"/>
    </xf>
    <xf numFmtId="49" fontId="21" fillId="25" borderId="39" xfId="0" applyNumberFormat="1" applyFont="1" applyFill="1" applyBorder="1" applyAlignment="1">
      <alignment horizontal="center" vertical="center" wrapText="1"/>
    </xf>
    <xf numFmtId="49" fontId="22" fillId="26" borderId="11" xfId="58" applyNumberFormat="1" applyFont="1" applyFill="1" applyBorder="1" applyAlignment="1">
      <alignment horizontal="center" vertical="center" wrapText="1"/>
      <protection/>
    </xf>
    <xf numFmtId="49" fontId="22" fillId="26" borderId="12" xfId="66" applyNumberFormat="1" applyFont="1" applyFill="1" applyBorder="1" applyAlignment="1">
      <alignment horizontal="center" vertical="center" wrapText="1"/>
      <protection/>
    </xf>
    <xf numFmtId="49" fontId="22" fillId="26" borderId="10" xfId="66" applyNumberFormat="1" applyFont="1" applyFill="1" applyBorder="1" applyAlignment="1">
      <alignment horizontal="center" vertical="center" wrapText="1"/>
      <protection/>
    </xf>
    <xf numFmtId="49" fontId="20" fillId="26" borderId="10" xfId="66" applyNumberFormat="1" applyFont="1" applyFill="1" applyBorder="1" applyAlignment="1">
      <alignment horizontal="center" vertical="center" wrapText="1"/>
      <protection/>
    </xf>
    <xf numFmtId="0" fontId="20" fillId="26" borderId="10" xfId="0" applyFont="1" applyFill="1" applyBorder="1" applyAlignment="1">
      <alignment vertical="center" wrapText="1"/>
    </xf>
    <xf numFmtId="49" fontId="20" fillId="26" borderId="10" xfId="0" applyNumberFormat="1" applyFont="1" applyFill="1" applyBorder="1" applyAlignment="1">
      <alignment horizontal="center" vertical="center" wrapText="1"/>
    </xf>
    <xf numFmtId="49" fontId="20" fillId="26" borderId="11" xfId="0" applyNumberFormat="1" applyFont="1" applyFill="1" applyBorder="1" applyAlignment="1">
      <alignment vertical="center" wrapText="1"/>
    </xf>
    <xf numFmtId="49" fontId="20" fillId="26" borderId="12" xfId="0" applyNumberFormat="1" applyFont="1" applyFill="1" applyBorder="1" applyAlignment="1">
      <alignment horizontal="right" vertical="center" wrapText="1"/>
    </xf>
    <xf numFmtId="49" fontId="22" fillId="26" borderId="11" xfId="66" applyNumberFormat="1" applyFont="1" applyFill="1" applyBorder="1" applyAlignment="1">
      <alignment horizontal="center" vertical="center" wrapText="1"/>
      <protection/>
    </xf>
    <xf numFmtId="2" fontId="20" fillId="26" borderId="12" xfId="66" applyNumberFormat="1" applyFont="1" applyFill="1" applyBorder="1" applyAlignment="1">
      <alignment horizontal="left" vertical="center" wrapText="1"/>
      <protection/>
    </xf>
    <xf numFmtId="49" fontId="21" fillId="27" borderId="14" xfId="0" applyNumberFormat="1" applyFont="1" applyFill="1" applyBorder="1" applyAlignment="1">
      <alignment horizontal="left" vertical="center" wrapText="1"/>
    </xf>
    <xf numFmtId="49" fontId="21" fillId="27" borderId="15" xfId="0" applyNumberFormat="1" applyFont="1" applyFill="1" applyBorder="1" applyAlignment="1">
      <alignment horizontal="right" vertical="center" wrapText="1"/>
    </xf>
    <xf numFmtId="49" fontId="21" fillId="26" borderId="10" xfId="0" applyNumberFormat="1" applyFont="1" applyFill="1" applyBorder="1" applyAlignment="1">
      <alignment horizontal="center" vertical="center" wrapText="1"/>
    </xf>
    <xf numFmtId="181" fontId="40" fillId="24" borderId="40" xfId="0" applyNumberFormat="1" applyFont="1" applyFill="1" applyBorder="1" applyAlignment="1">
      <alignment vertical="center"/>
    </xf>
    <xf numFmtId="0" fontId="40" fillId="24" borderId="0" xfId="0" applyFont="1" applyFill="1" applyAlignment="1">
      <alignment vertical="center"/>
    </xf>
    <xf numFmtId="0" fontId="25" fillId="24" borderId="0" xfId="0" applyFont="1" applyFill="1" applyAlignment="1">
      <alignment horizontal="center" vertical="center"/>
    </xf>
    <xf numFmtId="0" fontId="40" fillId="24" borderId="0" xfId="0" applyFont="1" applyFill="1" applyAlignment="1">
      <alignment vertical="center" wrapText="1"/>
    </xf>
    <xf numFmtId="0" fontId="45" fillId="24" borderId="0" xfId="0" applyFont="1" applyFill="1" applyBorder="1" applyAlignment="1">
      <alignment horizontal="right" vertical="center" wrapText="1"/>
    </xf>
    <xf numFmtId="0" fontId="0" fillId="24" borderId="0" xfId="0" applyFill="1" applyBorder="1" applyAlignment="1">
      <alignment/>
    </xf>
    <xf numFmtId="0" fontId="0" fillId="24" borderId="0" xfId="0" applyFill="1" applyAlignment="1">
      <alignment/>
    </xf>
    <xf numFmtId="0" fontId="31" fillId="24" borderId="10" xfId="0" applyFont="1" applyFill="1" applyBorder="1" applyAlignment="1">
      <alignment/>
    </xf>
    <xf numFmtId="0" fontId="46" fillId="24" borderId="10" xfId="0" applyFont="1" applyFill="1" applyBorder="1" applyAlignment="1">
      <alignment/>
    </xf>
    <xf numFmtId="0" fontId="46" fillId="24" borderId="10" xfId="0" applyFont="1" applyFill="1" applyBorder="1" applyAlignment="1">
      <alignment horizontal="left" vertical="center" wrapText="1"/>
    </xf>
    <xf numFmtId="0" fontId="23" fillId="24" borderId="0" xfId="58" applyFont="1" applyFill="1" applyBorder="1" applyAlignment="1">
      <alignment vertical="center" wrapText="1"/>
      <protection/>
    </xf>
    <xf numFmtId="49" fontId="31" fillId="24" borderId="10" xfId="0" applyNumberFormat="1" applyFont="1" applyFill="1" applyBorder="1" applyAlignment="1">
      <alignment horizontal="right" vertical="center" wrapText="1"/>
    </xf>
    <xf numFmtId="49" fontId="31" fillId="24" borderId="41" xfId="0" applyNumberFormat="1" applyFont="1" applyFill="1" applyBorder="1" applyAlignment="1">
      <alignment horizontal="center" vertical="center" wrapText="1"/>
    </xf>
    <xf numFmtId="49" fontId="31" fillId="25" borderId="27" xfId="0" applyNumberFormat="1" applyFont="1" applyFill="1" applyBorder="1" applyAlignment="1">
      <alignment horizontal="left" vertical="center" wrapText="1"/>
    </xf>
    <xf numFmtId="0" fontId="31" fillId="25" borderId="12" xfId="0" applyFont="1" applyFill="1" applyBorder="1" applyAlignment="1">
      <alignment horizontal="right" vertical="center" wrapText="1"/>
    </xf>
    <xf numFmtId="0" fontId="31" fillId="24" borderId="10" xfId="0" applyFont="1" applyFill="1" applyBorder="1" applyAlignment="1">
      <alignment horizontal="left" vertical="center" wrapText="1"/>
    </xf>
    <xf numFmtId="49" fontId="31" fillId="25" borderId="14" xfId="0" applyNumberFormat="1" applyFont="1" applyFill="1" applyBorder="1" applyAlignment="1">
      <alignment horizontal="left" vertical="center" wrapText="1"/>
    </xf>
    <xf numFmtId="186" fontId="31" fillId="25" borderId="10" xfId="0" applyNumberFormat="1" applyFont="1" applyFill="1" applyBorder="1" applyAlignment="1">
      <alignment horizontal="right" vertical="center" wrapText="1"/>
    </xf>
    <xf numFmtId="49" fontId="31" fillId="24" borderId="31" xfId="0" applyNumberFormat="1" applyFont="1" applyFill="1" applyBorder="1" applyAlignment="1">
      <alignment horizontal="center" vertical="center" wrapText="1"/>
    </xf>
    <xf numFmtId="0" fontId="31" fillId="24" borderId="16" xfId="0" applyFont="1" applyFill="1" applyBorder="1" applyAlignment="1">
      <alignment horizontal="left" vertical="center" wrapText="1"/>
    </xf>
    <xf numFmtId="49" fontId="31" fillId="24" borderId="42" xfId="0" applyNumberFormat="1" applyFont="1" applyFill="1" applyBorder="1" applyAlignment="1">
      <alignment horizontal="center" vertical="center" wrapText="1"/>
    </xf>
    <xf numFmtId="49" fontId="31" fillId="25" borderId="11" xfId="0" applyNumberFormat="1" applyFont="1" applyFill="1" applyBorder="1" applyAlignment="1">
      <alignment horizontal="left" vertical="center" wrapText="1"/>
    </xf>
    <xf numFmtId="0" fontId="31" fillId="24" borderId="10" xfId="0" applyFont="1" applyFill="1" applyBorder="1" applyAlignment="1">
      <alignment vertical="center" wrapText="1"/>
    </xf>
    <xf numFmtId="0" fontId="47" fillId="24" borderId="0" xfId="58" applyFont="1" applyFill="1" applyBorder="1" applyAlignment="1">
      <alignment vertical="center" wrapText="1"/>
      <protection/>
    </xf>
    <xf numFmtId="186" fontId="46" fillId="25" borderId="35" xfId="0" applyNumberFormat="1" applyFont="1" applyFill="1" applyBorder="1" applyAlignment="1">
      <alignment horizontal="right" vertical="center" wrapText="1"/>
    </xf>
    <xf numFmtId="49" fontId="46" fillId="25" borderId="38" xfId="0" applyNumberFormat="1" applyFont="1" applyFill="1" applyBorder="1" applyAlignment="1">
      <alignment horizontal="center" vertical="center" wrapText="1"/>
    </xf>
    <xf numFmtId="49" fontId="46" fillId="25" borderId="17" xfId="0" applyNumberFormat="1" applyFont="1" applyFill="1" applyBorder="1" applyAlignment="1">
      <alignment horizontal="left" vertical="center" wrapText="1"/>
    </xf>
    <xf numFmtId="0" fontId="46" fillId="25" borderId="18" xfId="0" applyFont="1" applyFill="1" applyBorder="1" applyAlignment="1">
      <alignment horizontal="right" vertical="center" wrapText="1"/>
    </xf>
    <xf numFmtId="0" fontId="46" fillId="24" borderId="35" xfId="0" applyFont="1" applyFill="1" applyBorder="1" applyAlignment="1">
      <alignment vertical="center" wrapText="1"/>
    </xf>
    <xf numFmtId="0" fontId="48" fillId="24" borderId="0" xfId="66" applyFont="1" applyFill="1" applyBorder="1" applyAlignment="1">
      <alignment vertical="center" wrapText="1"/>
      <protection/>
    </xf>
    <xf numFmtId="49" fontId="31" fillId="24" borderId="11" xfId="66" applyNumberFormat="1" applyFont="1" applyFill="1" applyBorder="1" applyAlignment="1">
      <alignment horizontal="right" vertical="center" wrapText="1"/>
      <protection/>
    </xf>
    <xf numFmtId="49" fontId="31" fillId="24" borderId="11" xfId="66" applyNumberFormat="1" applyFont="1" applyFill="1" applyBorder="1" applyAlignment="1">
      <alignment horizontal="center" vertical="center" wrapText="1"/>
      <protection/>
    </xf>
    <xf numFmtId="49" fontId="31" fillId="24" borderId="17" xfId="0" applyNumberFormat="1" applyFont="1" applyFill="1" applyBorder="1" applyAlignment="1">
      <alignment vertical="center" wrapText="1"/>
    </xf>
    <xf numFmtId="49" fontId="31" fillId="24" borderId="18" xfId="0" applyNumberFormat="1" applyFont="1" applyFill="1" applyBorder="1" applyAlignment="1">
      <alignment horizontal="right" vertical="center" wrapText="1"/>
    </xf>
    <xf numFmtId="2" fontId="31" fillId="24" borderId="10" xfId="66" applyNumberFormat="1" applyFont="1" applyFill="1" applyBorder="1" applyAlignment="1">
      <alignment horizontal="left" vertical="center" wrapText="1"/>
      <protection/>
    </xf>
    <xf numFmtId="49" fontId="46" fillId="24" borderId="11" xfId="66" applyNumberFormat="1" applyFont="1" applyFill="1" applyBorder="1" applyAlignment="1">
      <alignment horizontal="center" vertical="center" wrapText="1"/>
      <protection/>
    </xf>
    <xf numFmtId="49" fontId="46" fillId="24" borderId="17" xfId="0" applyNumberFormat="1" applyFont="1" applyFill="1" applyBorder="1" applyAlignment="1">
      <alignment vertical="center" wrapText="1"/>
    </xf>
    <xf numFmtId="49" fontId="46" fillId="24" borderId="18" xfId="0" applyNumberFormat="1" applyFont="1" applyFill="1" applyBorder="1" applyAlignment="1">
      <alignment horizontal="right" vertical="center" wrapText="1"/>
    </xf>
    <xf numFmtId="2" fontId="46" fillId="24" borderId="10" xfId="66" applyNumberFormat="1" applyFont="1" applyFill="1" applyBorder="1" applyAlignment="1">
      <alignment horizontal="left" vertical="center" wrapText="1"/>
      <protection/>
    </xf>
    <xf numFmtId="181" fontId="46" fillId="25" borderId="10" xfId="0" applyNumberFormat="1" applyFont="1" applyFill="1" applyBorder="1" applyAlignment="1">
      <alignment horizontal="right" vertical="center" wrapText="1"/>
    </xf>
    <xf numFmtId="49" fontId="46" fillId="25"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center" vertical="center" wrapText="1"/>
    </xf>
    <xf numFmtId="49" fontId="46" fillId="25" borderId="12" xfId="0" applyNumberFormat="1" applyFont="1" applyFill="1" applyBorder="1" applyAlignment="1">
      <alignment horizontal="center" vertical="center" wrapText="1"/>
    </xf>
    <xf numFmtId="0" fontId="46" fillId="25" borderId="10" xfId="0" applyFont="1" applyFill="1" applyBorder="1" applyAlignment="1">
      <alignment horizontal="left" vertical="center" wrapText="1"/>
    </xf>
    <xf numFmtId="0" fontId="23" fillId="24" borderId="0" xfId="66" applyFont="1" applyFill="1" applyBorder="1" applyAlignment="1">
      <alignment vertical="center" wrapText="1"/>
      <protection/>
    </xf>
    <xf numFmtId="49" fontId="46" fillId="24" borderId="11" xfId="0" applyNumberFormat="1" applyFont="1" applyFill="1" applyBorder="1" applyAlignment="1">
      <alignment vertical="center" wrapText="1"/>
    </xf>
    <xf numFmtId="49" fontId="46" fillId="24" borderId="12" xfId="0" applyNumberFormat="1" applyFont="1" applyFill="1" applyBorder="1" applyAlignment="1">
      <alignment horizontal="right" vertical="center" wrapText="1"/>
    </xf>
    <xf numFmtId="49" fontId="31" fillId="24" borderId="10" xfId="0" applyNumberFormat="1" applyFont="1" applyFill="1" applyBorder="1" applyAlignment="1">
      <alignment horizontal="center" vertical="center" wrapText="1"/>
    </xf>
    <xf numFmtId="49" fontId="31" fillId="25" borderId="12" xfId="0" applyNumberFormat="1" applyFont="1" applyFill="1" applyBorder="1" applyAlignment="1">
      <alignment horizontal="right" vertical="center" wrapText="1"/>
    </xf>
    <xf numFmtId="181" fontId="31" fillId="24" borderId="10" xfId="0" applyNumberFormat="1" applyFont="1" applyFill="1" applyBorder="1" applyAlignment="1">
      <alignment horizontal="right" vertical="center" wrapText="1"/>
    </xf>
    <xf numFmtId="0" fontId="31" fillId="24" borderId="43" xfId="0" applyFont="1" applyFill="1" applyBorder="1" applyAlignment="1">
      <alignment horizontal="justify"/>
    </xf>
    <xf numFmtId="0" fontId="31" fillId="24" borderId="44" xfId="0" applyFont="1" applyFill="1" applyBorder="1" applyAlignment="1">
      <alignment horizontal="left" vertical="center" wrapText="1"/>
    </xf>
    <xf numFmtId="181" fontId="31" fillId="25" borderId="10" xfId="0" applyNumberFormat="1" applyFont="1" applyFill="1" applyBorder="1" applyAlignment="1">
      <alignment horizontal="right" vertical="center" wrapText="1"/>
    </xf>
    <xf numFmtId="0" fontId="47" fillId="24" borderId="0" xfId="58" applyFont="1" applyFill="1" applyBorder="1" applyAlignment="1">
      <alignment horizontal="center" vertical="center" wrapText="1"/>
      <protection/>
    </xf>
    <xf numFmtId="181" fontId="46" fillId="24" borderId="10" xfId="0" applyNumberFormat="1" applyFont="1" applyFill="1" applyBorder="1" applyAlignment="1">
      <alignment horizontal="right" vertical="center" wrapText="1"/>
    </xf>
    <xf numFmtId="49" fontId="46" fillId="24"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left" vertical="center" wrapText="1"/>
    </xf>
    <xf numFmtId="49" fontId="46" fillId="25" borderId="12" xfId="0" applyNumberFormat="1" applyFont="1" applyFill="1" applyBorder="1" applyAlignment="1">
      <alignment horizontal="right" vertical="center" wrapText="1"/>
    </xf>
    <xf numFmtId="0" fontId="46" fillId="24" borderId="10" xfId="0" applyFont="1" applyFill="1" applyBorder="1" applyAlignment="1">
      <alignment vertical="center" wrapText="1"/>
    </xf>
    <xf numFmtId="49" fontId="31" fillId="25" borderId="15" xfId="0" applyNumberFormat="1" applyFont="1" applyFill="1" applyBorder="1" applyAlignment="1">
      <alignment horizontal="right" vertical="center" wrapText="1"/>
    </xf>
    <xf numFmtId="49" fontId="47" fillId="25" borderId="10" xfId="0" applyNumberFormat="1" applyFont="1" applyFill="1" applyBorder="1" applyAlignment="1">
      <alignment horizontal="center" vertical="center" wrapText="1"/>
    </xf>
    <xf numFmtId="49" fontId="31" fillId="25" borderId="11" xfId="0" applyNumberFormat="1" applyFont="1" applyFill="1" applyBorder="1" applyAlignment="1">
      <alignment horizontal="center" vertical="center" wrapText="1"/>
    </xf>
    <xf numFmtId="0" fontId="31" fillId="24" borderId="10" xfId="0" applyFont="1" applyFill="1" applyBorder="1" applyAlignment="1">
      <alignment horizontal="justify"/>
    </xf>
    <xf numFmtId="186" fontId="46" fillId="25" borderId="10" xfId="0" applyNumberFormat="1" applyFont="1" applyFill="1" applyBorder="1" applyAlignment="1">
      <alignment horizontal="right" vertical="center" wrapText="1"/>
    </xf>
    <xf numFmtId="49" fontId="31" fillId="24" borderId="11" xfId="0" applyNumberFormat="1" applyFont="1" applyFill="1" applyBorder="1" applyAlignment="1">
      <alignment vertical="center" wrapText="1"/>
    </xf>
    <xf numFmtId="49" fontId="31" fillId="24" borderId="12" xfId="0" applyNumberFormat="1" applyFont="1" applyFill="1" applyBorder="1" applyAlignment="1">
      <alignment horizontal="right" vertical="center" wrapText="1"/>
    </xf>
    <xf numFmtId="0" fontId="0" fillId="24" borderId="0" xfId="0" applyFont="1" applyFill="1" applyBorder="1" applyAlignment="1">
      <alignment vertical="center" wrapText="1"/>
    </xf>
    <xf numFmtId="181" fontId="31" fillId="24" borderId="10" xfId="58" applyNumberFormat="1" applyFont="1" applyFill="1" applyBorder="1" applyAlignment="1">
      <alignment horizontal="right" vertical="center" wrapText="1"/>
      <protection/>
    </xf>
    <xf numFmtId="49" fontId="47" fillId="24" borderId="11" xfId="58" applyNumberFormat="1" applyFont="1" applyFill="1" applyBorder="1" applyAlignment="1">
      <alignment horizontal="center" vertical="center" wrapText="1"/>
      <protection/>
    </xf>
    <xf numFmtId="49" fontId="31" fillId="24" borderId="11"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46" fillId="24" borderId="12" xfId="0" applyFont="1" applyFill="1" applyBorder="1" applyAlignment="1">
      <alignment horizontal="right" vertical="center" wrapText="1"/>
    </xf>
    <xf numFmtId="49" fontId="31" fillId="24" borderId="11" xfId="0" applyNumberFormat="1" applyFont="1" applyFill="1" applyBorder="1" applyAlignment="1">
      <alignment horizontal="right" vertical="center" wrapText="1"/>
    </xf>
    <xf numFmtId="49" fontId="46" fillId="24" borderId="10" xfId="0" applyNumberFormat="1" applyFont="1" applyFill="1" applyBorder="1" applyAlignment="1">
      <alignment horizontal="right" vertical="center" wrapText="1"/>
    </xf>
    <xf numFmtId="0" fontId="46" fillId="24" borderId="43" xfId="0" applyFont="1" applyFill="1" applyBorder="1" applyAlignment="1">
      <alignment horizontal="left" vertical="center" wrapText="1"/>
    </xf>
    <xf numFmtId="49" fontId="31" fillId="25" borderId="14" xfId="0" applyNumberFormat="1" applyFont="1" applyFill="1" applyBorder="1" applyAlignment="1">
      <alignment horizontal="center" vertical="center" wrapText="1"/>
    </xf>
    <xf numFmtId="49" fontId="31" fillId="25" borderId="12" xfId="0" applyNumberFormat="1" applyFont="1" applyFill="1" applyBorder="1" applyAlignment="1">
      <alignment horizontal="center" vertical="center" wrapText="1"/>
    </xf>
    <xf numFmtId="0" fontId="31" fillId="24" borderId="36" xfId="0" applyFont="1" applyFill="1" applyBorder="1" applyAlignment="1">
      <alignment horizontal="left" vertical="center" wrapText="1"/>
    </xf>
    <xf numFmtId="0" fontId="46" fillId="24" borderId="12" xfId="0" applyFont="1" applyFill="1" applyBorder="1" applyAlignment="1">
      <alignment horizontal="left" vertical="center" wrapText="1"/>
    </xf>
    <xf numFmtId="49" fontId="31" fillId="25" borderId="10" xfId="0" applyNumberFormat="1" applyFont="1" applyFill="1" applyBorder="1" applyAlignment="1">
      <alignment horizontal="right" vertical="center" wrapText="1"/>
    </xf>
    <xf numFmtId="0" fontId="31" fillId="24" borderId="12" xfId="0" applyFont="1" applyFill="1" applyBorder="1" applyAlignment="1">
      <alignment horizontal="left" vertical="center" wrapText="1"/>
    </xf>
    <xf numFmtId="49" fontId="31" fillId="25" borderId="10" xfId="0" applyNumberFormat="1" applyFont="1" applyFill="1" applyBorder="1" applyAlignment="1">
      <alignment horizontal="center" vertical="center" wrapText="1"/>
    </xf>
    <xf numFmtId="0" fontId="31" fillId="24" borderId="43" xfId="0" applyFont="1" applyFill="1" applyBorder="1" applyAlignment="1">
      <alignment wrapText="1"/>
    </xf>
    <xf numFmtId="49" fontId="31" fillId="24" borderId="14" xfId="0" applyNumberFormat="1" applyFont="1" applyFill="1" applyBorder="1" applyAlignment="1">
      <alignment vertical="center" wrapText="1"/>
    </xf>
    <xf numFmtId="49" fontId="31" fillId="24" borderId="15" xfId="0" applyNumberFormat="1" applyFont="1" applyFill="1" applyBorder="1" applyAlignment="1">
      <alignment horizontal="right" vertical="center" wrapText="1"/>
    </xf>
    <xf numFmtId="0" fontId="31" fillId="25" borderId="10" xfId="0" applyFont="1" applyFill="1" applyBorder="1" applyAlignment="1">
      <alignment vertical="center" wrapText="1"/>
    </xf>
    <xf numFmtId="186" fontId="31" fillId="24" borderId="10" xfId="66" applyNumberFormat="1" applyFont="1" applyFill="1" applyBorder="1" applyAlignment="1">
      <alignment horizontal="right" vertical="center" wrapText="1"/>
      <protection/>
    </xf>
    <xf numFmtId="0" fontId="49" fillId="24" borderId="10" xfId="0" applyFont="1" applyFill="1" applyBorder="1" applyAlignment="1">
      <alignment horizontal="left" vertical="center" wrapText="1"/>
    </xf>
    <xf numFmtId="181" fontId="31" fillId="24" borderId="10" xfId="66" applyNumberFormat="1" applyFont="1" applyFill="1" applyBorder="1" applyAlignment="1">
      <alignment horizontal="right" vertical="center" wrapText="1"/>
      <protection/>
    </xf>
    <xf numFmtId="2" fontId="49" fillId="24" borderId="10" xfId="66" applyNumberFormat="1" applyFont="1" applyFill="1" applyBorder="1" applyAlignment="1">
      <alignment horizontal="left" vertical="center" wrapText="1"/>
      <protection/>
    </xf>
    <xf numFmtId="186" fontId="31" fillId="24" borderId="11" xfId="66" applyNumberFormat="1" applyFont="1" applyFill="1" applyBorder="1" applyAlignment="1">
      <alignment horizontal="right" vertical="center" wrapText="1"/>
      <protection/>
    </xf>
    <xf numFmtId="49" fontId="23" fillId="24" borderId="11" xfId="66" applyNumberFormat="1" applyFont="1" applyFill="1" applyBorder="1" applyAlignment="1">
      <alignment horizontal="center" vertical="center" wrapText="1"/>
      <protection/>
    </xf>
    <xf numFmtId="186" fontId="46" fillId="24" borderId="10" xfId="0" applyNumberFormat="1" applyFont="1" applyFill="1" applyBorder="1" applyAlignment="1">
      <alignment horizontal="right" vertical="center" wrapText="1"/>
    </xf>
    <xf numFmtId="49" fontId="47" fillId="25" borderId="11" xfId="0" applyNumberFormat="1" applyFont="1" applyFill="1" applyBorder="1" applyAlignment="1">
      <alignment horizontal="center" vertical="center" wrapText="1"/>
    </xf>
    <xf numFmtId="0" fontId="31" fillId="24" borderId="11" xfId="0" applyFont="1" applyFill="1" applyBorder="1" applyAlignment="1">
      <alignment horizontal="left" vertical="center" wrapText="1"/>
    </xf>
    <xf numFmtId="0" fontId="31" fillId="24" borderId="15" xfId="0" applyFont="1" applyFill="1" applyBorder="1" applyAlignment="1">
      <alignment horizontal="right" vertical="center" wrapText="1"/>
    </xf>
    <xf numFmtId="0" fontId="31" fillId="24" borderId="12" xfId="0" applyFont="1" applyFill="1" applyBorder="1" applyAlignment="1">
      <alignment horizontal="right" vertical="center" wrapText="1"/>
    </xf>
    <xf numFmtId="0" fontId="31" fillId="24" borderId="43" xfId="0" applyFont="1" applyFill="1" applyBorder="1" applyAlignment="1">
      <alignment vertical="center" wrapText="1"/>
    </xf>
    <xf numFmtId="49" fontId="31" fillId="24" borderId="14" xfId="0" applyNumberFormat="1" applyFont="1" applyFill="1" applyBorder="1" applyAlignment="1">
      <alignment horizontal="left" vertical="center" wrapText="1"/>
    </xf>
    <xf numFmtId="186" fontId="31" fillId="24" borderId="10" xfId="0" applyNumberFormat="1" applyFont="1" applyFill="1" applyBorder="1" applyAlignment="1">
      <alignment horizontal="right" vertical="center" wrapText="1"/>
    </xf>
    <xf numFmtId="187" fontId="31" fillId="24" borderId="10" xfId="0" applyNumberFormat="1" applyFont="1" applyFill="1" applyBorder="1" applyAlignment="1">
      <alignment horizontal="right" vertical="center" wrapText="1"/>
    </xf>
    <xf numFmtId="0" fontId="0" fillId="24" borderId="0" xfId="0" applyFont="1" applyFill="1" applyBorder="1" applyAlignment="1">
      <alignment wrapText="1"/>
    </xf>
    <xf numFmtId="0" fontId="46" fillId="25" borderId="10" xfId="0" applyFont="1" applyFill="1" applyBorder="1" applyAlignment="1">
      <alignment vertical="center" wrapText="1"/>
    </xf>
    <xf numFmtId="0" fontId="17" fillId="24" borderId="0" xfId="0" applyFont="1" applyFill="1" applyBorder="1" applyAlignment="1">
      <alignment/>
    </xf>
    <xf numFmtId="49" fontId="46" fillId="25" borderId="10" xfId="0" applyNumberFormat="1" applyFont="1" applyFill="1" applyBorder="1" applyAlignment="1">
      <alignment horizontal="right" vertical="center" wrapText="1"/>
    </xf>
    <xf numFmtId="186" fontId="31" fillId="24" borderId="10" xfId="66" applyNumberFormat="1" applyFont="1" applyFill="1" applyBorder="1" applyAlignment="1">
      <alignment vertical="center" wrapText="1"/>
      <protection/>
    </xf>
    <xf numFmtId="186" fontId="46" fillId="24" borderId="10" xfId="66" applyNumberFormat="1" applyFont="1" applyFill="1" applyBorder="1" applyAlignment="1">
      <alignment vertical="center" wrapText="1"/>
      <protection/>
    </xf>
    <xf numFmtId="0" fontId="46" fillId="0" borderId="0" xfId="0" applyFont="1" applyAlignment="1">
      <alignment wrapText="1"/>
    </xf>
    <xf numFmtId="0" fontId="21" fillId="24" borderId="10" xfId="0" applyFont="1" applyFill="1" applyBorder="1" applyAlignment="1">
      <alignment/>
    </xf>
    <xf numFmtId="49" fontId="21" fillId="26" borderId="12" xfId="0" applyNumberFormat="1" applyFont="1" applyFill="1" applyBorder="1" applyAlignment="1">
      <alignment horizontal="center" vertical="center" wrapText="1"/>
    </xf>
    <xf numFmtId="49" fontId="21" fillId="26" borderId="12" xfId="0" applyNumberFormat="1" applyFont="1" applyFill="1" applyBorder="1" applyAlignment="1">
      <alignment horizontal="right" vertical="center" wrapText="1"/>
    </xf>
    <xf numFmtId="49" fontId="21" fillId="26" borderId="11" xfId="0" applyNumberFormat="1" applyFont="1" applyFill="1" applyBorder="1" applyAlignment="1">
      <alignment vertical="center" wrapText="1"/>
    </xf>
    <xf numFmtId="0" fontId="20" fillId="26" borderId="10" xfId="0" applyFont="1" applyFill="1" applyBorder="1" applyAlignment="1">
      <alignment horizontal="left" vertical="center" wrapText="1"/>
    </xf>
    <xf numFmtId="0" fontId="24" fillId="26" borderId="10" xfId="0" applyFont="1" applyFill="1" applyBorder="1" applyAlignment="1">
      <alignment horizontal="left" vertical="center" wrapText="1"/>
    </xf>
    <xf numFmtId="0" fontId="57" fillId="0" borderId="10" xfId="0" applyFont="1" applyBorder="1" applyAlignment="1">
      <alignment wrapText="1"/>
    </xf>
    <xf numFmtId="49" fontId="22" fillId="26" borderId="10" xfId="0" applyNumberFormat="1" applyFont="1" applyFill="1" applyBorder="1" applyAlignment="1">
      <alignment horizontal="center" vertical="center" wrapText="1"/>
    </xf>
    <xf numFmtId="49" fontId="24" fillId="26" borderId="10" xfId="58" applyNumberFormat="1" applyFont="1" applyFill="1" applyBorder="1" applyAlignment="1">
      <alignment horizontal="center" vertical="center" wrapText="1"/>
      <protection/>
    </xf>
    <xf numFmtId="49" fontId="24" fillId="27" borderId="10" xfId="0" applyNumberFormat="1" applyFont="1" applyFill="1" applyBorder="1" applyAlignment="1">
      <alignment horizontal="center" vertical="center" wrapText="1"/>
    </xf>
    <xf numFmtId="187" fontId="20" fillId="24" borderId="11" xfId="0" applyNumberFormat="1" applyFont="1" applyFill="1" applyBorder="1" applyAlignment="1">
      <alignment horizontal="right" vertical="center" wrapText="1"/>
    </xf>
    <xf numFmtId="49" fontId="22" fillId="26" borderId="12" xfId="0" applyNumberFormat="1" applyFont="1" applyFill="1" applyBorder="1" applyAlignment="1">
      <alignment horizontal="center" vertical="center" wrapText="1"/>
    </xf>
    <xf numFmtId="49" fontId="20" fillId="27" borderId="15" xfId="0" applyNumberFormat="1" applyFont="1" applyFill="1" applyBorder="1" applyAlignment="1">
      <alignment horizontal="right" vertical="center" wrapText="1"/>
    </xf>
    <xf numFmtId="49" fontId="20" fillId="27" borderId="14" xfId="0" applyNumberFormat="1" applyFont="1" applyFill="1" applyBorder="1" applyAlignment="1">
      <alignment horizontal="left" vertical="center" wrapText="1"/>
    </xf>
    <xf numFmtId="49" fontId="22" fillId="26" borderId="11" xfId="0" applyNumberFormat="1" applyFont="1" applyFill="1" applyBorder="1" applyAlignment="1">
      <alignment horizontal="center" vertical="center" wrapText="1"/>
    </xf>
    <xf numFmtId="49" fontId="57" fillId="26" borderId="10" xfId="0" applyNumberFormat="1" applyFont="1" applyFill="1" applyBorder="1" applyAlignment="1">
      <alignment wrapText="1"/>
    </xf>
    <xf numFmtId="0" fontId="20" fillId="0" borderId="10" xfId="0" applyFont="1" applyBorder="1" applyAlignment="1">
      <alignment horizontal="justify"/>
    </xf>
    <xf numFmtId="0" fontId="20" fillId="24" borderId="24" xfId="0" applyFont="1" applyFill="1" applyBorder="1" applyAlignment="1">
      <alignment horizontal="left" vertical="center" wrapText="1"/>
    </xf>
    <xf numFmtId="0" fontId="20" fillId="26" borderId="10" xfId="0" applyFont="1" applyFill="1" applyBorder="1" applyAlignment="1">
      <alignment wrapText="1"/>
    </xf>
    <xf numFmtId="49" fontId="22" fillId="26" borderId="14" xfId="0" applyNumberFormat="1" applyFont="1" applyFill="1" applyBorder="1" applyAlignment="1">
      <alignment horizontal="left" vertical="center" wrapText="1"/>
    </xf>
    <xf numFmtId="0" fontId="21" fillId="26" borderId="0" xfId="0" applyFont="1" applyFill="1" applyBorder="1" applyAlignment="1">
      <alignment horizontal="left" vertical="center" wrapText="1"/>
    </xf>
    <xf numFmtId="0" fontId="20" fillId="26" borderId="0" xfId="0" applyFont="1" applyFill="1" applyAlignment="1">
      <alignment horizontal="justify" vertical="center"/>
    </xf>
    <xf numFmtId="2" fontId="22" fillId="26" borderId="12" xfId="66" applyNumberFormat="1" applyFont="1" applyFill="1" applyBorder="1" applyAlignment="1">
      <alignment horizontal="left" vertical="center" wrapText="1"/>
      <protection/>
    </xf>
    <xf numFmtId="49" fontId="20" fillId="26" borderId="14" xfId="0" applyNumberFormat="1" applyFont="1" applyFill="1" applyBorder="1" applyAlignment="1">
      <alignment vertical="center" wrapText="1"/>
    </xf>
    <xf numFmtId="0" fontId="22" fillId="26" borderId="10" xfId="0" applyFont="1" applyFill="1" applyBorder="1" applyAlignment="1">
      <alignment horizontal="justify" vertical="top"/>
    </xf>
    <xf numFmtId="0" fontId="22" fillId="26" borderId="10" xfId="0" applyFont="1" applyFill="1" applyBorder="1" applyAlignment="1">
      <alignment/>
    </xf>
    <xf numFmtId="0" fontId="22" fillId="26" borderId="10" xfId="0" applyFont="1" applyFill="1" applyBorder="1" applyAlignment="1">
      <alignment horizontal="justify"/>
    </xf>
    <xf numFmtId="0" fontId="58" fillId="0" borderId="10" xfId="0" applyFont="1" applyBorder="1" applyAlignment="1">
      <alignment vertical="top" wrapText="1"/>
    </xf>
    <xf numFmtId="49" fontId="20" fillId="26" borderId="15" xfId="0" applyNumberFormat="1" applyFont="1" applyFill="1" applyBorder="1" applyAlignment="1">
      <alignment horizontal="right" vertical="center" wrapText="1"/>
    </xf>
    <xf numFmtId="49" fontId="24" fillId="26" borderId="10" xfId="66" applyNumberFormat="1" applyFont="1" applyFill="1" applyBorder="1" applyAlignment="1">
      <alignment horizontal="center" vertical="center" wrapText="1"/>
      <protection/>
    </xf>
    <xf numFmtId="49" fontId="24" fillId="26" borderId="12" xfId="66" applyNumberFormat="1" applyFont="1" applyFill="1" applyBorder="1" applyAlignment="1">
      <alignment horizontal="center" vertical="center" wrapText="1"/>
      <protection/>
    </xf>
    <xf numFmtId="49" fontId="21" fillId="26" borderId="15" xfId="0" applyNumberFormat="1" applyFont="1" applyFill="1" applyBorder="1" applyAlignment="1">
      <alignment horizontal="right" vertical="center" wrapText="1"/>
    </xf>
    <xf numFmtId="49" fontId="21" fillId="26" borderId="14" xfId="0" applyNumberFormat="1" applyFont="1" applyFill="1" applyBorder="1" applyAlignment="1">
      <alignment vertical="center" wrapText="1"/>
    </xf>
    <xf numFmtId="0" fontId="20" fillId="0" borderId="11" xfId="0" applyFont="1" applyBorder="1" applyAlignment="1">
      <alignment horizontal="justify"/>
    </xf>
    <xf numFmtId="0" fontId="22" fillId="26" borderId="10" xfId="0" applyFont="1" applyFill="1" applyBorder="1" applyAlignment="1">
      <alignment vertical="top" wrapText="1"/>
    </xf>
    <xf numFmtId="0" fontId="20" fillId="26" borderId="11" xfId="0" applyFont="1" applyFill="1" applyBorder="1" applyAlignment="1">
      <alignment horizontal="justify"/>
    </xf>
    <xf numFmtId="49" fontId="24" fillId="26" borderId="11" xfId="66" applyNumberFormat="1" applyFont="1" applyFill="1" applyBorder="1" applyAlignment="1">
      <alignment horizontal="center" vertical="center" wrapText="1"/>
      <protection/>
    </xf>
    <xf numFmtId="0" fontId="20" fillId="0" borderId="0" xfId="0" applyFont="1" applyAlignment="1">
      <alignment horizontal="left" vertical="center" wrapText="1"/>
    </xf>
    <xf numFmtId="0" fontId="30" fillId="24" borderId="10" xfId="0" applyFont="1" applyFill="1" applyBorder="1" applyAlignment="1">
      <alignment/>
    </xf>
    <xf numFmtId="2" fontId="20" fillId="24" borderId="11" xfId="66" applyNumberFormat="1" applyFont="1" applyFill="1" applyBorder="1" applyAlignment="1">
      <alignment horizontal="right" vertical="center" wrapText="1"/>
      <protection/>
    </xf>
    <xf numFmtId="0" fontId="59" fillId="0" borderId="45"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4" borderId="30" xfId="56" applyNumberFormat="1" applyFont="1" applyFill="1" applyBorder="1" applyAlignment="1">
      <alignment horizontal="center" vertical="center" wrapText="1"/>
      <protection/>
    </xf>
    <xf numFmtId="49" fontId="20" fillId="24" borderId="29" xfId="56" applyNumberFormat="1" applyFont="1" applyFill="1" applyBorder="1" applyAlignment="1">
      <alignment horizontal="center" vertical="center" wrapText="1"/>
      <protection/>
    </xf>
    <xf numFmtId="49" fontId="20" fillId="24" borderId="10" xfId="56" applyNumberFormat="1" applyFont="1" applyFill="1" applyBorder="1" applyAlignment="1">
      <alignment horizontal="center" vertical="center" wrapText="1"/>
      <protection/>
    </xf>
    <xf numFmtId="0" fontId="22" fillId="26" borderId="10" xfId="0" applyFont="1" applyFill="1" applyBorder="1" applyAlignment="1">
      <alignment vertical="center" wrapText="1"/>
    </xf>
    <xf numFmtId="49" fontId="21" fillId="24" borderId="10" xfId="56" applyNumberFormat="1" applyFont="1" applyFill="1" applyBorder="1" applyAlignment="1">
      <alignment horizontal="center" vertical="center" wrapText="1"/>
      <protection/>
    </xf>
    <xf numFmtId="49" fontId="20" fillId="24" borderId="46" xfId="0" applyNumberFormat="1" applyFont="1" applyFill="1" applyBorder="1" applyAlignment="1">
      <alignment horizontal="center" vertical="center" wrapText="1"/>
    </xf>
    <xf numFmtId="49" fontId="21" fillId="24" borderId="10" xfId="57" applyNumberFormat="1" applyFont="1" applyFill="1" applyBorder="1" applyAlignment="1">
      <alignment horizontal="center" vertical="center" wrapText="1"/>
      <protection/>
    </xf>
    <xf numFmtId="49" fontId="24" fillId="26" borderId="14" xfId="0" applyNumberFormat="1" applyFont="1" applyFill="1" applyBorder="1" applyAlignment="1">
      <alignment horizontal="left" vertical="center" wrapText="1"/>
    </xf>
    <xf numFmtId="49" fontId="24" fillId="26" borderId="15" xfId="0" applyNumberFormat="1" applyFont="1" applyFill="1" applyBorder="1" applyAlignment="1">
      <alignment horizontal="center" vertical="center" wrapText="1"/>
    </xf>
    <xf numFmtId="49" fontId="24" fillId="26" borderId="15" xfId="0" applyNumberFormat="1" applyFont="1" applyFill="1" applyBorder="1" applyAlignment="1">
      <alignment horizontal="right" vertical="center" wrapText="1"/>
    </xf>
    <xf numFmtId="49" fontId="24" fillId="26" borderId="11" xfId="0" applyNumberFormat="1" applyFont="1" applyFill="1" applyBorder="1" applyAlignment="1">
      <alignment vertical="center" wrapText="1"/>
    </xf>
    <xf numFmtId="49" fontId="24" fillId="26" borderId="14" xfId="0" applyNumberFormat="1" applyFont="1" applyFill="1" applyBorder="1" applyAlignment="1">
      <alignment vertical="center" wrapText="1"/>
    </xf>
    <xf numFmtId="0" fontId="60" fillId="0" borderId="10" xfId="0" applyFont="1" applyBorder="1" applyAlignment="1">
      <alignment wrapText="1"/>
    </xf>
    <xf numFmtId="4" fontId="31" fillId="24" borderId="11" xfId="66" applyNumberFormat="1" applyFont="1" applyFill="1" applyBorder="1" applyAlignment="1">
      <alignment horizontal="right" vertical="center" wrapText="1"/>
      <protection/>
    </xf>
    <xf numFmtId="0" fontId="31" fillId="24" borderId="35" xfId="43" applyFont="1" applyFill="1" applyBorder="1" applyAlignment="1" applyProtection="1">
      <alignment horizontal="left" wrapText="1"/>
      <protection/>
    </xf>
    <xf numFmtId="49" fontId="46" fillId="25" borderId="25" xfId="0" applyNumberFormat="1" applyFont="1" applyFill="1" applyBorder="1" applyAlignment="1">
      <alignment horizontal="right" vertical="center" wrapText="1"/>
    </xf>
    <xf numFmtId="49" fontId="46" fillId="25" borderId="24" xfId="0" applyNumberFormat="1" applyFont="1" applyFill="1" applyBorder="1" applyAlignment="1">
      <alignment horizontal="left" vertical="center" wrapText="1"/>
    </xf>
    <xf numFmtId="49" fontId="46" fillId="25" borderId="35" xfId="0" applyNumberFormat="1" applyFont="1" applyFill="1" applyBorder="1" applyAlignment="1">
      <alignment horizontal="center" vertical="center" wrapText="1"/>
    </xf>
    <xf numFmtId="49" fontId="31" fillId="25" borderId="16" xfId="0" applyNumberFormat="1" applyFont="1" applyFill="1" applyBorder="1" applyAlignment="1">
      <alignment horizontal="center" vertical="center" wrapText="1"/>
    </xf>
    <xf numFmtId="49" fontId="31" fillId="25" borderId="16" xfId="0" applyNumberFormat="1" applyFont="1" applyFill="1" applyBorder="1" applyAlignment="1">
      <alignment horizontal="right" vertical="center" wrapText="1"/>
    </xf>
    <xf numFmtId="0" fontId="31" fillId="26" borderId="10" xfId="0" applyFont="1" applyFill="1" applyBorder="1" applyAlignment="1">
      <alignment vertical="center" wrapText="1"/>
    </xf>
    <xf numFmtId="2" fontId="31" fillId="25" borderId="10" xfId="0" applyNumberFormat="1" applyFont="1" applyFill="1" applyBorder="1" applyAlignment="1">
      <alignment horizontal="right" vertical="center" wrapText="1"/>
    </xf>
    <xf numFmtId="2" fontId="31" fillId="25" borderId="11" xfId="0" applyNumberFormat="1" applyFont="1" applyFill="1" applyBorder="1" applyAlignment="1">
      <alignment horizontal="right" vertical="center" wrapText="1"/>
    </xf>
    <xf numFmtId="0" fontId="61" fillId="0" borderId="10" xfId="0" applyFont="1" applyBorder="1" applyAlignment="1">
      <alignment wrapText="1"/>
    </xf>
    <xf numFmtId="187" fontId="46" fillId="24" borderId="10" xfId="0" applyNumberFormat="1" applyFont="1" applyFill="1" applyBorder="1" applyAlignment="1">
      <alignment/>
    </xf>
    <xf numFmtId="0" fontId="31" fillId="24" borderId="10" xfId="0" applyFont="1" applyFill="1" applyBorder="1" applyAlignment="1">
      <alignment horizontal="center"/>
    </xf>
    <xf numFmtId="2" fontId="46" fillId="24" borderId="10" xfId="0" applyNumberFormat="1" applyFont="1" applyFill="1" applyBorder="1" applyAlignment="1">
      <alignment/>
    </xf>
    <xf numFmtId="2" fontId="31" fillId="24" borderId="10" xfId="0" applyNumberFormat="1" applyFont="1" applyFill="1" applyBorder="1" applyAlignment="1">
      <alignment/>
    </xf>
    <xf numFmtId="0" fontId="46" fillId="24" borderId="10" xfId="0" applyFont="1" applyFill="1" applyBorder="1" applyAlignment="1">
      <alignment horizontal="center"/>
    </xf>
    <xf numFmtId="0" fontId="9" fillId="24" borderId="10" xfId="0" applyFont="1" applyFill="1" applyBorder="1" applyAlignment="1">
      <alignment horizontal="center"/>
    </xf>
    <xf numFmtId="0" fontId="23" fillId="26" borderId="10" xfId="0" applyFont="1" applyFill="1" applyBorder="1" applyAlignment="1">
      <alignment vertical="center" wrapText="1"/>
    </xf>
    <xf numFmtId="0" fontId="0" fillId="24" borderId="10" xfId="0" applyFill="1" applyBorder="1" applyAlignment="1">
      <alignment horizontal="center"/>
    </xf>
    <xf numFmtId="0" fontId="31" fillId="26" borderId="10" xfId="0" applyFont="1" applyFill="1" applyBorder="1" applyAlignment="1">
      <alignment horizontal="left" vertical="center" wrapText="1"/>
    </xf>
    <xf numFmtId="0" fontId="36" fillId="0" borderId="0" xfId="0" applyFont="1" applyAlignment="1">
      <alignment wrapText="1"/>
    </xf>
    <xf numFmtId="0" fontId="36" fillId="0" borderId="10"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0" fontId="21" fillId="24" borderId="11" xfId="0" applyFont="1" applyFill="1" applyBorder="1" applyAlignment="1">
      <alignment wrapText="1"/>
    </xf>
    <xf numFmtId="2" fontId="20" fillId="24" borderId="11" xfId="0" applyNumberFormat="1" applyFont="1" applyFill="1" applyBorder="1" applyAlignment="1">
      <alignment horizontal="right" vertical="center" wrapText="1"/>
    </xf>
    <xf numFmtId="0" fontId="20" fillId="26" borderId="18" xfId="0" applyFont="1" applyFill="1" applyBorder="1" applyAlignment="1">
      <alignment horizontal="right" vertical="center" wrapText="1"/>
    </xf>
    <xf numFmtId="49" fontId="20" fillId="26" borderId="17" xfId="0" applyNumberFormat="1" applyFont="1" applyFill="1" applyBorder="1" applyAlignment="1">
      <alignment vertical="center" wrapText="1"/>
    </xf>
    <xf numFmtId="0" fontId="57" fillId="26" borderId="10" xfId="0" applyFont="1" applyFill="1" applyBorder="1" applyAlignment="1">
      <alignment wrapText="1"/>
    </xf>
    <xf numFmtId="0" fontId="46" fillId="25" borderId="13" xfId="0" applyFont="1" applyFill="1" applyBorder="1" applyAlignment="1">
      <alignment vertical="center" wrapText="1"/>
    </xf>
    <xf numFmtId="0" fontId="46" fillId="25" borderId="13" xfId="0" applyFont="1" applyFill="1" applyBorder="1" applyAlignment="1">
      <alignment horizontal="left" vertical="center" wrapText="1"/>
    </xf>
    <xf numFmtId="0" fontId="47" fillId="25" borderId="10" xfId="0" applyFont="1" applyFill="1" applyBorder="1" applyAlignment="1">
      <alignment vertical="center" wrapText="1"/>
    </xf>
    <xf numFmtId="0" fontId="25" fillId="25" borderId="13" xfId="0" applyFont="1" applyFill="1" applyBorder="1" applyAlignment="1">
      <alignment horizontal="left" vertical="center" wrapText="1"/>
    </xf>
    <xf numFmtId="0" fontId="21" fillId="26" borderId="15" xfId="0" applyFont="1" applyFill="1" applyBorder="1" applyAlignment="1">
      <alignment horizontal="right" vertical="center" wrapText="1"/>
    </xf>
    <xf numFmtId="49" fontId="21" fillId="26" borderId="14" xfId="0" applyNumberFormat="1" applyFont="1" applyFill="1" applyBorder="1" applyAlignment="1">
      <alignment horizontal="left" vertical="center" wrapText="1"/>
    </xf>
    <xf numFmtId="0" fontId="0" fillId="24" borderId="10" xfId="0" applyFill="1" applyBorder="1" applyAlignment="1">
      <alignment/>
    </xf>
    <xf numFmtId="49" fontId="23" fillId="26" borderId="11" xfId="66" applyNumberFormat="1" applyFont="1" applyFill="1" applyBorder="1" applyAlignment="1">
      <alignment horizontal="center" vertical="center" wrapText="1"/>
      <protection/>
    </xf>
    <xf numFmtId="2" fontId="0" fillId="24" borderId="10" xfId="0" applyNumberFormat="1" applyFill="1" applyBorder="1" applyAlignment="1">
      <alignment/>
    </xf>
    <xf numFmtId="2" fontId="9" fillId="24" borderId="10" xfId="0" applyNumberFormat="1" applyFont="1" applyFill="1" applyBorder="1" applyAlignment="1">
      <alignment/>
    </xf>
    <xf numFmtId="49" fontId="46" fillId="24" borderId="47" xfId="0" applyNumberFormat="1" applyFont="1" applyFill="1" applyBorder="1" applyAlignment="1">
      <alignment horizontal="right" vertical="center" wrapText="1"/>
    </xf>
    <xf numFmtId="2" fontId="24" fillId="26" borderId="12" xfId="66" applyNumberFormat="1" applyFont="1" applyFill="1" applyBorder="1" applyAlignment="1">
      <alignment horizontal="left" vertical="center" wrapText="1"/>
      <protection/>
    </xf>
    <xf numFmtId="0" fontId="22" fillId="26" borderId="15" xfId="0" applyFont="1" applyFill="1" applyBorder="1" applyAlignment="1">
      <alignment horizontal="right" vertical="center" wrapText="1"/>
    </xf>
    <xf numFmtId="49" fontId="22" fillId="26" borderId="10" xfId="0" applyNumberFormat="1" applyFont="1" applyFill="1" applyBorder="1" applyAlignment="1">
      <alignment horizontal="center" vertical="center"/>
    </xf>
    <xf numFmtId="49" fontId="22" fillId="26" borderId="12" xfId="0" applyNumberFormat="1" applyFont="1" applyFill="1" applyBorder="1" applyAlignment="1">
      <alignment horizontal="center" vertical="center"/>
    </xf>
    <xf numFmtId="0" fontId="23" fillId="26" borderId="10" xfId="0" applyFont="1" applyFill="1" applyBorder="1" applyAlignment="1">
      <alignment vertical="top" wrapText="1"/>
    </xf>
    <xf numFmtId="0" fontId="47" fillId="26" borderId="10" xfId="0" applyFont="1" applyFill="1" applyBorder="1" applyAlignment="1">
      <alignment horizontal="justify"/>
    </xf>
    <xf numFmtId="0" fontId="20" fillId="24" borderId="37" xfId="0" applyFont="1" applyFill="1" applyBorder="1" applyAlignment="1">
      <alignment horizontal="left" vertical="center" wrapText="1"/>
    </xf>
    <xf numFmtId="0" fontId="21" fillId="0" borderId="0" xfId="0" applyFont="1" applyAlignment="1">
      <alignment wrapText="1"/>
    </xf>
    <xf numFmtId="0" fontId="22" fillId="26" borderId="10" xfId="0" applyFont="1" applyFill="1" applyBorder="1" applyAlignment="1">
      <alignment horizontal="justify" vertical="center" wrapText="1"/>
    </xf>
    <xf numFmtId="0" fontId="31" fillId="24" borderId="37" xfId="0" applyFont="1" applyFill="1" applyBorder="1" applyAlignment="1">
      <alignment horizontal="left" vertical="center" wrapText="1"/>
    </xf>
    <xf numFmtId="0" fontId="20" fillId="24" borderId="10" xfId="0" applyFont="1" applyFill="1" applyBorder="1" applyAlignment="1">
      <alignment/>
    </xf>
    <xf numFmtId="0" fontId="50" fillId="24" borderId="0" xfId="0" applyFont="1" applyFill="1" applyAlignment="1">
      <alignment horizontal="center" vertical="center" wrapText="1"/>
    </xf>
    <xf numFmtId="0" fontId="24" fillId="26" borderId="16" xfId="0" applyFont="1" applyFill="1" applyBorder="1" applyAlignment="1">
      <alignment vertical="top" wrapText="1"/>
    </xf>
    <xf numFmtId="0" fontId="62" fillId="0" borderId="10" xfId="0" applyFont="1" applyBorder="1" applyAlignment="1">
      <alignment wrapText="1"/>
    </xf>
    <xf numFmtId="181" fontId="39" fillId="24" borderId="40" xfId="0" applyNumberFormat="1" applyFont="1" applyFill="1" applyBorder="1" applyAlignment="1">
      <alignment horizontal="center" vertical="center"/>
    </xf>
    <xf numFmtId="0" fontId="52" fillId="24" borderId="0" xfId="0" applyFont="1" applyFill="1" applyAlignment="1">
      <alignment horizontal="center" vertical="center" wrapText="1"/>
    </xf>
    <xf numFmtId="0" fontId="20" fillId="24" borderId="20" xfId="0" applyFont="1" applyFill="1" applyBorder="1" applyAlignment="1">
      <alignment horizontal="center" vertical="center" wrapText="1"/>
    </xf>
    <xf numFmtId="0" fontId="21" fillId="27" borderId="10" xfId="0" applyFont="1" applyFill="1" applyBorder="1" applyAlignment="1">
      <alignment horizontal="left" vertical="center" wrapText="1"/>
    </xf>
    <xf numFmtId="49" fontId="52" fillId="26" borderId="10" xfId="0" applyNumberFormat="1"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1" fillId="26" borderId="0" xfId="0" applyFont="1" applyFill="1" applyAlignment="1">
      <alignment/>
    </xf>
    <xf numFmtId="0" fontId="24" fillId="26" borderId="0" xfId="0" applyFont="1" applyFill="1" applyAlignment="1">
      <alignment/>
    </xf>
    <xf numFmtId="0" fontId="21" fillId="26" borderId="10" xfId="0" applyFont="1" applyFill="1" applyBorder="1" applyAlignment="1">
      <alignment vertical="center" wrapText="1"/>
    </xf>
    <xf numFmtId="0" fontId="21" fillId="26" borderId="10" xfId="0" applyFont="1" applyFill="1" applyBorder="1" applyAlignment="1">
      <alignment horizontal="justify"/>
    </xf>
    <xf numFmtId="49" fontId="24" fillId="26" borderId="10"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0" fontId="21" fillId="24" borderId="12" xfId="0" applyFont="1" applyFill="1" applyBorder="1" applyAlignment="1">
      <alignment horizontal="left" vertical="center" wrapText="1"/>
    </xf>
    <xf numFmtId="0" fontId="21" fillId="24" borderId="10" xfId="43" applyFont="1" applyFill="1" applyBorder="1" applyAlignment="1" applyProtection="1">
      <alignment horizontal="left" wrapText="1"/>
      <protection/>
    </xf>
    <xf numFmtId="49" fontId="21" fillId="24" borderId="0" xfId="66" applyNumberFormat="1" applyFont="1" applyFill="1" applyBorder="1" applyAlignment="1">
      <alignment horizontal="center" vertical="center" wrapText="1"/>
      <protection/>
    </xf>
    <xf numFmtId="49" fontId="21" fillId="24" borderId="21" xfId="56" applyNumberFormat="1" applyFont="1" applyFill="1" applyBorder="1" applyAlignment="1">
      <alignment horizontal="center" vertical="center" wrapText="1"/>
      <protection/>
    </xf>
    <xf numFmtId="49" fontId="21" fillId="24" borderId="13" xfId="56" applyNumberFormat="1" applyFont="1" applyFill="1" applyBorder="1" applyAlignment="1">
      <alignment horizontal="center" vertical="center" wrapText="1"/>
      <protection/>
    </xf>
    <xf numFmtId="0" fontId="21" fillId="25" borderId="0" xfId="0" applyFont="1" applyFill="1" applyBorder="1" applyAlignment="1">
      <alignment horizontal="left" vertical="center" wrapText="1"/>
    </xf>
    <xf numFmtId="2" fontId="21" fillId="24" borderId="11" xfId="66" applyNumberFormat="1" applyFont="1" applyFill="1" applyBorder="1" applyAlignment="1">
      <alignment horizontal="right" vertical="center" wrapText="1"/>
      <protection/>
    </xf>
    <xf numFmtId="2" fontId="53" fillId="26" borderId="12" xfId="66" applyNumberFormat="1" applyFont="1" applyFill="1" applyBorder="1" applyAlignment="1">
      <alignment horizontal="left" vertical="center" wrapText="1"/>
      <protection/>
    </xf>
    <xf numFmtId="0" fontId="21" fillId="24" borderId="10" xfId="0" applyFont="1" applyFill="1" applyBorder="1" applyAlignment="1">
      <alignment wrapText="1"/>
    </xf>
    <xf numFmtId="2" fontId="46" fillId="24" borderId="10" xfId="0" applyNumberFormat="1" applyFont="1" applyFill="1" applyBorder="1" applyAlignment="1">
      <alignment horizontal="right" vertical="center" wrapText="1"/>
    </xf>
    <xf numFmtId="2" fontId="31" fillId="24" borderId="10" xfId="0" applyNumberFormat="1" applyFont="1" applyFill="1" applyBorder="1" applyAlignment="1">
      <alignment horizontal="right" vertical="center" wrapText="1"/>
    </xf>
    <xf numFmtId="2" fontId="31" fillId="24" borderId="11" xfId="0" applyNumberFormat="1" applyFont="1" applyFill="1" applyBorder="1" applyAlignment="1">
      <alignment horizontal="right" vertical="center" wrapText="1"/>
    </xf>
    <xf numFmtId="49" fontId="22" fillId="26" borderId="26" xfId="66" applyNumberFormat="1" applyFont="1" applyFill="1" applyBorder="1" applyAlignment="1">
      <alignment horizontal="center" vertical="center" wrapText="1"/>
      <protection/>
    </xf>
    <xf numFmtId="49" fontId="24" fillId="26" borderId="26" xfId="66" applyNumberFormat="1" applyFont="1" applyFill="1" applyBorder="1" applyAlignment="1">
      <alignment horizontal="center" vertical="center" wrapText="1"/>
      <protection/>
    </xf>
    <xf numFmtId="0" fontId="20" fillId="0" borderId="10" xfId="0" applyFont="1" applyBorder="1" applyAlignment="1">
      <alignment/>
    </xf>
    <xf numFmtId="0" fontId="58" fillId="0" borderId="0" xfId="0" applyFont="1" applyAlignment="1">
      <alignment/>
    </xf>
    <xf numFmtId="0" fontId="20" fillId="24" borderId="12" xfId="0" applyFont="1" applyFill="1" applyBorder="1" applyAlignment="1">
      <alignment vertical="center" wrapText="1"/>
    </xf>
    <xf numFmtId="49" fontId="20" fillId="25" borderId="28" xfId="0" applyNumberFormat="1" applyFont="1" applyFill="1" applyBorder="1" applyAlignment="1">
      <alignment horizontal="center" vertical="center" wrapText="1"/>
    </xf>
    <xf numFmtId="0" fontId="63" fillId="0" borderId="10" xfId="0" applyFont="1" applyBorder="1" applyAlignment="1">
      <alignment wrapText="1"/>
    </xf>
    <xf numFmtId="2" fontId="21" fillId="24" borderId="11" xfId="0" applyNumberFormat="1" applyFont="1" applyFill="1" applyBorder="1" applyAlignment="1">
      <alignment horizontal="right" vertical="center" wrapText="1"/>
    </xf>
    <xf numFmtId="0" fontId="46" fillId="24" borderId="12" xfId="0" applyFont="1" applyFill="1" applyBorder="1" applyAlignment="1">
      <alignment vertical="center" wrapText="1"/>
    </xf>
    <xf numFmtId="0" fontId="54" fillId="24" borderId="10" xfId="0" applyFont="1" applyFill="1" applyBorder="1" applyAlignment="1">
      <alignment vertical="center" wrapText="1"/>
    </xf>
    <xf numFmtId="2" fontId="9" fillId="24" borderId="10" xfId="0" applyNumberFormat="1" applyFont="1" applyFill="1" applyBorder="1" applyAlignment="1">
      <alignment vertical="center"/>
    </xf>
    <xf numFmtId="2" fontId="0" fillId="24" borderId="10" xfId="0" applyNumberFormat="1" applyFill="1" applyBorder="1" applyAlignment="1">
      <alignment vertical="center"/>
    </xf>
    <xf numFmtId="49" fontId="21" fillId="26" borderId="12" xfId="0" applyNumberFormat="1" applyFont="1" applyFill="1" applyBorder="1" applyAlignment="1">
      <alignment horizontal="center" vertical="center" wrapText="1"/>
    </xf>
    <xf numFmtId="0" fontId="21" fillId="26" borderId="10" xfId="0" applyFont="1" applyFill="1" applyBorder="1" applyAlignment="1">
      <alignment wrapText="1"/>
    </xf>
    <xf numFmtId="0" fontId="21" fillId="26" borderId="11" xfId="0" applyFont="1" applyFill="1" applyBorder="1" applyAlignment="1">
      <alignment horizontal="left" vertical="center" wrapText="1"/>
    </xf>
    <xf numFmtId="0" fontId="23" fillId="26" borderId="10" xfId="0" applyFont="1" applyFill="1" applyBorder="1" applyAlignment="1">
      <alignment horizontal="justify"/>
    </xf>
    <xf numFmtId="0" fontId="0" fillId="24" borderId="10" xfId="0" applyFill="1" applyBorder="1" applyAlignment="1">
      <alignment horizontal="center" vertical="center"/>
    </xf>
    <xf numFmtId="2" fontId="46" fillId="25" borderId="10" xfId="0" applyNumberFormat="1" applyFont="1" applyFill="1" applyBorder="1" applyAlignment="1">
      <alignment horizontal="right" vertical="center" wrapText="1"/>
    </xf>
    <xf numFmtId="49" fontId="32" fillId="0" borderId="10" xfId="0" applyNumberFormat="1" applyFont="1" applyFill="1" applyBorder="1" applyAlignment="1">
      <alignment horizontal="center" vertical="center"/>
    </xf>
    <xf numFmtId="0" fontId="32" fillId="0" borderId="10" xfId="0" applyNumberFormat="1" applyFont="1" applyFill="1" applyBorder="1" applyAlignment="1">
      <alignment horizontal="left" vertical="top" wrapText="1"/>
    </xf>
    <xf numFmtId="4" fontId="17" fillId="0" borderId="10" xfId="0" applyNumberFormat="1" applyFont="1" applyFill="1" applyBorder="1" applyAlignment="1">
      <alignment/>
    </xf>
    <xf numFmtId="0" fontId="17" fillId="0" borderId="0" xfId="0" applyFont="1" applyFill="1" applyAlignment="1">
      <alignment/>
    </xf>
    <xf numFmtId="49" fontId="33" fillId="0" borderId="10" xfId="0" applyNumberFormat="1" applyFont="1" applyFill="1" applyBorder="1" applyAlignment="1">
      <alignment horizontal="center" vertical="center"/>
    </xf>
    <xf numFmtId="0" fontId="17" fillId="24" borderId="0" xfId="0" applyFont="1" applyFill="1" applyBorder="1" applyAlignment="1">
      <alignment vertical="center"/>
    </xf>
    <xf numFmtId="0" fontId="54" fillId="25" borderId="10" xfId="0" applyFont="1" applyFill="1" applyBorder="1" applyAlignment="1">
      <alignment vertical="center" wrapText="1"/>
    </xf>
    <xf numFmtId="0" fontId="24" fillId="25" borderId="10" xfId="0" applyFont="1" applyFill="1" applyBorder="1" applyAlignment="1">
      <alignment vertical="top" wrapText="1"/>
    </xf>
    <xf numFmtId="49" fontId="20" fillId="27" borderId="11" xfId="0" applyNumberFormat="1" applyFont="1" applyFill="1" applyBorder="1" applyAlignment="1">
      <alignment horizontal="center" vertical="center" wrapText="1"/>
    </xf>
    <xf numFmtId="0" fontId="20" fillId="0" borderId="0" xfId="0" applyFont="1" applyAlignment="1">
      <alignment/>
    </xf>
    <xf numFmtId="0" fontId="20" fillId="26" borderId="37" xfId="0" applyFont="1" applyFill="1" applyBorder="1" applyAlignment="1">
      <alignment horizontal="left" vertical="center" wrapText="1"/>
    </xf>
    <xf numFmtId="0" fontId="20" fillId="26" borderId="0" xfId="0" applyFont="1" applyFill="1" applyAlignment="1">
      <alignment wrapText="1"/>
    </xf>
    <xf numFmtId="49" fontId="20" fillId="27" borderId="10" xfId="0" applyNumberFormat="1" applyFont="1" applyFill="1" applyBorder="1" applyAlignment="1">
      <alignment horizontal="center" vertical="center" wrapText="1"/>
    </xf>
    <xf numFmtId="0" fontId="22" fillId="26" borderId="0" xfId="58" applyFont="1" applyFill="1" applyAlignment="1">
      <alignment vertical="center" wrapText="1"/>
      <protection/>
    </xf>
    <xf numFmtId="0" fontId="31" fillId="26" borderId="0" xfId="0" applyFont="1" applyFill="1" applyAlignment="1">
      <alignment wrapText="1"/>
    </xf>
    <xf numFmtId="0" fontId="36" fillId="0" borderId="0" xfId="0" applyFont="1" applyAlignment="1">
      <alignment horizontal="center"/>
    </xf>
    <xf numFmtId="0" fontId="36" fillId="28" borderId="48" xfId="0" applyFont="1" applyFill="1" applyBorder="1" applyAlignment="1">
      <alignment horizontal="justify" vertical="top" wrapText="1"/>
    </xf>
    <xf numFmtId="49" fontId="60" fillId="26" borderId="10" xfId="0" applyNumberFormat="1" applyFont="1" applyFill="1" applyBorder="1" applyAlignment="1">
      <alignment wrapText="1"/>
    </xf>
    <xf numFmtId="2" fontId="21" fillId="25" borderId="10" xfId="0" applyNumberFormat="1" applyFont="1" applyFill="1" applyBorder="1" applyAlignment="1">
      <alignment horizontal="right" vertical="center" wrapText="1"/>
    </xf>
    <xf numFmtId="2" fontId="21" fillId="24" borderId="10" xfId="66" applyNumberFormat="1" applyFont="1" applyFill="1" applyBorder="1" applyAlignment="1">
      <alignment horizontal="right" vertical="center" wrapText="1"/>
      <protection/>
    </xf>
    <xf numFmtId="2" fontId="20" fillId="24" borderId="10" xfId="66" applyNumberFormat="1" applyFont="1" applyFill="1" applyBorder="1" applyAlignment="1">
      <alignment horizontal="right" vertical="center" wrapText="1"/>
      <protection/>
    </xf>
    <xf numFmtId="2" fontId="24" fillId="24" borderId="11" xfId="66" applyNumberFormat="1" applyFont="1" applyFill="1" applyBorder="1" applyAlignment="1">
      <alignment horizontal="right" vertical="center" wrapText="1"/>
      <protection/>
    </xf>
    <xf numFmtId="2" fontId="22" fillId="24" borderId="11" xfId="66" applyNumberFormat="1" applyFont="1" applyFill="1" applyBorder="1" applyAlignment="1">
      <alignment horizontal="right" vertical="center" wrapText="1"/>
      <protection/>
    </xf>
    <xf numFmtId="2" fontId="20" fillId="24" borderId="10" xfId="0" applyNumberFormat="1" applyFont="1" applyFill="1" applyBorder="1" applyAlignment="1">
      <alignment horizontal="right" vertical="center" wrapText="1"/>
    </xf>
    <xf numFmtId="2" fontId="20" fillId="25" borderId="10" xfId="0" applyNumberFormat="1" applyFont="1" applyFill="1" applyBorder="1" applyAlignment="1">
      <alignment horizontal="right" vertical="center" wrapText="1"/>
    </xf>
    <xf numFmtId="2" fontId="21" fillId="25" borderId="0" xfId="0" applyNumberFormat="1" applyFont="1" applyFill="1" applyBorder="1" applyAlignment="1">
      <alignment horizontal="right" vertical="center" wrapText="1"/>
    </xf>
    <xf numFmtId="2" fontId="21" fillId="0" borderId="10" xfId="0" applyNumberFormat="1" applyFont="1" applyBorder="1" applyAlignment="1">
      <alignment horizontal="right"/>
    </xf>
    <xf numFmtId="2" fontId="20" fillId="0" borderId="10" xfId="0" applyNumberFormat="1" applyFont="1" applyBorder="1" applyAlignment="1">
      <alignment horizontal="right"/>
    </xf>
    <xf numFmtId="2" fontId="20" fillId="24" borderId="17" xfId="0" applyNumberFormat="1" applyFont="1" applyFill="1" applyBorder="1" applyAlignment="1">
      <alignment horizontal="right" vertical="center" wrapText="1"/>
    </xf>
    <xf numFmtId="2" fontId="20" fillId="24" borderId="16" xfId="0" applyNumberFormat="1" applyFont="1" applyFill="1" applyBorder="1" applyAlignment="1">
      <alignment horizontal="right" vertical="center" wrapText="1"/>
    </xf>
    <xf numFmtId="2" fontId="20" fillId="24" borderId="10" xfId="58" applyNumberFormat="1" applyFont="1" applyFill="1" applyBorder="1" applyAlignment="1">
      <alignment horizontal="right" vertical="center" wrapText="1"/>
      <protection/>
    </xf>
    <xf numFmtId="2" fontId="22" fillId="26" borderId="10" xfId="58" applyNumberFormat="1" applyFont="1" applyFill="1" applyBorder="1" applyAlignment="1">
      <alignment vertical="center" wrapText="1"/>
      <protection/>
    </xf>
    <xf numFmtId="2" fontId="22" fillId="26" borderId="35" xfId="58" applyNumberFormat="1" applyFont="1" applyFill="1" applyBorder="1" applyAlignment="1">
      <alignment vertical="center" wrapText="1"/>
      <protection/>
    </xf>
    <xf numFmtId="2" fontId="21" fillId="25" borderId="35" xfId="0" applyNumberFormat="1" applyFont="1" applyFill="1" applyBorder="1" applyAlignment="1">
      <alignment horizontal="right" vertical="center" wrapText="1"/>
    </xf>
    <xf numFmtId="2" fontId="24" fillId="25" borderId="11" xfId="0" applyNumberFormat="1" applyFont="1" applyFill="1" applyBorder="1" applyAlignment="1">
      <alignment horizontal="right" vertical="center" wrapText="1"/>
    </xf>
    <xf numFmtId="2" fontId="24" fillId="25" borderId="10" xfId="0" applyNumberFormat="1" applyFont="1" applyFill="1" applyBorder="1" applyAlignment="1">
      <alignment horizontal="right" vertical="center" wrapText="1"/>
    </xf>
    <xf numFmtId="2" fontId="22" fillId="24" borderId="10" xfId="0" applyNumberFormat="1" applyFont="1" applyFill="1" applyBorder="1" applyAlignment="1">
      <alignment horizontal="right" vertical="center" wrapText="1"/>
    </xf>
    <xf numFmtId="2" fontId="20" fillId="25" borderId="35" xfId="0" applyNumberFormat="1" applyFont="1" applyFill="1" applyBorder="1" applyAlignment="1">
      <alignment horizontal="right" vertical="center" wrapText="1"/>
    </xf>
    <xf numFmtId="2" fontId="21" fillId="24" borderId="10" xfId="0" applyNumberFormat="1" applyFont="1" applyFill="1" applyBorder="1" applyAlignment="1">
      <alignment horizontal="right" vertical="center" wrapText="1"/>
    </xf>
    <xf numFmtId="2" fontId="21" fillId="25" borderId="10" xfId="57" applyNumberFormat="1" applyFont="1" applyFill="1" applyBorder="1" applyAlignment="1">
      <alignment horizontal="right" vertical="center" wrapText="1"/>
      <protection/>
    </xf>
    <xf numFmtId="2" fontId="20" fillId="25" borderId="11" xfId="0" applyNumberFormat="1" applyFont="1" applyFill="1" applyBorder="1" applyAlignment="1">
      <alignment horizontal="right" vertical="center" wrapText="1"/>
    </xf>
    <xf numFmtId="2" fontId="24" fillId="24" borderId="11" xfId="58" applyNumberFormat="1" applyFont="1" applyFill="1" applyBorder="1" applyAlignment="1">
      <alignment horizontal="right" vertical="center" wrapText="1"/>
      <protection/>
    </xf>
    <xf numFmtId="2" fontId="22" fillId="24" borderId="11" xfId="58" applyNumberFormat="1" applyFont="1" applyFill="1" applyBorder="1" applyAlignment="1">
      <alignment horizontal="right" vertical="center" wrapText="1"/>
      <protection/>
    </xf>
    <xf numFmtId="2" fontId="20" fillId="24" borderId="11" xfId="58" applyNumberFormat="1" applyFont="1" applyFill="1" applyBorder="1" applyAlignment="1">
      <alignment horizontal="right" vertical="center" wrapText="1"/>
      <protection/>
    </xf>
    <xf numFmtId="2" fontId="20" fillId="0" borderId="11" xfId="66" applyNumberFormat="1" applyFont="1" applyFill="1" applyBorder="1" applyAlignment="1">
      <alignment horizontal="right" vertical="center" wrapText="1"/>
      <protection/>
    </xf>
    <xf numFmtId="2" fontId="22" fillId="24" borderId="10" xfId="66" applyNumberFormat="1" applyFont="1" applyFill="1" applyBorder="1" applyAlignment="1">
      <alignment horizontal="right" vertical="center" wrapText="1"/>
      <protection/>
    </xf>
    <xf numFmtId="2" fontId="33" fillId="24" borderId="10" xfId="0" applyNumberFormat="1" applyFont="1" applyFill="1" applyBorder="1" applyAlignment="1">
      <alignment horizontal="right"/>
    </xf>
    <xf numFmtId="2" fontId="32" fillId="24" borderId="10" xfId="0" applyNumberFormat="1" applyFont="1" applyFill="1" applyBorder="1" applyAlignment="1">
      <alignment horizontal="right"/>
    </xf>
    <xf numFmtId="2" fontId="33" fillId="24" borderId="10" xfId="0" applyNumberFormat="1" applyFont="1" applyFill="1" applyBorder="1" applyAlignment="1">
      <alignment horizontal="right" vertical="center"/>
    </xf>
    <xf numFmtId="2" fontId="32" fillId="0" borderId="10" xfId="0" applyNumberFormat="1" applyFont="1" applyFill="1" applyBorder="1" applyAlignment="1">
      <alignment horizontal="right"/>
    </xf>
    <xf numFmtId="2" fontId="36" fillId="0" borderId="10" xfId="54" applyNumberFormat="1" applyFont="1" applyBorder="1">
      <alignment/>
      <protection/>
    </xf>
    <xf numFmtId="2" fontId="52" fillId="0" borderId="10" xfId="54" applyNumberFormat="1" applyFont="1" applyBorder="1">
      <alignment/>
      <protection/>
    </xf>
    <xf numFmtId="2" fontId="36" fillId="26" borderId="10" xfId="54" applyNumberFormat="1" applyFont="1" applyFill="1" applyBorder="1">
      <alignment/>
      <protection/>
    </xf>
    <xf numFmtId="2" fontId="20" fillId="24" borderId="35" xfId="58" applyNumberFormat="1" applyFont="1" applyFill="1" applyBorder="1" applyAlignment="1">
      <alignment horizontal="right" vertical="center" wrapText="1"/>
      <protection/>
    </xf>
    <xf numFmtId="2" fontId="20" fillId="26" borderId="10" xfId="0" applyNumberFormat="1" applyFont="1" applyFill="1" applyBorder="1" applyAlignment="1">
      <alignment horizontal="right" vertical="center" wrapText="1"/>
    </xf>
    <xf numFmtId="2" fontId="20" fillId="25" borderId="10" xfId="57" applyNumberFormat="1" applyFont="1" applyFill="1" applyBorder="1" applyAlignment="1">
      <alignment horizontal="right" vertical="center" wrapText="1"/>
      <protection/>
    </xf>
    <xf numFmtId="2" fontId="21" fillId="25" borderId="11" xfId="0" applyNumberFormat="1" applyFont="1" applyFill="1" applyBorder="1" applyAlignment="1">
      <alignment horizontal="right" vertical="center" wrapText="1"/>
    </xf>
    <xf numFmtId="2" fontId="21" fillId="24" borderId="11" xfId="58" applyNumberFormat="1" applyFont="1" applyFill="1" applyBorder="1" applyAlignment="1">
      <alignment horizontal="right" vertical="center" wrapText="1"/>
      <protection/>
    </xf>
    <xf numFmtId="2" fontId="20" fillId="26" borderId="11" xfId="58" applyNumberFormat="1" applyFont="1" applyFill="1" applyBorder="1" applyAlignment="1">
      <alignment horizontal="right" vertical="center" wrapText="1"/>
      <protection/>
    </xf>
    <xf numFmtId="2" fontId="20" fillId="26" borderId="11" xfId="66" applyNumberFormat="1" applyFont="1" applyFill="1" applyBorder="1" applyAlignment="1">
      <alignment horizontal="right" vertical="center" wrapText="1"/>
      <protection/>
    </xf>
    <xf numFmtId="2" fontId="31" fillId="24" borderId="10" xfId="66" applyNumberFormat="1" applyFont="1" applyFill="1" applyBorder="1" applyAlignment="1">
      <alignment horizontal="right" vertical="center" wrapText="1"/>
      <protection/>
    </xf>
    <xf numFmtId="2" fontId="31" fillId="24" borderId="11" xfId="66" applyNumberFormat="1" applyFont="1" applyFill="1" applyBorder="1" applyAlignment="1">
      <alignment horizontal="right" vertical="center" wrapText="1"/>
      <protection/>
    </xf>
    <xf numFmtId="2" fontId="46" fillId="25" borderId="35" xfId="0" applyNumberFormat="1" applyFont="1" applyFill="1" applyBorder="1" applyAlignment="1">
      <alignment horizontal="right" vertical="center" wrapText="1"/>
    </xf>
    <xf numFmtId="2" fontId="31" fillId="25" borderId="16" xfId="0" applyNumberFormat="1" applyFont="1" applyFill="1" applyBorder="1" applyAlignment="1">
      <alignment horizontal="right" vertical="center" wrapText="1"/>
    </xf>
    <xf numFmtId="2" fontId="31" fillId="24" borderId="10" xfId="58" applyNumberFormat="1" applyFont="1" applyFill="1" applyBorder="1" applyAlignment="1">
      <alignment horizontal="right" vertical="center" wrapText="1"/>
      <protection/>
    </xf>
    <xf numFmtId="2" fontId="46" fillId="24" borderId="10" xfId="66" applyNumberFormat="1" applyFont="1" applyFill="1" applyBorder="1" applyAlignment="1">
      <alignment vertical="center" wrapText="1"/>
      <protection/>
    </xf>
    <xf numFmtId="2" fontId="31" fillId="24" borderId="10" xfId="66" applyNumberFormat="1" applyFont="1" applyFill="1" applyBorder="1" applyAlignment="1">
      <alignment vertical="center" wrapText="1"/>
      <protection/>
    </xf>
    <xf numFmtId="2" fontId="31" fillId="0" borderId="10" xfId="0" applyNumberFormat="1" applyFont="1" applyFill="1" applyBorder="1" applyAlignment="1">
      <alignment/>
    </xf>
    <xf numFmtId="49" fontId="22" fillId="26" borderId="11"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0" fontId="20" fillId="25" borderId="11" xfId="0" applyFont="1" applyFill="1" applyBorder="1" applyAlignment="1">
      <alignment horizontal="left" vertical="center" wrapText="1"/>
    </xf>
    <xf numFmtId="0" fontId="20" fillId="25" borderId="0" xfId="0" applyFont="1" applyFill="1" applyBorder="1" applyAlignment="1">
      <alignment vertical="center" wrapText="1"/>
    </xf>
    <xf numFmtId="0" fontId="0" fillId="24" borderId="0" xfId="0" applyFill="1" applyBorder="1" applyAlignment="1">
      <alignment horizontal="center"/>
    </xf>
    <xf numFmtId="0" fontId="31" fillId="25" borderId="11" xfId="0" applyFont="1" applyFill="1" applyBorder="1" applyAlignment="1">
      <alignment horizontal="left" vertical="center" wrapText="1"/>
    </xf>
    <xf numFmtId="0" fontId="31" fillId="25" borderId="0" xfId="0" applyFont="1" applyFill="1" applyBorder="1" applyAlignment="1">
      <alignment vertical="center" wrapText="1"/>
    </xf>
    <xf numFmtId="2" fontId="31" fillId="26" borderId="10" xfId="0" applyNumberFormat="1" applyFont="1" applyFill="1" applyBorder="1" applyAlignment="1">
      <alignment horizontal="right" vertical="center" wrapText="1"/>
    </xf>
    <xf numFmtId="0" fontId="26" fillId="26" borderId="10" xfId="0" applyFont="1" applyFill="1" applyBorder="1" applyAlignment="1">
      <alignment vertical="center" wrapText="1"/>
    </xf>
    <xf numFmtId="0" fontId="64" fillId="0" borderId="0" xfId="0" applyFont="1" applyAlignment="1">
      <alignment horizontal="justify" wrapText="1"/>
    </xf>
    <xf numFmtId="0" fontId="20" fillId="25" borderId="0" xfId="0" applyFont="1" applyFill="1" applyBorder="1" applyAlignment="1">
      <alignment horizontal="left" vertical="center" wrapText="1"/>
    </xf>
    <xf numFmtId="0" fontId="31" fillId="0" borderId="0" xfId="0" applyFont="1" applyFill="1" applyAlignment="1">
      <alignment horizontal="justify"/>
    </xf>
    <xf numFmtId="49" fontId="31" fillId="0" borderId="12" xfId="0" applyNumberFormat="1" applyFont="1" applyFill="1" applyBorder="1" applyAlignment="1">
      <alignment horizontal="right" vertical="center" wrapText="1"/>
    </xf>
    <xf numFmtId="49" fontId="31" fillId="0" borderId="11" xfId="0" applyNumberFormat="1" applyFont="1" applyFill="1" applyBorder="1" applyAlignment="1">
      <alignment horizontal="left" vertical="center" wrapText="1"/>
    </xf>
    <xf numFmtId="49" fontId="31" fillId="0" borderId="11" xfId="0" applyNumberFormat="1" applyFont="1" applyFill="1" applyBorder="1" applyAlignment="1">
      <alignment horizontal="center" vertical="center" wrapText="1"/>
    </xf>
    <xf numFmtId="0" fontId="31" fillId="0" borderId="10" xfId="0" applyFont="1" applyFill="1" applyBorder="1" applyAlignment="1">
      <alignment horizontal="left" vertical="center" wrapText="1"/>
    </xf>
    <xf numFmtId="2" fontId="31" fillId="0" borderId="11" xfId="0" applyNumberFormat="1" applyFont="1" applyFill="1" applyBorder="1" applyAlignment="1">
      <alignment horizontal="right" vertical="center" wrapText="1"/>
    </xf>
    <xf numFmtId="2" fontId="20" fillId="0" borderId="11" xfId="0" applyNumberFormat="1" applyFont="1" applyFill="1" applyBorder="1" applyAlignment="1">
      <alignment horizontal="right" vertical="center" wrapText="1"/>
    </xf>
    <xf numFmtId="0" fontId="22" fillId="24" borderId="0" xfId="58" applyFont="1" applyFill="1" applyBorder="1" applyAlignment="1">
      <alignment vertical="center" wrapText="1"/>
      <protection/>
    </xf>
    <xf numFmtId="0" fontId="41" fillId="24" borderId="0" xfId="0" applyFont="1" applyFill="1" applyBorder="1" applyAlignment="1">
      <alignment/>
    </xf>
    <xf numFmtId="0" fontId="36" fillId="28" borderId="49" xfId="0" applyFont="1" applyFill="1" applyBorder="1" applyAlignment="1">
      <alignment horizontal="justify" vertical="top" wrapText="1"/>
    </xf>
    <xf numFmtId="2" fontId="31" fillId="0" borderId="10" xfId="0" applyNumberFormat="1" applyFont="1" applyFill="1" applyBorder="1" applyAlignment="1">
      <alignment horizontal="right" vertical="center" wrapText="1"/>
    </xf>
    <xf numFmtId="0" fontId="23" fillId="0" borderId="0" xfId="58" applyFont="1" applyFill="1" applyBorder="1" applyAlignment="1">
      <alignment vertical="center" wrapText="1"/>
      <protection/>
    </xf>
    <xf numFmtId="49" fontId="31" fillId="24" borderId="14" xfId="66" applyNumberFormat="1" applyFont="1" applyFill="1" applyBorder="1" applyAlignment="1">
      <alignment horizontal="center" vertical="center" wrapText="1"/>
      <protection/>
    </xf>
    <xf numFmtId="2" fontId="31" fillId="24" borderId="17" xfId="66" applyNumberFormat="1" applyFont="1" applyFill="1" applyBorder="1" applyAlignment="1">
      <alignment horizontal="right" vertical="center" wrapText="1"/>
      <protection/>
    </xf>
    <xf numFmtId="49" fontId="31" fillId="24" borderId="17" xfId="66" applyNumberFormat="1" applyFont="1" applyFill="1" applyBorder="1" applyAlignment="1">
      <alignment horizontal="right" vertical="center" wrapText="1"/>
      <protection/>
    </xf>
    <xf numFmtId="0" fontId="46" fillId="25" borderId="0" xfId="0" applyFont="1" applyFill="1" applyBorder="1" applyAlignment="1">
      <alignment horizontal="left" vertical="center" wrapText="1"/>
    </xf>
    <xf numFmtId="2" fontId="31" fillId="0" borderId="11" xfId="66" applyNumberFormat="1" applyFont="1" applyFill="1" applyBorder="1" applyAlignment="1">
      <alignment horizontal="right" vertical="center" wrapText="1"/>
      <protection/>
    </xf>
    <xf numFmtId="0" fontId="23" fillId="0" borderId="0" xfId="66" applyFont="1" applyFill="1" applyAlignment="1">
      <alignment vertical="center" wrapText="1"/>
      <protection/>
    </xf>
    <xf numFmtId="0" fontId="23" fillId="0" borderId="0" xfId="58" applyFont="1" applyFill="1" applyAlignment="1">
      <alignment vertical="center" wrapText="1"/>
      <protection/>
    </xf>
    <xf numFmtId="0" fontId="47" fillId="0" borderId="0" xfId="58" applyFont="1" applyFill="1" applyAlignment="1">
      <alignment vertical="center" wrapText="1"/>
      <protection/>
    </xf>
    <xf numFmtId="0" fontId="23" fillId="0" borderId="0" xfId="58" applyFont="1" applyFill="1" applyAlignment="1">
      <alignment horizontal="center" vertical="center" wrapText="1"/>
      <protection/>
    </xf>
    <xf numFmtId="0" fontId="47" fillId="0" borderId="0" xfId="58" applyFont="1" applyFill="1" applyAlignment="1">
      <alignment horizontal="center" vertical="center" wrapText="1"/>
      <protection/>
    </xf>
    <xf numFmtId="0" fontId="23" fillId="26" borderId="0" xfId="58" applyFont="1" applyFill="1" applyAlignment="1">
      <alignment vertical="center" wrapText="1"/>
      <protection/>
    </xf>
    <xf numFmtId="0" fontId="31" fillId="0" borderId="0" xfId="0" applyFont="1" applyFill="1" applyAlignment="1">
      <alignment wrapText="1"/>
    </xf>
    <xf numFmtId="0" fontId="31" fillId="0" borderId="0" xfId="0" applyFont="1" applyFill="1" applyAlignment="1">
      <alignment vertical="center" wrapText="1"/>
    </xf>
    <xf numFmtId="0" fontId="23" fillId="0" borderId="0" xfId="0" applyFont="1" applyAlignment="1">
      <alignment vertical="center" wrapText="1"/>
    </xf>
    <xf numFmtId="0" fontId="31" fillId="24" borderId="0" xfId="0" applyFont="1" applyFill="1" applyBorder="1" applyAlignment="1">
      <alignment/>
    </xf>
    <xf numFmtId="0" fontId="49" fillId="0" borderId="10" xfId="0" applyFont="1" applyFill="1" applyBorder="1" applyAlignment="1">
      <alignment horizontal="left" vertical="center" wrapText="1"/>
    </xf>
    <xf numFmtId="49" fontId="31" fillId="0" borderId="15" xfId="0" applyNumberFormat="1" applyFont="1" applyFill="1" applyBorder="1" applyAlignment="1">
      <alignment horizontal="right" vertical="center" wrapText="1"/>
    </xf>
    <xf numFmtId="49" fontId="31" fillId="0" borderId="14" xfId="0" applyNumberFormat="1" applyFont="1" applyFill="1" applyBorder="1" applyAlignment="1">
      <alignment vertical="center" wrapText="1"/>
    </xf>
    <xf numFmtId="0" fontId="22" fillId="0" borderId="0" xfId="58" applyFont="1" applyFill="1" applyBorder="1" applyAlignment="1">
      <alignment vertical="center" wrapText="1"/>
      <protection/>
    </xf>
    <xf numFmtId="2" fontId="20" fillId="0" borderId="10" xfId="0" applyNumberFormat="1" applyFont="1" applyFill="1" applyBorder="1" applyAlignment="1">
      <alignment horizontal="right" vertical="center" wrapText="1"/>
    </xf>
    <xf numFmtId="0" fontId="32" fillId="0" borderId="0" xfId="0" applyFont="1" applyAlignment="1">
      <alignment horizontal="right"/>
    </xf>
    <xf numFmtId="0" fontId="39" fillId="0" borderId="0" xfId="0" applyFont="1" applyAlignment="1">
      <alignment horizontal="center" vertical="top" wrapText="1"/>
    </xf>
    <xf numFmtId="49" fontId="32" fillId="0" borderId="0" xfId="0" applyNumberFormat="1" applyFont="1" applyFill="1" applyBorder="1" applyAlignment="1">
      <alignment horizontal="right" vertical="center" wrapText="1"/>
    </xf>
    <xf numFmtId="0" fontId="32" fillId="0" borderId="0" xfId="0" applyFont="1" applyBorder="1" applyAlignment="1">
      <alignment horizontal="right" vertical="center" wrapText="1"/>
    </xf>
    <xf numFmtId="0" fontId="32" fillId="0" borderId="0" xfId="0" applyFont="1" applyBorder="1" applyAlignment="1">
      <alignment horizontal="left" vertical="center"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0" fontId="26" fillId="0" borderId="0" xfId="0" applyFont="1" applyBorder="1" applyAlignment="1">
      <alignment horizontal="left" vertical="center" wrapText="1"/>
    </xf>
    <xf numFmtId="49" fontId="21" fillId="25" borderId="12" xfId="0" applyNumberFormat="1" applyFont="1" applyFill="1" applyBorder="1" applyAlignment="1">
      <alignment horizontal="center" vertical="center" wrapText="1"/>
    </xf>
    <xf numFmtId="49" fontId="21" fillId="27" borderId="11" xfId="0" applyNumberFormat="1" applyFont="1" applyFill="1" applyBorder="1" applyAlignment="1">
      <alignment horizontal="center" vertical="center" wrapText="1"/>
    </xf>
    <xf numFmtId="0" fontId="20" fillId="26" borderId="12" xfId="0"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21" fillId="26" borderId="12" xfId="0" applyFont="1" applyFill="1" applyBorder="1" applyAlignment="1">
      <alignment horizontal="center" vertical="center" wrapText="1"/>
    </xf>
    <xf numFmtId="0" fontId="21" fillId="26" borderId="11" xfId="0" applyFont="1" applyFill="1" applyBorder="1" applyAlignment="1">
      <alignment horizontal="center" vertical="center" wrapText="1"/>
    </xf>
    <xf numFmtId="49" fontId="20" fillId="27" borderId="12" xfId="0" applyNumberFormat="1" applyFont="1" applyFill="1" applyBorder="1" applyAlignment="1">
      <alignment horizontal="center" vertical="center" wrapText="1"/>
    </xf>
    <xf numFmtId="49" fontId="20" fillId="27" borderId="11" xfId="0" applyNumberFormat="1" applyFont="1" applyFill="1" applyBorder="1" applyAlignment="1">
      <alignment horizontal="center" vertical="center" wrapText="1"/>
    </xf>
    <xf numFmtId="49" fontId="21" fillId="25" borderId="12" xfId="0" applyNumberFormat="1" applyFont="1" applyFill="1" applyBorder="1" applyAlignment="1">
      <alignment vertical="center" wrapText="1"/>
    </xf>
    <xf numFmtId="49" fontId="21" fillId="25" borderId="11" xfId="0" applyNumberFormat="1" applyFont="1" applyFill="1" applyBorder="1" applyAlignment="1">
      <alignment vertical="center" wrapText="1"/>
    </xf>
    <xf numFmtId="0" fontId="22" fillId="26" borderId="12" xfId="0" applyFont="1" applyFill="1" applyBorder="1" applyAlignment="1">
      <alignment horizontal="center" vertical="center" wrapText="1"/>
    </xf>
    <xf numFmtId="0" fontId="22" fillId="26" borderId="11" xfId="0" applyFont="1" applyFill="1" applyBorder="1" applyAlignment="1">
      <alignment horizontal="center" vertical="center" wrapText="1"/>
    </xf>
    <xf numFmtId="0" fontId="40" fillId="0" borderId="0" xfId="0" applyFont="1" applyBorder="1" applyAlignment="1">
      <alignment horizontal="right" vertical="center" wrapText="1"/>
    </xf>
    <xf numFmtId="49" fontId="21" fillId="26" borderId="12" xfId="0" applyNumberFormat="1"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0" fontId="20" fillId="24" borderId="12" xfId="58" applyFont="1" applyFill="1" applyBorder="1" applyAlignment="1">
      <alignment horizontal="center" vertical="center" wrapText="1"/>
      <protection/>
    </xf>
    <xf numFmtId="0" fontId="20" fillId="24" borderId="11" xfId="58" applyFont="1" applyFill="1" applyBorder="1" applyAlignment="1">
      <alignment horizontal="center" vertical="center" wrapText="1"/>
      <protection/>
    </xf>
    <xf numFmtId="49" fontId="22" fillId="26" borderId="12"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3" fontId="21" fillId="24" borderId="12" xfId="0" applyNumberFormat="1" applyFont="1" applyFill="1" applyBorder="1" applyAlignment="1">
      <alignment horizontal="center" vertical="center" wrapText="1"/>
    </xf>
    <xf numFmtId="49" fontId="26" fillId="0" borderId="0" xfId="0" applyNumberFormat="1" applyFont="1" applyFill="1" applyBorder="1" applyAlignment="1">
      <alignment horizontal="right" vertical="center" wrapText="1"/>
    </xf>
    <xf numFmtId="0" fontId="26" fillId="0" borderId="0" xfId="0" applyFont="1" applyBorder="1" applyAlignment="1">
      <alignment horizontal="right" vertical="center" wrapText="1"/>
    </xf>
    <xf numFmtId="0" fontId="21" fillId="0" borderId="0" xfId="0" applyFont="1" applyBorder="1" applyAlignment="1">
      <alignment horizontal="right" vertical="center" wrapText="1"/>
    </xf>
    <xf numFmtId="0" fontId="20" fillId="29" borderId="47" xfId="0" applyFont="1" applyFill="1" applyBorder="1" applyAlignment="1">
      <alignment horizontal="right" vertical="top" wrapText="1"/>
    </xf>
    <xf numFmtId="0" fontId="20" fillId="29" borderId="11" xfId="0" applyFont="1" applyFill="1" applyBorder="1" applyAlignment="1">
      <alignment horizontal="right" vertical="top" wrapText="1"/>
    </xf>
    <xf numFmtId="0" fontId="20" fillId="25" borderId="47" xfId="0" applyFont="1" applyFill="1" applyBorder="1" applyAlignment="1">
      <alignment horizontal="center" vertical="top" wrapText="1"/>
    </xf>
    <xf numFmtId="0" fontId="20" fillId="25" borderId="11" xfId="0" applyFont="1" applyFill="1" applyBorder="1" applyAlignment="1">
      <alignment horizontal="center" vertical="top" wrapText="1"/>
    </xf>
    <xf numFmtId="0" fontId="20" fillId="24" borderId="12" xfId="0" applyFont="1" applyFill="1" applyBorder="1" applyAlignment="1">
      <alignment horizontal="center" vertical="center"/>
    </xf>
    <xf numFmtId="0" fontId="20" fillId="24" borderId="11" xfId="0" applyFont="1" applyFill="1" applyBorder="1" applyAlignment="1">
      <alignment horizontal="center" vertical="center"/>
    </xf>
    <xf numFmtId="0" fontId="21" fillId="24" borderId="12" xfId="0" applyFont="1" applyFill="1" applyBorder="1" applyAlignment="1">
      <alignment horizontal="center" vertical="center"/>
    </xf>
    <xf numFmtId="0" fontId="21" fillId="24" borderId="11" xfId="0" applyFont="1" applyFill="1" applyBorder="1" applyAlignment="1">
      <alignment horizontal="center" vertical="center"/>
    </xf>
    <xf numFmtId="49" fontId="21" fillId="26" borderId="11" xfId="0" applyNumberFormat="1" applyFont="1" applyFill="1" applyBorder="1" applyAlignment="1">
      <alignment horizontal="center" vertical="center" wrapText="1"/>
    </xf>
    <xf numFmtId="0" fontId="45" fillId="24" borderId="0" xfId="0" applyFont="1" applyFill="1" applyBorder="1" applyAlignment="1">
      <alignment horizontal="right" vertical="center" wrapText="1"/>
    </xf>
    <xf numFmtId="0" fontId="21" fillId="24" borderId="0" xfId="0" applyFont="1" applyFill="1" applyBorder="1" applyAlignment="1">
      <alignment horizontal="center" vertical="center" wrapText="1"/>
    </xf>
    <xf numFmtId="0" fontId="21" fillId="25" borderId="12" xfId="0" applyFont="1" applyFill="1" applyBorder="1" applyAlignment="1">
      <alignment horizontal="center" vertical="center" wrapText="1"/>
    </xf>
    <xf numFmtId="0" fontId="21" fillId="25" borderId="11" xfId="0" applyFont="1" applyFill="1" applyBorder="1" applyAlignment="1">
      <alignment horizontal="center" vertical="center" wrapText="1"/>
    </xf>
    <xf numFmtId="0" fontId="20" fillId="25" borderId="47"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25" borderId="12" xfId="0" applyFont="1" applyFill="1" applyBorder="1" applyAlignment="1">
      <alignment horizontal="center" vertical="center" wrapText="1"/>
    </xf>
    <xf numFmtId="49" fontId="21" fillId="25" borderId="47" xfId="0" applyNumberFormat="1" applyFont="1" applyFill="1" applyBorder="1" applyAlignment="1">
      <alignment horizontal="center" vertical="center" wrapText="1"/>
    </xf>
    <xf numFmtId="49" fontId="20" fillId="0" borderId="12"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30" fillId="24" borderId="0" xfId="0" applyNumberFormat="1" applyFont="1" applyFill="1" applyBorder="1" applyAlignment="1">
      <alignment horizontal="right" vertical="center" wrapText="1"/>
    </xf>
    <xf numFmtId="0" fontId="30" fillId="24" borderId="0" xfId="0" applyFont="1" applyFill="1" applyBorder="1" applyAlignment="1">
      <alignment horizontal="right" vertical="center" wrapText="1"/>
    </xf>
    <xf numFmtId="0" fontId="31" fillId="24" borderId="0" xfId="0" applyFont="1" applyFill="1" applyAlignment="1">
      <alignment horizontal="right"/>
    </xf>
    <xf numFmtId="49" fontId="23" fillId="0" borderId="0" xfId="0" applyNumberFormat="1" applyFont="1" applyFill="1" applyBorder="1" applyAlignment="1">
      <alignment horizontal="right" vertical="center" wrapText="1"/>
    </xf>
    <xf numFmtId="0" fontId="23" fillId="0" borderId="0" xfId="0" applyFont="1" applyBorder="1" applyAlignment="1">
      <alignment horizontal="right" vertical="center" wrapText="1"/>
    </xf>
    <xf numFmtId="49" fontId="31" fillId="27" borderId="12" xfId="0" applyNumberFormat="1" applyFont="1" applyFill="1" applyBorder="1" applyAlignment="1">
      <alignment horizontal="center" vertical="center" wrapText="1"/>
    </xf>
    <xf numFmtId="49" fontId="31" fillId="27" borderId="11" xfId="0" applyNumberFormat="1" applyFont="1" applyFill="1" applyBorder="1" applyAlignment="1">
      <alignment horizontal="center" vertical="center" wrapText="1"/>
    </xf>
    <xf numFmtId="49" fontId="46" fillId="27" borderId="12" xfId="0" applyNumberFormat="1" applyFont="1" applyFill="1" applyBorder="1" applyAlignment="1">
      <alignment horizontal="center" vertical="center" wrapText="1"/>
    </xf>
    <xf numFmtId="49" fontId="46" fillId="27" borderId="11" xfId="0" applyNumberFormat="1" applyFont="1" applyFill="1" applyBorder="1" applyAlignment="1">
      <alignment horizontal="center" vertical="center" wrapText="1"/>
    </xf>
    <xf numFmtId="49" fontId="46" fillId="25" borderId="47" xfId="0" applyNumberFormat="1" applyFont="1" applyFill="1" applyBorder="1" applyAlignment="1">
      <alignment horizontal="center" vertical="center" wrapText="1"/>
    </xf>
    <xf numFmtId="0" fontId="31" fillId="24" borderId="47"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31" fillId="26" borderId="12" xfId="0" applyFont="1" applyFill="1" applyBorder="1" applyAlignment="1">
      <alignment horizontal="center" vertical="center" wrapText="1"/>
    </xf>
    <xf numFmtId="0" fontId="31" fillId="26" borderId="11" xfId="0" applyFont="1" applyFill="1" applyBorder="1" applyAlignment="1">
      <alignment horizontal="center" vertical="center" wrapText="1"/>
    </xf>
    <xf numFmtId="0" fontId="31" fillId="24" borderId="12" xfId="0" applyFont="1" applyFill="1" applyBorder="1" applyAlignment="1">
      <alignment horizontal="center"/>
    </xf>
    <xf numFmtId="0" fontId="31" fillId="24" borderId="11" xfId="0" applyFont="1" applyFill="1" applyBorder="1" applyAlignment="1">
      <alignment horizontal="center"/>
    </xf>
    <xf numFmtId="0" fontId="46" fillId="24" borderId="0" xfId="0" applyFont="1" applyFill="1" applyAlignment="1">
      <alignment horizontal="center" vertical="center" wrapText="1"/>
    </xf>
    <xf numFmtId="49" fontId="46" fillId="24" borderId="12"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49" fontId="31" fillId="26" borderId="12" xfId="0" applyNumberFormat="1" applyFont="1" applyFill="1" applyBorder="1" applyAlignment="1">
      <alignment horizontal="center" vertical="center" wrapText="1"/>
    </xf>
    <xf numFmtId="49" fontId="31" fillId="26" borderId="11" xfId="0" applyNumberFormat="1" applyFont="1" applyFill="1" applyBorder="1" applyAlignment="1">
      <alignment horizontal="center" vertical="center" wrapText="1"/>
    </xf>
    <xf numFmtId="0" fontId="46" fillId="24" borderId="12" xfId="0" applyFont="1" applyFill="1" applyBorder="1" applyAlignment="1">
      <alignment horizontal="center"/>
    </xf>
    <xf numFmtId="0" fontId="46" fillId="24" borderId="11" xfId="0" applyFont="1" applyFill="1" applyBorder="1" applyAlignment="1">
      <alignment horizontal="center"/>
    </xf>
    <xf numFmtId="49" fontId="46" fillId="27" borderId="12" xfId="0" applyNumberFormat="1" applyFont="1" applyFill="1" applyBorder="1" applyAlignment="1">
      <alignment vertical="center" wrapText="1"/>
    </xf>
    <xf numFmtId="49" fontId="46" fillId="27" borderId="11" xfId="0" applyNumberFormat="1" applyFont="1" applyFill="1" applyBorder="1" applyAlignment="1">
      <alignment vertical="center" wrapText="1"/>
    </xf>
    <xf numFmtId="0" fontId="31" fillId="24" borderId="12" xfId="58" applyFont="1" applyFill="1" applyBorder="1" applyAlignment="1">
      <alignment horizontal="center" vertical="center" wrapText="1"/>
      <protection/>
    </xf>
    <xf numFmtId="0" fontId="31" fillId="24" borderId="11" xfId="58" applyFont="1" applyFill="1" applyBorder="1" applyAlignment="1">
      <alignment horizontal="center" vertical="center" wrapText="1"/>
      <protection/>
    </xf>
    <xf numFmtId="49" fontId="31" fillId="27" borderId="12" xfId="0" applyNumberFormat="1" applyFont="1" applyFill="1" applyBorder="1" applyAlignment="1">
      <alignment vertical="center" wrapText="1"/>
    </xf>
    <xf numFmtId="49" fontId="31" fillId="27" borderId="11" xfId="0" applyNumberFormat="1" applyFont="1" applyFill="1" applyBorder="1" applyAlignment="1">
      <alignment vertical="center" wrapText="1"/>
    </xf>
    <xf numFmtId="0" fontId="33" fillId="0" borderId="10" xfId="0" applyFont="1" applyBorder="1" applyAlignment="1">
      <alignment vertical="top" wrapText="1"/>
    </xf>
    <xf numFmtId="0" fontId="32" fillId="0" borderId="10" xfId="0" applyNumberFormat="1" applyFont="1" applyBorder="1" applyAlignment="1">
      <alignment vertical="top"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_Лист1" xfId="56"/>
    <cellStyle name="Обычный_Прил.1,2,3-2009" xfId="57"/>
    <cellStyle name="Обычный_Прил.7,8 Расходы_2009" xfId="58"/>
    <cellStyle name="Обычный_Приложение 4."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11"/>
  <sheetViews>
    <sheetView zoomScaleSheetLayoutView="100" zoomScalePageLayoutView="0" workbookViewId="0" topLeftCell="A58">
      <selection activeCell="B7" sqref="B7:H7"/>
    </sheetView>
  </sheetViews>
  <sheetFormatPr defaultColWidth="9.140625" defaultRowHeight="15"/>
  <cols>
    <col min="1" max="1" width="24.00390625" style="6" customWidth="1"/>
    <col min="2" max="2" width="48.7109375" style="7" customWidth="1"/>
    <col min="3" max="3" width="16.28125" style="7" customWidth="1"/>
    <col min="4" max="4" width="12.7109375" style="7" hidden="1" customWidth="1"/>
    <col min="5" max="16384" width="9.140625" style="6" customWidth="1"/>
  </cols>
  <sheetData>
    <row r="1" spans="1:4" ht="12.75">
      <c r="A1" s="38"/>
      <c r="B1" s="650" t="s">
        <v>537</v>
      </c>
      <c r="C1" s="650"/>
      <c r="D1" s="650"/>
    </row>
    <row r="2" spans="1:6" s="1" customFormat="1" ht="15.75" customHeight="1">
      <c r="A2" s="652" t="s">
        <v>2</v>
      </c>
      <c r="B2" s="652"/>
      <c r="C2" s="652"/>
      <c r="D2" s="652"/>
      <c r="E2" s="3"/>
      <c r="F2" s="3"/>
    </row>
    <row r="3" spans="1:6" s="1" customFormat="1" ht="15.75" customHeight="1">
      <c r="A3" s="652" t="s">
        <v>616</v>
      </c>
      <c r="B3" s="652"/>
      <c r="C3" s="652"/>
      <c r="D3" s="652"/>
      <c r="E3" s="3"/>
      <c r="F3" s="3"/>
    </row>
    <row r="4" spans="1:6" s="2" customFormat="1" ht="16.5" customHeight="1">
      <c r="A4" s="653" t="s">
        <v>618</v>
      </c>
      <c r="B4" s="653"/>
      <c r="C4" s="653"/>
      <c r="D4" s="653"/>
      <c r="E4" s="4"/>
      <c r="F4" s="4"/>
    </row>
    <row r="5" spans="1:6" s="2" customFormat="1" ht="16.5" customHeight="1">
      <c r="A5" s="37"/>
      <c r="B5" s="653" t="s">
        <v>3</v>
      </c>
      <c r="C5" s="653"/>
      <c r="D5" s="653"/>
      <c r="E5" s="4"/>
      <c r="F5" s="4"/>
    </row>
    <row r="6" spans="1:6" s="2" customFormat="1" ht="18" customHeight="1">
      <c r="A6" s="653" t="s">
        <v>574</v>
      </c>
      <c r="B6" s="653"/>
      <c r="C6" s="653"/>
      <c r="D6" s="653"/>
      <c r="E6" s="4"/>
      <c r="F6" s="4"/>
    </row>
    <row r="7" spans="1:8" s="2" customFormat="1" ht="18" customHeight="1">
      <c r="A7" s="5"/>
      <c r="B7" s="654" t="s">
        <v>679</v>
      </c>
      <c r="C7" s="654"/>
      <c r="D7" s="654"/>
      <c r="E7" s="654"/>
      <c r="F7" s="654"/>
      <c r="G7" s="654"/>
      <c r="H7" s="654"/>
    </row>
    <row r="8" spans="1:3" s="7" customFormat="1" ht="32.25" customHeight="1">
      <c r="A8" s="651" t="s">
        <v>575</v>
      </c>
      <c r="B8" s="651"/>
      <c r="C8" s="651"/>
    </row>
    <row r="9" spans="1:3" s="32" customFormat="1" ht="5.25" customHeight="1">
      <c r="A9" s="36"/>
      <c r="B9" s="35"/>
      <c r="C9" s="35"/>
    </row>
    <row r="10" spans="1:3" s="32" customFormat="1" ht="13.5" customHeight="1">
      <c r="A10" s="34"/>
      <c r="B10" s="33"/>
      <c r="C10" s="33" t="s">
        <v>633</v>
      </c>
    </row>
    <row r="11" spans="1:4" ht="38.25">
      <c r="A11" s="31" t="s">
        <v>142</v>
      </c>
      <c r="B11" s="30" t="s">
        <v>141</v>
      </c>
      <c r="C11" s="29" t="s">
        <v>498</v>
      </c>
      <c r="D11" s="10">
        <v>8502881.13</v>
      </c>
    </row>
    <row r="12" spans="1:4" ht="12.75">
      <c r="A12" s="28">
        <v>1</v>
      </c>
      <c r="B12" s="28">
        <v>2</v>
      </c>
      <c r="C12" s="28"/>
      <c r="D12" s="10">
        <v>5510235.74</v>
      </c>
    </row>
    <row r="13" spans="1:4" ht="12.75">
      <c r="A13" s="14" t="s">
        <v>140</v>
      </c>
      <c r="B13" s="23" t="s">
        <v>139</v>
      </c>
      <c r="C13" s="585">
        <f>C14+C32+C36+C44+C47+C51+C61+C67+C22+C70</f>
        <v>18163543</v>
      </c>
      <c r="D13" s="16" t="e">
        <f>D14+D32+D36+D44+D47+D51+#REF!+D61+D67+D22</f>
        <v>#REF!</v>
      </c>
    </row>
    <row r="14" spans="1:4" ht="12.75">
      <c r="A14" s="14" t="s">
        <v>138</v>
      </c>
      <c r="B14" s="23" t="s">
        <v>137</v>
      </c>
      <c r="C14" s="585">
        <f>C15</f>
        <v>8846820</v>
      </c>
      <c r="D14" s="16">
        <f>D15</f>
        <v>5409863.26</v>
      </c>
    </row>
    <row r="15" spans="1:4" ht="12.75" customHeight="1">
      <c r="A15" s="12" t="s">
        <v>136</v>
      </c>
      <c r="B15" s="11" t="s">
        <v>135</v>
      </c>
      <c r="C15" s="586">
        <f>SUM(C18:C20)+C21</f>
        <v>8846820</v>
      </c>
      <c r="D15" s="25">
        <f>D18</f>
        <v>5409863.26</v>
      </c>
    </row>
    <row r="16" spans="1:4" ht="17.25" customHeight="1" hidden="1">
      <c r="A16" s="12" t="s">
        <v>133</v>
      </c>
      <c r="B16" s="11" t="s">
        <v>134</v>
      </c>
      <c r="C16" s="586"/>
      <c r="D16" s="10"/>
    </row>
    <row r="17" spans="1:4" ht="7.5" customHeight="1" hidden="1">
      <c r="A17" s="12"/>
      <c r="B17" s="11"/>
      <c r="C17" s="586">
        <f>C18+C19</f>
        <v>8303398</v>
      </c>
      <c r="D17" s="10">
        <v>5504333.04</v>
      </c>
    </row>
    <row r="18" spans="1:4" ht="66.75" customHeight="1">
      <c r="A18" s="12" t="s">
        <v>133</v>
      </c>
      <c r="B18" s="462" t="s">
        <v>451</v>
      </c>
      <c r="C18" s="586">
        <v>8073640</v>
      </c>
      <c r="D18" s="10">
        <v>5409863.26</v>
      </c>
    </row>
    <row r="19" spans="1:4" ht="104.25" customHeight="1">
      <c r="A19" s="12" t="s">
        <v>132</v>
      </c>
      <c r="B19" s="462" t="s">
        <v>452</v>
      </c>
      <c r="C19" s="586">
        <v>229758</v>
      </c>
      <c r="D19" s="10">
        <v>94469.78</v>
      </c>
    </row>
    <row r="20" spans="1:4" ht="40.5" customHeight="1">
      <c r="A20" s="12" t="s">
        <v>131</v>
      </c>
      <c r="B20" s="462" t="s">
        <v>453</v>
      </c>
      <c r="C20" s="586">
        <v>44549</v>
      </c>
      <c r="D20" s="10">
        <v>5000</v>
      </c>
    </row>
    <row r="21" spans="1:4" ht="89.25" customHeight="1">
      <c r="A21" s="12" t="s">
        <v>576</v>
      </c>
      <c r="B21" s="461" t="s">
        <v>615</v>
      </c>
      <c r="C21" s="586">
        <v>498873</v>
      </c>
      <c r="D21" s="10"/>
    </row>
    <row r="22" spans="1:4" ht="39.75" customHeight="1">
      <c r="A22" s="14" t="s">
        <v>130</v>
      </c>
      <c r="B22" s="23" t="s">
        <v>129</v>
      </c>
      <c r="C22" s="587">
        <f>C23</f>
        <v>980430</v>
      </c>
      <c r="D22" s="26">
        <f>D23</f>
        <v>0</v>
      </c>
    </row>
    <row r="23" spans="1:4" ht="28.5" customHeight="1">
      <c r="A23" s="14" t="s">
        <v>128</v>
      </c>
      <c r="B23" s="13" t="s">
        <v>127</v>
      </c>
      <c r="C23" s="585">
        <f>C24+C26+C28+C30</f>
        <v>980430</v>
      </c>
      <c r="D23" s="16">
        <f>D24+D26+D28+D30</f>
        <v>0</v>
      </c>
    </row>
    <row r="24" spans="1:4" ht="66.75" customHeight="1">
      <c r="A24" s="12" t="s">
        <v>126</v>
      </c>
      <c r="B24" s="462" t="s">
        <v>125</v>
      </c>
      <c r="C24" s="586">
        <f>C25</f>
        <v>464380</v>
      </c>
      <c r="D24" s="10"/>
    </row>
    <row r="25" spans="1:4" ht="106.5" customHeight="1">
      <c r="A25" s="12" t="s">
        <v>470</v>
      </c>
      <c r="B25" s="461" t="s">
        <v>469</v>
      </c>
      <c r="C25" s="586">
        <v>464380</v>
      </c>
      <c r="D25" s="10"/>
    </row>
    <row r="26" spans="1:4" ht="79.5" customHeight="1">
      <c r="A26" s="12" t="s">
        <v>124</v>
      </c>
      <c r="B26" s="462" t="s">
        <v>123</v>
      </c>
      <c r="C26" s="586">
        <f>C27</f>
        <v>3230</v>
      </c>
      <c r="D26" s="10"/>
    </row>
    <row r="27" spans="1:4" ht="120.75" customHeight="1">
      <c r="A27" s="12" t="s">
        <v>471</v>
      </c>
      <c r="B27" s="462" t="s">
        <v>472</v>
      </c>
      <c r="C27" s="586">
        <v>3230</v>
      </c>
      <c r="D27" s="10"/>
    </row>
    <row r="28" spans="1:4" ht="64.5" customHeight="1">
      <c r="A28" s="12" t="s">
        <v>122</v>
      </c>
      <c r="B28" s="462" t="s">
        <v>121</v>
      </c>
      <c r="C28" s="586">
        <f>C29</f>
        <v>574060</v>
      </c>
      <c r="D28" s="10"/>
    </row>
    <row r="29" spans="1:4" ht="108" customHeight="1">
      <c r="A29" s="12" t="s">
        <v>473</v>
      </c>
      <c r="B29" s="461" t="s">
        <v>474</v>
      </c>
      <c r="C29" s="586">
        <v>574060</v>
      </c>
      <c r="D29" s="10"/>
    </row>
    <row r="30" spans="1:4" ht="68.25" customHeight="1">
      <c r="A30" s="12" t="s">
        <v>120</v>
      </c>
      <c r="B30" s="462" t="s">
        <v>119</v>
      </c>
      <c r="C30" s="586">
        <f>C31</f>
        <v>-61240</v>
      </c>
      <c r="D30" s="10"/>
    </row>
    <row r="31" spans="1:4" ht="110.25" customHeight="1">
      <c r="A31" s="12" t="s">
        <v>475</v>
      </c>
      <c r="B31" s="461" t="s">
        <v>476</v>
      </c>
      <c r="C31" s="586">
        <v>-61240</v>
      </c>
      <c r="D31" s="10"/>
    </row>
    <row r="32" spans="1:4" ht="12.75">
      <c r="A32" s="14" t="s">
        <v>118</v>
      </c>
      <c r="B32" s="23" t="s">
        <v>117</v>
      </c>
      <c r="C32" s="585">
        <f>C33</f>
        <v>34989</v>
      </c>
      <c r="D32" s="16">
        <f>D33</f>
        <v>7666.3</v>
      </c>
    </row>
    <row r="33" spans="1:4" s="27" customFormat="1" ht="12.75">
      <c r="A33" s="14" t="s">
        <v>116</v>
      </c>
      <c r="B33" s="13" t="s">
        <v>115</v>
      </c>
      <c r="C33" s="585">
        <f>C34+C35</f>
        <v>34989</v>
      </c>
      <c r="D33" s="16">
        <f>D34+D35</f>
        <v>7666.3</v>
      </c>
    </row>
    <row r="34" spans="1:4" s="542" customFormat="1" ht="12" customHeight="1">
      <c r="A34" s="539" t="s">
        <v>540</v>
      </c>
      <c r="B34" s="540" t="s">
        <v>115</v>
      </c>
      <c r="C34" s="588">
        <v>34989</v>
      </c>
      <c r="D34" s="541">
        <v>4153</v>
      </c>
    </row>
    <row r="35" spans="1:4" ht="0.75" customHeight="1" hidden="1">
      <c r="A35" s="12" t="s">
        <v>114</v>
      </c>
      <c r="B35" s="11" t="s">
        <v>113</v>
      </c>
      <c r="C35" s="586"/>
      <c r="D35" s="10">
        <v>3513.3</v>
      </c>
    </row>
    <row r="36" spans="1:4" ht="13.5" customHeight="1">
      <c r="A36" s="14" t="s">
        <v>112</v>
      </c>
      <c r="B36" s="23" t="s">
        <v>111</v>
      </c>
      <c r="C36" s="585">
        <f>C37+C39</f>
        <v>6766784</v>
      </c>
      <c r="D36" s="16">
        <f>D37+D39</f>
        <v>2126965.59</v>
      </c>
    </row>
    <row r="37" spans="1:4" ht="12.75">
      <c r="A37" s="12" t="s">
        <v>110</v>
      </c>
      <c r="B37" s="11" t="s">
        <v>109</v>
      </c>
      <c r="C37" s="586">
        <f>C38</f>
        <v>968508</v>
      </c>
      <c r="D37" s="25">
        <f>D38</f>
        <v>881752.14</v>
      </c>
    </row>
    <row r="38" spans="1:4" ht="41.25" customHeight="1">
      <c r="A38" s="12" t="s">
        <v>108</v>
      </c>
      <c r="B38" s="11" t="s">
        <v>107</v>
      </c>
      <c r="C38" s="586">
        <v>968508</v>
      </c>
      <c r="D38" s="10">
        <v>881752.14</v>
      </c>
    </row>
    <row r="39" spans="1:4" ht="12.75">
      <c r="A39" s="12" t="s">
        <v>106</v>
      </c>
      <c r="B39" s="11" t="s">
        <v>105</v>
      </c>
      <c r="C39" s="586">
        <f>C40+C42</f>
        <v>5798276</v>
      </c>
      <c r="D39" s="25">
        <f>D40+D42</f>
        <v>1245213.45</v>
      </c>
    </row>
    <row r="40" spans="1:4" ht="12.75">
      <c r="A40" s="12" t="s">
        <v>104</v>
      </c>
      <c r="B40" s="11" t="s">
        <v>103</v>
      </c>
      <c r="C40" s="586">
        <f>C41</f>
        <v>4176981</v>
      </c>
      <c r="D40" s="25">
        <f>D41</f>
        <v>766641.95</v>
      </c>
    </row>
    <row r="41" spans="1:4" ht="40.5" customHeight="1">
      <c r="A41" s="12" t="s">
        <v>102</v>
      </c>
      <c r="B41" s="11" t="s">
        <v>101</v>
      </c>
      <c r="C41" s="586">
        <v>4176981</v>
      </c>
      <c r="D41" s="10">
        <v>766641.95</v>
      </c>
    </row>
    <row r="42" spans="1:4" ht="15" customHeight="1">
      <c r="A42" s="12" t="s">
        <v>100</v>
      </c>
      <c r="B42" s="11" t="s">
        <v>99</v>
      </c>
      <c r="C42" s="586">
        <f>C43</f>
        <v>1621295</v>
      </c>
      <c r="D42" s="25">
        <f>D43</f>
        <v>478571.5</v>
      </c>
    </row>
    <row r="43" spans="1:4" s="542" customFormat="1" ht="38.25" customHeight="1">
      <c r="A43" s="539" t="s">
        <v>98</v>
      </c>
      <c r="B43" s="540" t="s">
        <v>541</v>
      </c>
      <c r="C43" s="588">
        <v>1621295</v>
      </c>
      <c r="D43" s="541">
        <v>478571.5</v>
      </c>
    </row>
    <row r="44" spans="1:4" ht="12.75" customHeight="1" hidden="1">
      <c r="A44" s="14" t="s">
        <v>97</v>
      </c>
      <c r="B44" s="13" t="s">
        <v>96</v>
      </c>
      <c r="C44" s="585">
        <f>C45</f>
        <v>0</v>
      </c>
      <c r="D44" s="10">
        <v>29660</v>
      </c>
    </row>
    <row r="45" spans="1:4" ht="38.25" customHeight="1" hidden="1">
      <c r="A45" s="12" t="s">
        <v>95</v>
      </c>
      <c r="B45" s="11" t="s">
        <v>94</v>
      </c>
      <c r="C45" s="586">
        <f>C46</f>
        <v>0</v>
      </c>
      <c r="D45" s="10">
        <v>29660</v>
      </c>
    </row>
    <row r="46" spans="1:4" ht="65.25" customHeight="1" hidden="1">
      <c r="A46" s="12" t="s">
        <v>93</v>
      </c>
      <c r="B46" s="11" t="s">
        <v>92</v>
      </c>
      <c r="C46" s="588"/>
      <c r="D46" s="10">
        <v>29660</v>
      </c>
    </row>
    <row r="47" spans="1:4" ht="0.75" customHeight="1" hidden="1">
      <c r="A47" s="14" t="s">
        <v>91</v>
      </c>
      <c r="B47" s="13" t="s">
        <v>90</v>
      </c>
      <c r="C47" s="585">
        <f>C48</f>
        <v>0</v>
      </c>
      <c r="D47" s="10">
        <v>5552.17</v>
      </c>
    </row>
    <row r="48" spans="1:4" ht="12.75" customHeight="1" hidden="1">
      <c r="A48" s="12" t="s">
        <v>89</v>
      </c>
      <c r="B48" s="11" t="s">
        <v>88</v>
      </c>
      <c r="C48" s="586">
        <f>C49</f>
        <v>0</v>
      </c>
      <c r="D48" s="10">
        <v>5552.17</v>
      </c>
    </row>
    <row r="49" spans="1:4" ht="25.5" customHeight="1" hidden="1">
      <c r="A49" s="12" t="s">
        <v>87</v>
      </c>
      <c r="B49" s="11" t="s">
        <v>86</v>
      </c>
      <c r="C49" s="586">
        <f>C50</f>
        <v>0</v>
      </c>
      <c r="D49" s="10">
        <v>5552.17</v>
      </c>
    </row>
    <row r="50" spans="1:4" ht="25.5" customHeight="1" hidden="1">
      <c r="A50" s="12" t="s">
        <v>85</v>
      </c>
      <c r="B50" s="11" t="s">
        <v>84</v>
      </c>
      <c r="C50" s="586"/>
      <c r="D50" s="10">
        <v>5552.17</v>
      </c>
    </row>
    <row r="51" spans="1:4" ht="41.25" customHeight="1">
      <c r="A51" s="14" t="s">
        <v>83</v>
      </c>
      <c r="B51" s="23" t="s">
        <v>82</v>
      </c>
      <c r="C51" s="587">
        <f>C52+C59</f>
        <v>1514520</v>
      </c>
      <c r="D51" s="26">
        <f>D52</f>
        <v>773878.08</v>
      </c>
    </row>
    <row r="52" spans="1:4" ht="80.25" customHeight="1">
      <c r="A52" s="12" t="s">
        <v>81</v>
      </c>
      <c r="B52" s="11" t="s">
        <v>80</v>
      </c>
      <c r="C52" s="586">
        <f>C53+C57+C55</f>
        <v>1508356</v>
      </c>
      <c r="D52" s="25">
        <f>D53+D57</f>
        <v>773878.08</v>
      </c>
    </row>
    <row r="53" spans="1:4" ht="65.25" customHeight="1">
      <c r="A53" s="12" t="s">
        <v>79</v>
      </c>
      <c r="B53" s="11" t="s">
        <v>75</v>
      </c>
      <c r="C53" s="586">
        <f>C54</f>
        <v>1022621</v>
      </c>
      <c r="D53" s="25">
        <f>D54</f>
        <v>650278.25</v>
      </c>
    </row>
    <row r="54" spans="1:4" ht="82.5" customHeight="1">
      <c r="A54" s="12" t="s">
        <v>78</v>
      </c>
      <c r="B54" s="11" t="s">
        <v>77</v>
      </c>
      <c r="C54" s="586">
        <v>1022621</v>
      </c>
      <c r="D54" s="10">
        <v>650278.25</v>
      </c>
    </row>
    <row r="55" spans="1:4" ht="63.75" customHeight="1" hidden="1">
      <c r="A55" s="12" t="s">
        <v>76</v>
      </c>
      <c r="B55" s="11" t="s">
        <v>75</v>
      </c>
      <c r="C55" s="586"/>
      <c r="D55" s="10"/>
    </row>
    <row r="56" spans="1:4" ht="76.5" customHeight="1" hidden="1">
      <c r="A56" s="12" t="s">
        <v>74</v>
      </c>
      <c r="B56" s="11" t="s">
        <v>73</v>
      </c>
      <c r="C56" s="586"/>
      <c r="D56" s="10"/>
    </row>
    <row r="57" spans="1:4" ht="81" customHeight="1">
      <c r="A57" s="12" t="s">
        <v>72</v>
      </c>
      <c r="B57" s="11" t="s">
        <v>71</v>
      </c>
      <c r="C57" s="586">
        <f>C58</f>
        <v>485735</v>
      </c>
      <c r="D57" s="25">
        <f>D58</f>
        <v>123599.83</v>
      </c>
    </row>
    <row r="58" spans="1:4" ht="65.25" customHeight="1">
      <c r="A58" s="12" t="s">
        <v>70</v>
      </c>
      <c r="B58" s="11" t="s">
        <v>69</v>
      </c>
      <c r="C58" s="586">
        <v>485735</v>
      </c>
      <c r="D58" s="10">
        <v>123599.83</v>
      </c>
    </row>
    <row r="59" spans="1:4" ht="79.5" customHeight="1">
      <c r="A59" s="12" t="s">
        <v>656</v>
      </c>
      <c r="B59" s="11" t="s">
        <v>658</v>
      </c>
      <c r="C59" s="586">
        <f>C60</f>
        <v>6164</v>
      </c>
      <c r="D59" s="10">
        <v>9169</v>
      </c>
    </row>
    <row r="60" spans="1:4" ht="84" customHeight="1">
      <c r="A60" s="12" t="s">
        <v>657</v>
      </c>
      <c r="B60" s="11" t="s">
        <v>659</v>
      </c>
      <c r="C60" s="586">
        <v>6164</v>
      </c>
      <c r="D60" s="10">
        <v>9169</v>
      </c>
    </row>
    <row r="61" spans="1:4" ht="28.5" customHeight="1">
      <c r="A61" s="14" t="s">
        <v>68</v>
      </c>
      <c r="B61" s="23" t="s">
        <v>67</v>
      </c>
      <c r="C61" s="585">
        <f>C62</f>
        <v>20000</v>
      </c>
      <c r="D61" s="16" t="e">
        <f>D62</f>
        <v>#REF!</v>
      </c>
    </row>
    <row r="62" spans="1:4" ht="38.25">
      <c r="A62" s="12" t="s">
        <v>66</v>
      </c>
      <c r="B62" s="11" t="s">
        <v>65</v>
      </c>
      <c r="C62" s="586">
        <f>C63</f>
        <v>20000</v>
      </c>
      <c r="D62" s="25" t="e">
        <f>D63+D65</f>
        <v>#REF!</v>
      </c>
    </row>
    <row r="63" spans="1:4" ht="40.5" customHeight="1">
      <c r="A63" s="12" t="s">
        <v>64</v>
      </c>
      <c r="B63" s="11" t="s">
        <v>63</v>
      </c>
      <c r="C63" s="586">
        <f>C64</f>
        <v>20000</v>
      </c>
      <c r="D63" s="25" t="e">
        <f>#REF!</f>
        <v>#REF!</v>
      </c>
    </row>
    <row r="64" spans="1:4" ht="41.25" customHeight="1">
      <c r="A64" s="12" t="s">
        <v>62</v>
      </c>
      <c r="B64" s="11" t="s">
        <v>61</v>
      </c>
      <c r="C64" s="586">
        <v>20000</v>
      </c>
      <c r="D64" s="25"/>
    </row>
    <row r="65" spans="1:4" ht="39.75" customHeight="1" hidden="1">
      <c r="A65" s="12" t="s">
        <v>60</v>
      </c>
      <c r="B65" s="24" t="s">
        <v>59</v>
      </c>
      <c r="C65" s="586">
        <f>C66</f>
        <v>0</v>
      </c>
      <c r="D65" s="10"/>
    </row>
    <row r="66" spans="1:4" ht="52.5" customHeight="1" hidden="1">
      <c r="A66" s="12" t="s">
        <v>58</v>
      </c>
      <c r="B66" s="24" t="s">
        <v>57</v>
      </c>
      <c r="C66" s="586"/>
      <c r="D66" s="10"/>
    </row>
    <row r="67" spans="1:4" ht="12.75" customHeight="1" hidden="1">
      <c r="A67" s="14" t="s">
        <v>56</v>
      </c>
      <c r="B67" s="13" t="s">
        <v>55</v>
      </c>
      <c r="C67" s="585">
        <f>C68</f>
        <v>0</v>
      </c>
      <c r="D67" s="10">
        <v>-13014.75</v>
      </c>
    </row>
    <row r="68" spans="1:4" ht="12.75" customHeight="1" hidden="1">
      <c r="A68" s="12" t="s">
        <v>54</v>
      </c>
      <c r="B68" s="11" t="s">
        <v>53</v>
      </c>
      <c r="C68" s="586">
        <f>C69</f>
        <v>0</v>
      </c>
      <c r="D68" s="10">
        <v>-13014.75</v>
      </c>
    </row>
    <row r="69" spans="1:4" ht="25.5" customHeight="1" hidden="1">
      <c r="A69" s="12" t="s">
        <v>52</v>
      </c>
      <c r="B69" s="11" t="s">
        <v>51</v>
      </c>
      <c r="C69" s="586"/>
      <c r="D69" s="10">
        <v>-13014.75</v>
      </c>
    </row>
    <row r="70" spans="1:4" ht="17.25" customHeight="1" hidden="1">
      <c r="A70" s="14" t="s">
        <v>56</v>
      </c>
      <c r="B70" s="13" t="s">
        <v>55</v>
      </c>
      <c r="C70" s="585">
        <f>C71</f>
        <v>0</v>
      </c>
      <c r="D70" s="22">
        <f>D72+D74</f>
        <v>15232195.58</v>
      </c>
    </row>
    <row r="71" spans="1:4" ht="17.25" customHeight="1" hidden="1">
      <c r="A71" s="12" t="s">
        <v>477</v>
      </c>
      <c r="B71" s="461" t="s">
        <v>478</v>
      </c>
      <c r="C71" s="585">
        <f>C72</f>
        <v>0</v>
      </c>
      <c r="D71" s="22"/>
    </row>
    <row r="72" spans="1:4" ht="26.25" customHeight="1" hidden="1">
      <c r="A72" s="12" t="s">
        <v>421</v>
      </c>
      <c r="B72" s="425" t="s">
        <v>422</v>
      </c>
      <c r="C72" s="586"/>
      <c r="D72" s="19">
        <v>9533000</v>
      </c>
    </row>
    <row r="73" spans="1:4" ht="13.5" customHeight="1">
      <c r="A73" s="543" t="s">
        <v>50</v>
      </c>
      <c r="B73" s="23" t="s">
        <v>49</v>
      </c>
      <c r="C73" s="585">
        <f>C74+C104</f>
        <v>4540836</v>
      </c>
      <c r="D73" s="19">
        <v>9533000</v>
      </c>
    </row>
    <row r="74" spans="1:4" ht="36">
      <c r="A74" s="543" t="s">
        <v>48</v>
      </c>
      <c r="B74" s="23" t="s">
        <v>47</v>
      </c>
      <c r="C74" s="585">
        <f>C75</f>
        <v>1945222</v>
      </c>
      <c r="D74" s="21">
        <f>D75</f>
        <v>5699195.58</v>
      </c>
    </row>
    <row r="75" spans="1:4" ht="30.75" customHeight="1">
      <c r="A75" s="543" t="s">
        <v>543</v>
      </c>
      <c r="B75" s="13" t="s">
        <v>542</v>
      </c>
      <c r="C75" s="585">
        <f>C102</f>
        <v>1945222</v>
      </c>
      <c r="D75" s="19">
        <v>5699195.58</v>
      </c>
    </row>
    <row r="76" spans="1:4" ht="25.5" customHeight="1" hidden="1">
      <c r="A76" s="539" t="s">
        <v>46</v>
      </c>
      <c r="B76" s="11" t="s">
        <v>42</v>
      </c>
      <c r="C76" s="586">
        <f>C77</f>
        <v>0</v>
      </c>
      <c r="D76" s="10">
        <v>26113846</v>
      </c>
    </row>
    <row r="77" spans="1:4" ht="25.5" customHeight="1" hidden="1">
      <c r="A77" s="539" t="s">
        <v>45</v>
      </c>
      <c r="B77" s="11" t="s">
        <v>44</v>
      </c>
      <c r="C77" s="586"/>
      <c r="D77" s="10">
        <v>1703400</v>
      </c>
    </row>
    <row r="78" spans="1:4" ht="24.75" customHeight="1" hidden="1">
      <c r="A78" s="539" t="s">
        <v>43</v>
      </c>
      <c r="B78" s="20" t="s">
        <v>42</v>
      </c>
      <c r="C78" s="586">
        <f>C79</f>
        <v>1801.34</v>
      </c>
      <c r="D78" s="10">
        <v>1703400</v>
      </c>
    </row>
    <row r="79" spans="1:4" ht="51" customHeight="1" hidden="1">
      <c r="A79" s="539" t="s">
        <v>41</v>
      </c>
      <c r="B79" s="20" t="s">
        <v>40</v>
      </c>
      <c r="C79" s="586">
        <v>1801.34</v>
      </c>
      <c r="D79" s="10">
        <v>13233976</v>
      </c>
    </row>
    <row r="80" spans="1:4" ht="38.25" customHeight="1" hidden="1">
      <c r="A80" s="543" t="s">
        <v>39</v>
      </c>
      <c r="B80" s="13" t="s">
        <v>38</v>
      </c>
      <c r="C80" s="585">
        <f>C81+C83+C85</f>
        <v>0</v>
      </c>
      <c r="D80" s="10">
        <v>13233976</v>
      </c>
    </row>
    <row r="81" spans="1:4" s="17" customFormat="1" ht="12.75" customHeight="1" hidden="1">
      <c r="A81" s="539" t="s">
        <v>37</v>
      </c>
      <c r="B81" s="11" t="s">
        <v>36</v>
      </c>
      <c r="C81" s="586"/>
      <c r="D81" s="18">
        <v>11176470</v>
      </c>
    </row>
    <row r="82" spans="1:4" ht="12.75" customHeight="1" hidden="1">
      <c r="A82" s="539" t="s">
        <v>35</v>
      </c>
      <c r="B82" s="11" t="s">
        <v>34</v>
      </c>
      <c r="C82" s="586"/>
      <c r="D82" s="10">
        <v>11176470</v>
      </c>
    </row>
    <row r="83" spans="1:4" ht="12.75" customHeight="1" hidden="1">
      <c r="A83" s="539" t="s">
        <v>33</v>
      </c>
      <c r="B83" s="11" t="s">
        <v>32</v>
      </c>
      <c r="C83" s="586">
        <f>C84</f>
        <v>0</v>
      </c>
      <c r="D83" s="10"/>
    </row>
    <row r="84" spans="1:4" ht="12.75" customHeight="1" hidden="1">
      <c r="A84" s="539" t="s">
        <v>31</v>
      </c>
      <c r="B84" s="11" t="s">
        <v>30</v>
      </c>
      <c r="C84" s="586"/>
      <c r="D84" s="10"/>
    </row>
    <row r="85" spans="1:4" ht="12" customHeight="1" hidden="1">
      <c r="A85" s="543" t="s">
        <v>29</v>
      </c>
      <c r="B85" s="13" t="s">
        <v>28</v>
      </c>
      <c r="C85" s="585">
        <f>C86</f>
        <v>0</v>
      </c>
      <c r="D85" s="10"/>
    </row>
    <row r="86" spans="1:4" ht="25.5" customHeight="1" hidden="1">
      <c r="A86" s="539" t="s">
        <v>26</v>
      </c>
      <c r="B86" s="11" t="s">
        <v>27</v>
      </c>
      <c r="C86" s="586"/>
      <c r="D86" s="16">
        <f>D87+D89</f>
        <v>5369827</v>
      </c>
    </row>
    <row r="87" spans="1:4" ht="38.25" customHeight="1" hidden="1">
      <c r="A87" s="539"/>
      <c r="B87" s="11" t="s">
        <v>16</v>
      </c>
      <c r="C87" s="586"/>
      <c r="D87" s="10">
        <v>555800</v>
      </c>
    </row>
    <row r="88" spans="1:4" ht="38.25" customHeight="1" hidden="1">
      <c r="A88" s="539" t="s">
        <v>26</v>
      </c>
      <c r="B88" s="11"/>
      <c r="C88" s="586"/>
      <c r="D88" s="10">
        <v>555800</v>
      </c>
    </row>
    <row r="89" spans="1:4" ht="12.75" customHeight="1" hidden="1">
      <c r="A89" s="539" t="s">
        <v>26</v>
      </c>
      <c r="B89" s="11"/>
      <c r="C89" s="586"/>
      <c r="D89" s="16">
        <f>D90</f>
        <v>4814027</v>
      </c>
    </row>
    <row r="90" spans="1:4" ht="11.25" customHeight="1" hidden="1">
      <c r="A90" s="543" t="s">
        <v>25</v>
      </c>
      <c r="B90" s="13" t="s">
        <v>24</v>
      </c>
      <c r="C90" s="585">
        <f>C91+C93</f>
        <v>0</v>
      </c>
      <c r="D90" s="16">
        <f>SUM(D92:D94)</f>
        <v>4814027</v>
      </c>
    </row>
    <row r="91" spans="1:4" ht="12.75" customHeight="1" hidden="1">
      <c r="A91" s="539" t="s">
        <v>23</v>
      </c>
      <c r="B91" s="11" t="s">
        <v>22</v>
      </c>
      <c r="C91" s="586">
        <f>C92</f>
        <v>0</v>
      </c>
      <c r="D91" s="10"/>
    </row>
    <row r="92" spans="1:4" ht="25.5" customHeight="1" hidden="1">
      <c r="A92" s="539" t="s">
        <v>21</v>
      </c>
      <c r="B92" s="11" t="s">
        <v>20</v>
      </c>
      <c r="C92" s="586"/>
      <c r="D92" s="10"/>
    </row>
    <row r="93" spans="1:4" ht="12.75" customHeight="1" hidden="1">
      <c r="A93" s="543" t="s">
        <v>19</v>
      </c>
      <c r="B93" s="13" t="s">
        <v>18</v>
      </c>
      <c r="C93" s="585">
        <f>C94</f>
        <v>0</v>
      </c>
      <c r="D93" s="10"/>
    </row>
    <row r="94" spans="1:4" ht="12.75" customHeight="1" hidden="1">
      <c r="A94" s="539" t="s">
        <v>13</v>
      </c>
      <c r="B94" s="11" t="s">
        <v>17</v>
      </c>
      <c r="C94" s="585">
        <f>SUM(C96:C98)</f>
        <v>0</v>
      </c>
      <c r="D94" s="10">
        <v>4814027</v>
      </c>
    </row>
    <row r="95" spans="1:4" ht="12.75" customHeight="1" hidden="1">
      <c r="A95" s="539"/>
      <c r="B95" s="11" t="s">
        <v>16</v>
      </c>
      <c r="C95" s="585"/>
      <c r="D95" s="10"/>
    </row>
    <row r="96" spans="1:4" ht="51" customHeight="1" hidden="1">
      <c r="A96" s="539" t="s">
        <v>13</v>
      </c>
      <c r="B96" s="15" t="s">
        <v>15</v>
      </c>
      <c r="C96" s="586"/>
      <c r="D96" s="10"/>
    </row>
    <row r="97" spans="1:4" ht="51" customHeight="1" hidden="1">
      <c r="A97" s="539" t="s">
        <v>13</v>
      </c>
      <c r="B97" s="15" t="s">
        <v>14</v>
      </c>
      <c r="C97" s="586"/>
      <c r="D97" s="10"/>
    </row>
    <row r="98" spans="1:4" ht="51" customHeight="1" hidden="1">
      <c r="A98" s="539" t="s">
        <v>13</v>
      </c>
      <c r="B98" s="11"/>
      <c r="C98" s="586"/>
      <c r="D98" s="10"/>
    </row>
    <row r="99" spans="1:4" ht="60.75" customHeight="1" hidden="1">
      <c r="A99" s="543" t="s">
        <v>12</v>
      </c>
      <c r="B99" s="13" t="s">
        <v>11</v>
      </c>
      <c r="C99" s="585">
        <f>C100+C102</f>
        <v>1945222</v>
      </c>
      <c r="D99" s="10"/>
    </row>
    <row r="100" spans="1:4" ht="12.75" customHeight="1" hidden="1">
      <c r="A100" s="539" t="s">
        <v>10</v>
      </c>
      <c r="B100" s="11" t="s">
        <v>9</v>
      </c>
      <c r="C100" s="585">
        <f>C101</f>
        <v>0</v>
      </c>
      <c r="D100" s="10">
        <v>531925.11</v>
      </c>
    </row>
    <row r="101" spans="1:4" ht="12.75" customHeight="1" hidden="1">
      <c r="A101" s="539" t="s">
        <v>8</v>
      </c>
      <c r="B101" s="11" t="s">
        <v>7</v>
      </c>
      <c r="C101" s="586"/>
      <c r="D101" s="10">
        <v>531925.11</v>
      </c>
    </row>
    <row r="102" spans="1:3" ht="41.25" customHeight="1">
      <c r="A102" s="539" t="s">
        <v>544</v>
      </c>
      <c r="B102" s="20" t="s">
        <v>546</v>
      </c>
      <c r="C102" s="586">
        <f>C103</f>
        <v>1945222</v>
      </c>
    </row>
    <row r="103" spans="1:3" ht="38.25">
      <c r="A103" s="539" t="s">
        <v>545</v>
      </c>
      <c r="B103" s="20" t="s">
        <v>547</v>
      </c>
      <c r="C103" s="589">
        <v>1945222</v>
      </c>
    </row>
    <row r="104" spans="1:3" ht="25.5">
      <c r="A104" s="543" t="s">
        <v>500</v>
      </c>
      <c r="B104" s="527" t="s">
        <v>501</v>
      </c>
      <c r="C104" s="590">
        <f>C105+C109+C107</f>
        <v>2595614</v>
      </c>
    </row>
    <row r="105" spans="1:3" ht="25.5">
      <c r="A105" s="539" t="s">
        <v>502</v>
      </c>
      <c r="B105" s="462" t="s">
        <v>503</v>
      </c>
      <c r="C105" s="589">
        <f>C106</f>
        <v>1467222</v>
      </c>
    </row>
    <row r="106" spans="1:3" ht="25.5">
      <c r="A106" s="539" t="s">
        <v>504</v>
      </c>
      <c r="B106" s="462" t="s">
        <v>505</v>
      </c>
      <c r="C106" s="591">
        <v>1467222</v>
      </c>
    </row>
    <row r="107" spans="1:3" ht="25.5">
      <c r="A107" s="12" t="s">
        <v>660</v>
      </c>
      <c r="B107" s="462" t="s">
        <v>661</v>
      </c>
      <c r="C107" s="591">
        <f>C108</f>
        <v>509038</v>
      </c>
    </row>
    <row r="108" spans="1:3" ht="26.25" thickBot="1">
      <c r="A108" s="12" t="s">
        <v>662</v>
      </c>
      <c r="B108" s="462" t="s">
        <v>663</v>
      </c>
      <c r="C108" s="591">
        <v>509038</v>
      </c>
    </row>
    <row r="109" spans="1:3" ht="13.5" thickBot="1">
      <c r="A109" s="554" t="s">
        <v>598</v>
      </c>
      <c r="B109" s="555" t="s">
        <v>600</v>
      </c>
      <c r="C109" s="589">
        <f>C110</f>
        <v>619354</v>
      </c>
    </row>
    <row r="110" spans="1:3" ht="13.5" thickBot="1">
      <c r="A110" s="554" t="s">
        <v>597</v>
      </c>
      <c r="B110" s="555" t="s">
        <v>599</v>
      </c>
      <c r="C110" s="589">
        <v>619354</v>
      </c>
    </row>
    <row r="111" spans="1:3" ht="12.75">
      <c r="A111" s="9"/>
      <c r="B111" s="8" t="s">
        <v>6</v>
      </c>
      <c r="C111" s="585">
        <f>C73+C13</f>
        <v>22704379</v>
      </c>
    </row>
  </sheetData>
  <sheetProtection/>
  <mergeCells count="8">
    <mergeCell ref="B1:D1"/>
    <mergeCell ref="A8:C8"/>
    <mergeCell ref="A2:D2"/>
    <mergeCell ref="A3:D3"/>
    <mergeCell ref="A4:D4"/>
    <mergeCell ref="A6:D6"/>
    <mergeCell ref="B5:D5"/>
    <mergeCell ref="B7:H7"/>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17"/>
  <sheetViews>
    <sheetView tabSelected="1" zoomScalePageLayoutView="0" workbookViewId="0" topLeftCell="A84">
      <selection activeCell="E107" sqref="E107"/>
    </sheetView>
  </sheetViews>
  <sheetFormatPr defaultColWidth="9.140625" defaultRowHeight="15"/>
  <cols>
    <col min="1" max="1" width="24.00390625" style="6" customWidth="1"/>
    <col min="2" max="2" width="48.7109375" style="7" customWidth="1"/>
    <col min="3" max="3" width="16.28125" style="7" customWidth="1"/>
    <col min="4" max="4" width="11.140625" style="0" customWidth="1"/>
    <col min="5" max="5" width="10.00390625" style="0" customWidth="1"/>
  </cols>
  <sheetData>
    <row r="1" spans="1:8" ht="15">
      <c r="A1" s="38"/>
      <c r="B1" s="650" t="s">
        <v>537</v>
      </c>
      <c r="C1" s="650"/>
      <c r="D1" s="650"/>
      <c r="E1" s="6"/>
      <c r="F1" s="6"/>
      <c r="G1" s="6"/>
      <c r="H1" s="6"/>
    </row>
    <row r="2" spans="1:8" ht="15.75">
      <c r="A2" s="652" t="s">
        <v>2</v>
      </c>
      <c r="B2" s="652"/>
      <c r="C2" s="652"/>
      <c r="D2" s="652"/>
      <c r="E2" s="3"/>
      <c r="F2" s="3"/>
      <c r="G2" s="1"/>
      <c r="H2" s="1"/>
    </row>
    <row r="3" spans="1:8" ht="15.75">
      <c r="A3" s="652" t="s">
        <v>616</v>
      </c>
      <c r="B3" s="652"/>
      <c r="C3" s="652"/>
      <c r="D3" s="652"/>
      <c r="E3" s="3"/>
      <c r="F3" s="3"/>
      <c r="G3" s="1"/>
      <c r="H3" s="1"/>
    </row>
    <row r="4" spans="1:8" ht="16.5">
      <c r="A4" s="653" t="s">
        <v>618</v>
      </c>
      <c r="B4" s="653"/>
      <c r="C4" s="653"/>
      <c r="D4" s="653"/>
      <c r="E4" s="4"/>
      <c r="F4" s="4"/>
      <c r="G4" s="2"/>
      <c r="H4" s="2"/>
    </row>
    <row r="5" spans="1:8" ht="16.5">
      <c r="A5" s="37"/>
      <c r="B5" s="653" t="s">
        <v>3</v>
      </c>
      <c r="C5" s="653"/>
      <c r="D5" s="653"/>
      <c r="E5" s="4"/>
      <c r="F5" s="4"/>
      <c r="G5" s="2"/>
      <c r="H5" s="2"/>
    </row>
    <row r="6" spans="1:8" ht="16.5">
      <c r="A6" s="653" t="s">
        <v>574</v>
      </c>
      <c r="B6" s="653"/>
      <c r="C6" s="653"/>
      <c r="D6" s="653"/>
      <c r="E6" s="4"/>
      <c r="F6" s="4"/>
      <c r="G6" s="2"/>
      <c r="H6" s="2"/>
    </row>
    <row r="7" spans="1:8" ht="15.75">
      <c r="A7" s="5"/>
      <c r="B7" s="654" t="s">
        <v>691</v>
      </c>
      <c r="C7" s="654"/>
      <c r="D7" s="654"/>
      <c r="E7" s="654"/>
      <c r="F7" s="654"/>
      <c r="G7" s="654"/>
      <c r="H7" s="654"/>
    </row>
    <row r="8" spans="1:3" ht="38.25" customHeight="1">
      <c r="A8" s="651" t="s">
        <v>575</v>
      </c>
      <c r="B8" s="651"/>
      <c r="C8" s="651"/>
    </row>
    <row r="9" spans="1:3" ht="16.5" customHeight="1">
      <c r="A9" s="36"/>
      <c r="B9" s="35"/>
      <c r="C9" s="35"/>
    </row>
    <row r="10" spans="1:3" ht="15">
      <c r="A10" s="34"/>
      <c r="B10" s="33"/>
      <c r="C10" s="33" t="s">
        <v>633</v>
      </c>
    </row>
    <row r="11" spans="1:3" ht="38.25">
      <c r="A11" s="31" t="s">
        <v>142</v>
      </c>
      <c r="B11" s="30" t="s">
        <v>141</v>
      </c>
      <c r="C11" s="29" t="s">
        <v>498</v>
      </c>
    </row>
    <row r="12" spans="1:6" ht="15">
      <c r="A12" s="28">
        <v>1</v>
      </c>
      <c r="B12" s="28">
        <v>2</v>
      </c>
      <c r="C12" s="28"/>
      <c r="F12" t="s">
        <v>681</v>
      </c>
    </row>
    <row r="13" spans="1:3" ht="15">
      <c r="A13" s="14" t="s">
        <v>140</v>
      </c>
      <c r="B13" s="23" t="s">
        <v>139</v>
      </c>
      <c r="C13" s="585">
        <f>C14+C32+C36+C44+C47+C51+C62+C72+C22+C75+C68</f>
        <v>18486095.67</v>
      </c>
    </row>
    <row r="14" spans="1:3" ht="15">
      <c r="A14" s="14" t="s">
        <v>138</v>
      </c>
      <c r="B14" s="23" t="s">
        <v>137</v>
      </c>
      <c r="C14" s="585">
        <f>C15</f>
        <v>9773692.17</v>
      </c>
    </row>
    <row r="15" spans="1:3" ht="15">
      <c r="A15" s="12" t="s">
        <v>136</v>
      </c>
      <c r="B15" s="11" t="s">
        <v>135</v>
      </c>
      <c r="C15" s="586">
        <f>SUM(C17:C19)+C20+C21</f>
        <v>9773692.17</v>
      </c>
    </row>
    <row r="16" spans="1:3" ht="51">
      <c r="A16" s="12" t="s">
        <v>133</v>
      </c>
      <c r="B16" s="11" t="s">
        <v>134</v>
      </c>
      <c r="C16" s="586">
        <f>C17+C18</f>
        <v>9640198</v>
      </c>
    </row>
    <row r="17" spans="1:3" ht="67.5">
      <c r="A17" s="12" t="s">
        <v>133</v>
      </c>
      <c r="B17" s="462" t="s">
        <v>451</v>
      </c>
      <c r="C17" s="586">
        <v>9323640</v>
      </c>
    </row>
    <row r="18" spans="1:3" ht="102.75">
      <c r="A18" s="12" t="s">
        <v>132</v>
      </c>
      <c r="B18" s="462" t="s">
        <v>452</v>
      </c>
      <c r="C18" s="586">
        <v>316558</v>
      </c>
    </row>
    <row r="19" spans="1:3" ht="39">
      <c r="A19" s="12" t="s">
        <v>131</v>
      </c>
      <c r="B19" s="462" t="s">
        <v>453</v>
      </c>
      <c r="C19" s="586">
        <v>61049</v>
      </c>
    </row>
    <row r="20" spans="1:3" ht="90">
      <c r="A20" s="12" t="s">
        <v>576</v>
      </c>
      <c r="B20" s="461" t="s">
        <v>615</v>
      </c>
      <c r="C20" s="586">
        <v>-13804.83</v>
      </c>
    </row>
    <row r="21" spans="1:3" ht="51.75">
      <c r="A21" s="12" t="s">
        <v>687</v>
      </c>
      <c r="B21" s="462" t="s">
        <v>688</v>
      </c>
      <c r="C21" s="586">
        <v>86250</v>
      </c>
    </row>
    <row r="22" spans="1:3" ht="36">
      <c r="A22" s="14" t="s">
        <v>130</v>
      </c>
      <c r="B22" s="23" t="s">
        <v>129</v>
      </c>
      <c r="C22" s="587">
        <f>C23</f>
        <v>1127430</v>
      </c>
    </row>
    <row r="23" spans="1:3" ht="25.5">
      <c r="A23" s="14" t="s">
        <v>128</v>
      </c>
      <c r="B23" s="13" t="s">
        <v>127</v>
      </c>
      <c r="C23" s="585">
        <f>C24+C26+C28+C30</f>
        <v>1127430</v>
      </c>
    </row>
    <row r="24" spans="1:3" ht="77.25">
      <c r="A24" s="12" t="s">
        <v>126</v>
      </c>
      <c r="B24" s="462" t="s">
        <v>125</v>
      </c>
      <c r="C24" s="586">
        <f>C25</f>
        <v>581380</v>
      </c>
    </row>
    <row r="25" spans="1:3" ht="102.75">
      <c r="A25" s="12" t="s">
        <v>470</v>
      </c>
      <c r="B25" s="461" t="s">
        <v>469</v>
      </c>
      <c r="C25" s="586">
        <v>581380</v>
      </c>
    </row>
    <row r="26" spans="1:3" ht="90">
      <c r="A26" s="12" t="s">
        <v>124</v>
      </c>
      <c r="B26" s="462" t="s">
        <v>123</v>
      </c>
      <c r="C26" s="586">
        <f>C27</f>
        <v>3230</v>
      </c>
    </row>
    <row r="27" spans="1:3" ht="115.5">
      <c r="A27" s="12" t="s">
        <v>471</v>
      </c>
      <c r="B27" s="462" t="s">
        <v>472</v>
      </c>
      <c r="C27" s="586">
        <v>3230</v>
      </c>
    </row>
    <row r="28" spans="1:3" ht="77.25">
      <c r="A28" s="12" t="s">
        <v>122</v>
      </c>
      <c r="B28" s="462" t="s">
        <v>121</v>
      </c>
      <c r="C28" s="586">
        <f>C29</f>
        <v>604060</v>
      </c>
    </row>
    <row r="29" spans="1:3" ht="102.75">
      <c r="A29" s="12" t="s">
        <v>473</v>
      </c>
      <c r="B29" s="461" t="s">
        <v>474</v>
      </c>
      <c r="C29" s="586">
        <v>604060</v>
      </c>
    </row>
    <row r="30" spans="1:3" ht="77.25">
      <c r="A30" s="12" t="s">
        <v>120</v>
      </c>
      <c r="B30" s="462" t="s">
        <v>119</v>
      </c>
      <c r="C30" s="586">
        <f>C31</f>
        <v>-61240</v>
      </c>
    </row>
    <row r="31" spans="1:3" ht="102.75">
      <c r="A31" s="12" t="s">
        <v>475</v>
      </c>
      <c r="B31" s="461" t="s">
        <v>476</v>
      </c>
      <c r="C31" s="586">
        <v>-61240</v>
      </c>
    </row>
    <row r="32" spans="1:3" ht="15">
      <c r="A32" s="14" t="s">
        <v>118</v>
      </c>
      <c r="B32" s="23" t="s">
        <v>117</v>
      </c>
      <c r="C32" s="585">
        <f>C33</f>
        <v>0</v>
      </c>
    </row>
    <row r="33" spans="1:3" ht="15">
      <c r="A33" s="14" t="s">
        <v>116</v>
      </c>
      <c r="B33" s="13" t="s">
        <v>115</v>
      </c>
      <c r="C33" s="585">
        <f>C34+C35</f>
        <v>0</v>
      </c>
    </row>
    <row r="34" spans="1:3" ht="15">
      <c r="A34" s="539" t="s">
        <v>540</v>
      </c>
      <c r="B34" s="540" t="s">
        <v>115</v>
      </c>
      <c r="C34" s="588">
        <v>0</v>
      </c>
    </row>
    <row r="35" spans="1:3" ht="25.5">
      <c r="A35" s="12" t="s">
        <v>114</v>
      </c>
      <c r="B35" s="11" t="s">
        <v>113</v>
      </c>
      <c r="C35" s="586"/>
    </row>
    <row r="36" spans="1:3" ht="15">
      <c r="A36" s="14" t="s">
        <v>112</v>
      </c>
      <c r="B36" s="23" t="s">
        <v>111</v>
      </c>
      <c r="C36" s="585">
        <f>C37+C39</f>
        <v>6013571</v>
      </c>
    </row>
    <row r="37" spans="1:3" ht="15">
      <c r="A37" s="12" t="s">
        <v>110</v>
      </c>
      <c r="B37" s="11" t="s">
        <v>109</v>
      </c>
      <c r="C37" s="586">
        <f>C38</f>
        <v>4368508</v>
      </c>
    </row>
    <row r="38" spans="1:3" ht="38.25">
      <c r="A38" s="12" t="s">
        <v>108</v>
      </c>
      <c r="B38" s="11" t="s">
        <v>107</v>
      </c>
      <c r="C38" s="586">
        <v>4368508</v>
      </c>
    </row>
    <row r="39" spans="1:3" ht="15">
      <c r="A39" s="12" t="s">
        <v>106</v>
      </c>
      <c r="B39" s="11" t="s">
        <v>105</v>
      </c>
      <c r="C39" s="588">
        <f>C40+C42</f>
        <v>1645063</v>
      </c>
    </row>
    <row r="40" spans="1:3" ht="15">
      <c r="A40" s="12" t="s">
        <v>104</v>
      </c>
      <c r="B40" s="11" t="s">
        <v>103</v>
      </c>
      <c r="C40" s="586">
        <f>C41</f>
        <v>23730</v>
      </c>
    </row>
    <row r="41" spans="1:3" ht="38.25">
      <c r="A41" s="12" t="s">
        <v>102</v>
      </c>
      <c r="B41" s="11" t="s">
        <v>101</v>
      </c>
      <c r="C41" s="586">
        <v>23730</v>
      </c>
    </row>
    <row r="42" spans="1:3" ht="15">
      <c r="A42" s="12" t="s">
        <v>100</v>
      </c>
      <c r="B42" s="11" t="s">
        <v>99</v>
      </c>
      <c r="C42" s="586">
        <f>C43</f>
        <v>1621333</v>
      </c>
    </row>
    <row r="43" spans="1:3" ht="38.25">
      <c r="A43" s="539" t="s">
        <v>98</v>
      </c>
      <c r="B43" s="540" t="s">
        <v>541</v>
      </c>
      <c r="C43" s="588">
        <v>1621333</v>
      </c>
    </row>
    <row r="44" spans="1:3" ht="0.75" customHeight="1">
      <c r="A44" s="14" t="s">
        <v>97</v>
      </c>
      <c r="B44" s="13" t="s">
        <v>96</v>
      </c>
      <c r="C44" s="585">
        <f>C45</f>
        <v>0</v>
      </c>
    </row>
    <row r="45" spans="1:3" ht="38.25" hidden="1">
      <c r="A45" s="12" t="s">
        <v>95</v>
      </c>
      <c r="B45" s="11" t="s">
        <v>94</v>
      </c>
      <c r="C45" s="586">
        <f>C46</f>
        <v>0</v>
      </c>
    </row>
    <row r="46" spans="1:3" ht="63.75" hidden="1">
      <c r="A46" s="12" t="s">
        <v>93</v>
      </c>
      <c r="B46" s="11" t="s">
        <v>92</v>
      </c>
      <c r="C46" s="588"/>
    </row>
    <row r="47" spans="1:3" ht="0.75" customHeight="1">
      <c r="A47" s="14" t="s">
        <v>91</v>
      </c>
      <c r="B47" s="13" t="s">
        <v>90</v>
      </c>
      <c r="C47" s="585">
        <f>C48</f>
        <v>0</v>
      </c>
    </row>
    <row r="48" spans="1:3" ht="15" hidden="1">
      <c r="A48" s="12" t="s">
        <v>89</v>
      </c>
      <c r="B48" s="11" t="s">
        <v>88</v>
      </c>
      <c r="C48" s="586">
        <f>C49</f>
        <v>0</v>
      </c>
    </row>
    <row r="49" spans="1:3" ht="25.5" hidden="1">
      <c r="A49" s="12" t="s">
        <v>87</v>
      </c>
      <c r="B49" s="11" t="s">
        <v>86</v>
      </c>
      <c r="C49" s="586">
        <f>C50</f>
        <v>0</v>
      </c>
    </row>
    <row r="50" spans="1:3" ht="38.25" hidden="1">
      <c r="A50" s="12" t="s">
        <v>85</v>
      </c>
      <c r="B50" s="11" t="s">
        <v>84</v>
      </c>
      <c r="C50" s="586"/>
    </row>
    <row r="51" spans="1:3" ht="36">
      <c r="A51" s="14" t="s">
        <v>83</v>
      </c>
      <c r="B51" s="23" t="s">
        <v>82</v>
      </c>
      <c r="C51" s="587">
        <f>C52+C59</f>
        <v>1465241.5</v>
      </c>
    </row>
    <row r="52" spans="1:3" ht="76.5">
      <c r="A52" s="12" t="s">
        <v>81</v>
      </c>
      <c r="B52" s="11" t="s">
        <v>80</v>
      </c>
      <c r="C52" s="586">
        <f>C53+C57+C55</f>
        <v>1410735</v>
      </c>
    </row>
    <row r="53" spans="1:3" ht="63.75">
      <c r="A53" s="12" t="s">
        <v>79</v>
      </c>
      <c r="B53" s="11" t="s">
        <v>75</v>
      </c>
      <c r="C53" s="586">
        <v>1040000</v>
      </c>
    </row>
    <row r="54" spans="1:3" ht="75.75" customHeight="1">
      <c r="A54" s="12" t="s">
        <v>78</v>
      </c>
      <c r="B54" s="11" t="s">
        <v>77</v>
      </c>
      <c r="C54" s="586">
        <v>1022621</v>
      </c>
    </row>
    <row r="55" spans="1:3" ht="63.75" hidden="1">
      <c r="A55" s="12" t="s">
        <v>76</v>
      </c>
      <c r="B55" s="11" t="s">
        <v>75</v>
      </c>
      <c r="C55" s="586"/>
    </row>
    <row r="56" spans="1:3" ht="76.5" hidden="1">
      <c r="A56" s="12" t="s">
        <v>74</v>
      </c>
      <c r="B56" s="11" t="s">
        <v>73</v>
      </c>
      <c r="C56" s="586"/>
    </row>
    <row r="57" spans="1:3" ht="76.5">
      <c r="A57" s="12" t="s">
        <v>72</v>
      </c>
      <c r="B57" s="11" t="s">
        <v>71</v>
      </c>
      <c r="C57" s="586">
        <f>C58</f>
        <v>370735</v>
      </c>
    </row>
    <row r="58" spans="1:3" ht="63.75">
      <c r="A58" s="12" t="s">
        <v>70</v>
      </c>
      <c r="B58" s="11" t="s">
        <v>69</v>
      </c>
      <c r="C58" s="586">
        <v>370735</v>
      </c>
    </row>
    <row r="59" spans="1:3" ht="76.5">
      <c r="A59" s="12" t="s">
        <v>656</v>
      </c>
      <c r="B59" s="11" t="s">
        <v>658</v>
      </c>
      <c r="C59" s="586">
        <f>C60</f>
        <v>54506.5</v>
      </c>
    </row>
    <row r="60" spans="1:3" ht="75.75" customHeight="1">
      <c r="A60" s="12" t="s">
        <v>657</v>
      </c>
      <c r="B60" s="11" t="s">
        <v>659</v>
      </c>
      <c r="C60" s="586">
        <v>54506.5</v>
      </c>
    </row>
    <row r="61" spans="1:3" ht="69.75" customHeight="1" hidden="1">
      <c r="A61" s="12" t="s">
        <v>682</v>
      </c>
      <c r="B61" s="616" t="s">
        <v>683</v>
      </c>
      <c r="C61" s="586"/>
    </row>
    <row r="62" spans="1:3" ht="24">
      <c r="A62" s="14" t="s">
        <v>68</v>
      </c>
      <c r="B62" s="23" t="s">
        <v>67</v>
      </c>
      <c r="C62" s="585">
        <f>C63</f>
        <v>38844</v>
      </c>
    </row>
    <row r="63" spans="1:3" ht="38.25">
      <c r="A63" s="12" t="s">
        <v>66</v>
      </c>
      <c r="B63" s="11" t="s">
        <v>65</v>
      </c>
      <c r="C63" s="586">
        <f>C64</f>
        <v>38844</v>
      </c>
    </row>
    <row r="64" spans="1:3" ht="38.25">
      <c r="A64" s="12" t="s">
        <v>64</v>
      </c>
      <c r="B64" s="11" t="s">
        <v>63</v>
      </c>
      <c r="C64" s="586">
        <f>C65</f>
        <v>38844</v>
      </c>
    </row>
    <row r="65" spans="1:3" ht="38.25">
      <c r="A65" s="12" t="s">
        <v>62</v>
      </c>
      <c r="B65" s="11" t="s">
        <v>61</v>
      </c>
      <c r="C65" s="586">
        <v>38844</v>
      </c>
    </row>
    <row r="66" spans="1:3" ht="51">
      <c r="A66" s="12" t="s">
        <v>60</v>
      </c>
      <c r="B66" s="24" t="s">
        <v>59</v>
      </c>
      <c r="C66" s="586">
        <f>C67</f>
        <v>0</v>
      </c>
    </row>
    <row r="67" spans="1:3" ht="51">
      <c r="A67" s="12" t="s">
        <v>58</v>
      </c>
      <c r="B67" s="24" t="s">
        <v>57</v>
      </c>
      <c r="C67" s="586"/>
    </row>
    <row r="68" spans="1:3" ht="15">
      <c r="A68" s="12" t="s">
        <v>695</v>
      </c>
      <c r="B68" s="729" t="s">
        <v>696</v>
      </c>
      <c r="C68" s="586">
        <f>C69</f>
        <v>67317</v>
      </c>
    </row>
    <row r="69" spans="1:3" ht="102">
      <c r="A69" s="12" t="s">
        <v>697</v>
      </c>
      <c r="B69" s="730" t="s">
        <v>698</v>
      </c>
      <c r="C69" s="586">
        <f>C70</f>
        <v>67317</v>
      </c>
    </row>
    <row r="70" spans="1:3" ht="51">
      <c r="A70" s="12" t="s">
        <v>699</v>
      </c>
      <c r="B70" s="24" t="s">
        <v>700</v>
      </c>
      <c r="C70" s="586">
        <f>C71</f>
        <v>67317</v>
      </c>
    </row>
    <row r="71" spans="1:3" ht="76.5">
      <c r="A71" s="12" t="s">
        <v>701</v>
      </c>
      <c r="B71" s="24" t="s">
        <v>683</v>
      </c>
      <c r="C71" s="588">
        <v>67317</v>
      </c>
    </row>
    <row r="72" spans="1:3" ht="15">
      <c r="A72" s="14" t="s">
        <v>56</v>
      </c>
      <c r="B72" s="13" t="s">
        <v>55</v>
      </c>
      <c r="C72" s="585">
        <f>C73</f>
        <v>0</v>
      </c>
    </row>
    <row r="73" spans="1:3" ht="15">
      <c r="A73" s="12" t="s">
        <v>54</v>
      </c>
      <c r="B73" s="11" t="s">
        <v>53</v>
      </c>
      <c r="C73" s="586">
        <f>C74</f>
        <v>0</v>
      </c>
    </row>
    <row r="74" spans="1:3" ht="25.5">
      <c r="A74" s="12" t="s">
        <v>52</v>
      </c>
      <c r="B74" s="11" t="s">
        <v>51</v>
      </c>
      <c r="C74" s="586"/>
    </row>
    <row r="75" spans="1:3" ht="15">
      <c r="A75" s="14" t="s">
        <v>56</v>
      </c>
      <c r="B75" s="13" t="s">
        <v>55</v>
      </c>
      <c r="C75" s="585">
        <f>C76</f>
        <v>0</v>
      </c>
    </row>
    <row r="76" spans="1:3" ht="15">
      <c r="A76" s="12" t="s">
        <v>477</v>
      </c>
      <c r="B76" s="461" t="s">
        <v>478</v>
      </c>
      <c r="C76" s="585">
        <f>C77</f>
        <v>0</v>
      </c>
    </row>
    <row r="77" spans="1:3" ht="26.25">
      <c r="A77" s="12" t="s">
        <v>421</v>
      </c>
      <c r="B77" s="425" t="s">
        <v>422</v>
      </c>
      <c r="C77" s="586"/>
    </row>
    <row r="78" spans="1:3" ht="15">
      <c r="A78" s="543" t="s">
        <v>50</v>
      </c>
      <c r="B78" s="23" t="s">
        <v>49</v>
      </c>
      <c r="C78" s="585">
        <f>C79+C110</f>
        <v>4931561</v>
      </c>
    </row>
    <row r="79" spans="1:3" ht="36">
      <c r="A79" s="543" t="s">
        <v>48</v>
      </c>
      <c r="B79" s="23" t="s">
        <v>47</v>
      </c>
      <c r="C79" s="585">
        <f>C80</f>
        <v>2335947</v>
      </c>
    </row>
    <row r="80" spans="1:3" ht="25.5">
      <c r="A80" s="543" t="s">
        <v>543</v>
      </c>
      <c r="B80" s="13" t="s">
        <v>542</v>
      </c>
      <c r="C80" s="585">
        <f>C107+C109</f>
        <v>2335947</v>
      </c>
    </row>
    <row r="81" spans="1:3" ht="15">
      <c r="A81" s="539" t="s">
        <v>46</v>
      </c>
      <c r="B81" s="11" t="s">
        <v>42</v>
      </c>
      <c r="C81" s="586">
        <f>C82</f>
        <v>0</v>
      </c>
    </row>
    <row r="82" spans="1:3" ht="25.5">
      <c r="A82" s="539" t="s">
        <v>45</v>
      </c>
      <c r="B82" s="11" t="s">
        <v>44</v>
      </c>
      <c r="C82" s="586"/>
    </row>
    <row r="83" spans="1:3" ht="15">
      <c r="A83" s="539" t="s">
        <v>43</v>
      </c>
      <c r="B83" s="20" t="s">
        <v>42</v>
      </c>
      <c r="C83" s="586">
        <f>C84</f>
        <v>1801.34</v>
      </c>
    </row>
    <row r="84" spans="1:3" ht="20.25" customHeight="1">
      <c r="A84" s="539" t="s">
        <v>41</v>
      </c>
      <c r="B84" s="20" t="s">
        <v>40</v>
      </c>
      <c r="C84" s="586">
        <v>1801.34</v>
      </c>
    </row>
    <row r="85" spans="1:3" ht="25.5" hidden="1">
      <c r="A85" s="543" t="s">
        <v>39</v>
      </c>
      <c r="B85" s="13" t="s">
        <v>38</v>
      </c>
      <c r="C85" s="585">
        <f>C86+C88+C90</f>
        <v>0</v>
      </c>
    </row>
    <row r="86" spans="1:3" ht="25.5" hidden="1">
      <c r="A86" s="539" t="s">
        <v>37</v>
      </c>
      <c r="B86" s="11" t="s">
        <v>36</v>
      </c>
      <c r="C86" s="586"/>
    </row>
    <row r="87" spans="1:3" ht="25.5" hidden="1">
      <c r="A87" s="539" t="s">
        <v>35</v>
      </c>
      <c r="B87" s="11" t="s">
        <v>34</v>
      </c>
      <c r="C87" s="586"/>
    </row>
    <row r="88" spans="1:3" ht="63.75" hidden="1">
      <c r="A88" s="539" t="s">
        <v>33</v>
      </c>
      <c r="B88" s="11" t="s">
        <v>32</v>
      </c>
      <c r="C88" s="586">
        <f>C89</f>
        <v>0</v>
      </c>
    </row>
    <row r="89" spans="1:3" ht="38.25" hidden="1">
      <c r="A89" s="539" t="s">
        <v>31</v>
      </c>
      <c r="B89" s="11" t="s">
        <v>30</v>
      </c>
      <c r="C89" s="586"/>
    </row>
    <row r="90" spans="1:3" ht="15" hidden="1">
      <c r="A90" s="543" t="s">
        <v>29</v>
      </c>
      <c r="B90" s="13" t="s">
        <v>28</v>
      </c>
      <c r="C90" s="585">
        <f>C91</f>
        <v>0</v>
      </c>
    </row>
    <row r="91" spans="1:3" ht="15" hidden="1">
      <c r="A91" s="539" t="s">
        <v>26</v>
      </c>
      <c r="B91" s="11" t="s">
        <v>27</v>
      </c>
      <c r="C91" s="586"/>
    </row>
    <row r="92" spans="1:3" ht="15" hidden="1">
      <c r="A92" s="539"/>
      <c r="B92" s="11" t="s">
        <v>16</v>
      </c>
      <c r="C92" s="586"/>
    </row>
    <row r="93" spans="1:3" ht="15" hidden="1">
      <c r="A93" s="539" t="s">
        <v>26</v>
      </c>
      <c r="B93" s="11"/>
      <c r="C93" s="586"/>
    </row>
    <row r="94" spans="1:3" ht="15" hidden="1">
      <c r="A94" s="539" t="s">
        <v>26</v>
      </c>
      <c r="B94" s="11"/>
      <c r="C94" s="586"/>
    </row>
    <row r="95" spans="1:3" ht="25.5" hidden="1">
      <c r="A95" s="543" t="s">
        <v>25</v>
      </c>
      <c r="B95" s="13" t="s">
        <v>24</v>
      </c>
      <c r="C95" s="585">
        <f>C96+C98</f>
        <v>0</v>
      </c>
    </row>
    <row r="96" spans="1:3" ht="38.25" hidden="1">
      <c r="A96" s="539" t="s">
        <v>23</v>
      </c>
      <c r="B96" s="11" t="s">
        <v>22</v>
      </c>
      <c r="C96" s="586">
        <f>C97</f>
        <v>0</v>
      </c>
    </row>
    <row r="97" spans="1:3" ht="38.25" hidden="1">
      <c r="A97" s="539" t="s">
        <v>21</v>
      </c>
      <c r="B97" s="11" t="s">
        <v>20</v>
      </c>
      <c r="C97" s="586"/>
    </row>
    <row r="98" spans="1:3" ht="15" hidden="1">
      <c r="A98" s="543" t="s">
        <v>19</v>
      </c>
      <c r="B98" s="13" t="s">
        <v>18</v>
      </c>
      <c r="C98" s="585">
        <f>C99</f>
        <v>0</v>
      </c>
    </row>
    <row r="99" spans="1:3" ht="15" hidden="1">
      <c r="A99" s="539" t="s">
        <v>13</v>
      </c>
      <c r="B99" s="11" t="s">
        <v>17</v>
      </c>
      <c r="C99" s="585">
        <f>SUM(C101:C103)</f>
        <v>0</v>
      </c>
    </row>
    <row r="100" spans="1:3" ht="15" hidden="1">
      <c r="A100" s="539"/>
      <c r="B100" s="11" t="s">
        <v>16</v>
      </c>
      <c r="C100" s="585"/>
    </row>
    <row r="101" spans="1:3" ht="25.5" hidden="1">
      <c r="A101" s="539" t="s">
        <v>13</v>
      </c>
      <c r="B101" s="15" t="s">
        <v>15</v>
      </c>
      <c r="C101" s="586"/>
    </row>
    <row r="102" spans="1:3" ht="15" hidden="1">
      <c r="A102" s="539" t="s">
        <v>13</v>
      </c>
      <c r="B102" s="15" t="s">
        <v>14</v>
      </c>
      <c r="C102" s="586"/>
    </row>
    <row r="103" spans="1:3" ht="15" hidden="1">
      <c r="A103" s="539" t="s">
        <v>13</v>
      </c>
      <c r="B103" s="11"/>
      <c r="C103" s="586"/>
    </row>
    <row r="104" spans="1:3" ht="15">
      <c r="A104" s="543" t="s">
        <v>12</v>
      </c>
      <c r="B104" s="13" t="s">
        <v>11</v>
      </c>
      <c r="C104" s="585">
        <f>C105+C107+C109</f>
        <v>2335947</v>
      </c>
    </row>
    <row r="105" spans="1:3" ht="51">
      <c r="A105" s="539" t="s">
        <v>10</v>
      </c>
      <c r="B105" s="11" t="s">
        <v>9</v>
      </c>
      <c r="C105" s="585">
        <f>C106</f>
        <v>0</v>
      </c>
    </row>
    <row r="106" spans="1:3" ht="51">
      <c r="A106" s="539" t="s">
        <v>8</v>
      </c>
      <c r="B106" s="11" t="s">
        <v>7</v>
      </c>
      <c r="C106" s="586">
        <v>0</v>
      </c>
    </row>
    <row r="107" spans="1:3" ht="38.25">
      <c r="A107" s="539" t="s">
        <v>544</v>
      </c>
      <c r="B107" s="20" t="s">
        <v>546</v>
      </c>
      <c r="C107" s="586">
        <f>C108</f>
        <v>1945222</v>
      </c>
    </row>
    <row r="108" spans="1:3" ht="38.25">
      <c r="A108" s="539" t="s">
        <v>545</v>
      </c>
      <c r="B108" s="20" t="s">
        <v>547</v>
      </c>
      <c r="C108" s="589">
        <v>1945222</v>
      </c>
    </row>
    <row r="109" spans="1:3" ht="15">
      <c r="A109" s="539"/>
      <c r="B109" s="20"/>
      <c r="C109" s="589">
        <v>390725</v>
      </c>
    </row>
    <row r="110" spans="1:3" ht="26.25">
      <c r="A110" s="543" t="s">
        <v>500</v>
      </c>
      <c r="B110" s="527" t="s">
        <v>501</v>
      </c>
      <c r="C110" s="590">
        <f>C111+C115+C113</f>
        <v>2595614</v>
      </c>
    </row>
    <row r="111" spans="1:3" ht="26.25">
      <c r="A111" s="539" t="s">
        <v>502</v>
      </c>
      <c r="B111" s="462" t="s">
        <v>503</v>
      </c>
      <c r="C111" s="589">
        <f>C112</f>
        <v>1467222</v>
      </c>
    </row>
    <row r="112" spans="1:3" ht="26.25">
      <c r="A112" s="539" t="s">
        <v>504</v>
      </c>
      <c r="B112" s="462" t="s">
        <v>505</v>
      </c>
      <c r="C112" s="591">
        <v>1467222</v>
      </c>
    </row>
    <row r="113" spans="1:3" ht="26.25">
      <c r="A113" s="12" t="s">
        <v>660</v>
      </c>
      <c r="B113" s="462" t="s">
        <v>661</v>
      </c>
      <c r="C113" s="591">
        <f>C114</f>
        <v>509038</v>
      </c>
    </row>
    <row r="114" spans="1:3" ht="27" thickBot="1">
      <c r="A114" s="12" t="s">
        <v>662</v>
      </c>
      <c r="B114" s="462" t="s">
        <v>663</v>
      </c>
      <c r="C114" s="591">
        <v>509038</v>
      </c>
    </row>
    <row r="115" spans="1:3" ht="15.75" thickBot="1">
      <c r="A115" s="554" t="s">
        <v>598</v>
      </c>
      <c r="B115" s="555" t="s">
        <v>600</v>
      </c>
      <c r="C115" s="589">
        <f>C116</f>
        <v>619354</v>
      </c>
    </row>
    <row r="116" spans="1:3" ht="15">
      <c r="A116" s="554" t="s">
        <v>597</v>
      </c>
      <c r="B116" s="627" t="s">
        <v>599</v>
      </c>
      <c r="C116" s="589">
        <v>619354</v>
      </c>
    </row>
    <row r="117" spans="1:3" ht="15">
      <c r="A117" s="9"/>
      <c r="B117" s="8" t="s">
        <v>6</v>
      </c>
      <c r="C117" s="585">
        <f>C78+C13</f>
        <v>23417656.67</v>
      </c>
    </row>
  </sheetData>
  <sheetProtection/>
  <mergeCells count="8">
    <mergeCell ref="B7:H7"/>
    <mergeCell ref="A8:C8"/>
    <mergeCell ref="B1:D1"/>
    <mergeCell ref="A2:D2"/>
    <mergeCell ref="A3:D3"/>
    <mergeCell ref="A4:D4"/>
    <mergeCell ref="B5:D5"/>
    <mergeCell ref="A6:D6"/>
  </mergeCells>
  <printOptions/>
  <pageMargins left="0.7086614173228347" right="0.1968503937007874" top="0.1968503937007874" bottom="0.1968503937007874"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IP267"/>
  <sheetViews>
    <sheetView zoomScale="73" zoomScaleNormal="73" zoomScaleSheetLayoutView="100" workbookViewId="0" topLeftCell="A1">
      <selection activeCell="M71" sqref="M71"/>
    </sheetView>
  </sheetViews>
  <sheetFormatPr defaultColWidth="9.140625" defaultRowHeight="15"/>
  <cols>
    <col min="1" max="1" width="93.28125" style="45" customWidth="1"/>
    <col min="2" max="2" width="8.7109375" style="44" hidden="1" customWidth="1"/>
    <col min="3" max="3" width="8.57421875" style="40" customWidth="1"/>
    <col min="4" max="4" width="8.421875" style="43" customWidth="1"/>
    <col min="5" max="5" width="15.140625" style="42" customWidth="1"/>
    <col min="6" max="6" width="9.7109375" style="41" customWidth="1"/>
    <col min="7" max="7" width="8.140625" style="40" customWidth="1"/>
    <col min="8" max="8" width="16.00390625" style="40" customWidth="1"/>
    <col min="9" max="9" width="13.00390625" style="39" customWidth="1"/>
    <col min="10" max="10" width="12.57421875" style="39" customWidth="1"/>
    <col min="11" max="11" width="10.7109375" style="39" customWidth="1"/>
    <col min="12" max="12" width="10.140625" style="39" customWidth="1"/>
    <col min="13" max="13" width="12.28125" style="39" customWidth="1"/>
    <col min="14" max="14" width="13.8515625" style="39" customWidth="1"/>
    <col min="15" max="34" width="9.140625" style="39" customWidth="1"/>
  </cols>
  <sheetData>
    <row r="1" spans="1:8" s="1" customFormat="1" ht="15.75" customHeight="1">
      <c r="A1" s="678" t="s">
        <v>538</v>
      </c>
      <c r="B1" s="678"/>
      <c r="C1" s="678"/>
      <c r="D1" s="678"/>
      <c r="E1" s="678"/>
      <c r="F1" s="678"/>
      <c r="G1" s="678"/>
      <c r="H1" s="678"/>
    </row>
    <row r="2" spans="1:8" s="1" customFormat="1" ht="15.75" customHeight="1">
      <c r="A2" s="678" t="s">
        <v>4</v>
      </c>
      <c r="B2" s="678"/>
      <c r="C2" s="678"/>
      <c r="D2" s="678"/>
      <c r="E2" s="678"/>
      <c r="F2" s="678"/>
      <c r="G2" s="678"/>
      <c r="H2" s="678"/>
    </row>
    <row r="3" spans="1:8" s="1" customFormat="1" ht="15.75" customHeight="1">
      <c r="A3" s="678" t="s">
        <v>616</v>
      </c>
      <c r="B3" s="678"/>
      <c r="C3" s="678"/>
      <c r="D3" s="678"/>
      <c r="E3" s="678"/>
      <c r="F3" s="678"/>
      <c r="G3" s="678"/>
      <c r="H3" s="678"/>
    </row>
    <row r="4" spans="1:8" s="2" customFormat="1" ht="16.5" customHeight="1">
      <c r="A4" s="679" t="s">
        <v>617</v>
      </c>
      <c r="B4" s="679"/>
      <c r="C4" s="679"/>
      <c r="D4" s="679"/>
      <c r="E4" s="679"/>
      <c r="F4" s="679"/>
      <c r="G4" s="679"/>
      <c r="H4" s="679"/>
    </row>
    <row r="5" spans="1:8" s="2" customFormat="1" ht="16.5" customHeight="1">
      <c r="A5" s="679" t="s">
        <v>3</v>
      </c>
      <c r="B5" s="679"/>
      <c r="C5" s="679"/>
      <c r="D5" s="679"/>
      <c r="E5" s="679"/>
      <c r="F5" s="679"/>
      <c r="G5" s="679"/>
      <c r="H5" s="679"/>
    </row>
    <row r="6" spans="1:8" s="2" customFormat="1" ht="16.5" customHeight="1">
      <c r="A6" s="679" t="s">
        <v>574</v>
      </c>
      <c r="B6" s="679"/>
      <c r="C6" s="679"/>
      <c r="D6" s="679"/>
      <c r="E6" s="679"/>
      <c r="F6" s="679"/>
      <c r="G6" s="679"/>
      <c r="H6" s="679"/>
    </row>
    <row r="7" spans="1:9" s="2" customFormat="1" ht="16.5" customHeight="1">
      <c r="A7" s="4"/>
      <c r="B7" s="4"/>
      <c r="C7" s="657" t="s">
        <v>692</v>
      </c>
      <c r="D7" s="657"/>
      <c r="E7" s="657"/>
      <c r="F7" s="657"/>
      <c r="G7" s="657"/>
      <c r="H7" s="657"/>
      <c r="I7" s="657"/>
    </row>
    <row r="8" spans="1:8" s="2" customFormat="1" ht="1.5" customHeight="1">
      <c r="A8" s="670"/>
      <c r="B8" s="670"/>
      <c r="C8" s="670"/>
      <c r="D8" s="670"/>
      <c r="E8" s="670"/>
      <c r="F8" s="670"/>
      <c r="G8" s="670"/>
      <c r="H8" s="243"/>
    </row>
    <row r="9" spans="1:8" s="2" customFormat="1" ht="17.25" customHeight="1" hidden="1">
      <c r="A9" s="670"/>
      <c r="B9" s="670"/>
      <c r="C9" s="670"/>
      <c r="D9" s="670"/>
      <c r="E9" s="670"/>
      <c r="F9" s="670"/>
      <c r="G9" s="670"/>
      <c r="H9" s="243"/>
    </row>
    <row r="10" spans="1:8" s="2" customFormat="1" ht="66" customHeight="1">
      <c r="A10" s="680" t="s">
        <v>634</v>
      </c>
      <c r="B10" s="680"/>
      <c r="C10" s="680"/>
      <c r="D10" s="680"/>
      <c r="E10" s="680"/>
      <c r="F10" s="680"/>
      <c r="G10" s="680"/>
      <c r="H10" s="680"/>
    </row>
    <row r="11" spans="1:8" s="2" customFormat="1" ht="26.25" customHeight="1">
      <c r="A11" s="242" t="s">
        <v>1</v>
      </c>
      <c r="B11" s="239"/>
      <c r="C11" s="241" t="s">
        <v>331</v>
      </c>
      <c r="D11" s="225" t="s">
        <v>330</v>
      </c>
      <c r="E11" s="240" t="s">
        <v>329</v>
      </c>
      <c r="F11" s="70"/>
      <c r="G11" s="224" t="s">
        <v>328</v>
      </c>
      <c r="H11" s="224" t="s">
        <v>499</v>
      </c>
    </row>
    <row r="12" spans="1:8" s="238" customFormat="1" ht="22.5" customHeight="1">
      <c r="A12" s="137" t="s">
        <v>327</v>
      </c>
      <c r="B12" s="239"/>
      <c r="C12" s="62"/>
      <c r="D12" s="135"/>
      <c r="E12" s="225"/>
      <c r="F12" s="224"/>
      <c r="G12" s="134"/>
      <c r="H12" s="557">
        <f>H14+H81+H101+H155+H213+H228+H208+H204</f>
        <v>24502910.08</v>
      </c>
    </row>
    <row r="13" spans="1:8" s="238" customFormat="1" ht="21" customHeight="1">
      <c r="A13" s="385" t="s">
        <v>5</v>
      </c>
      <c r="B13" s="239"/>
      <c r="C13" s="62"/>
      <c r="D13" s="135"/>
      <c r="E13" s="225"/>
      <c r="F13" s="224"/>
      <c r="G13" s="134"/>
      <c r="H13" s="557">
        <f>H12</f>
        <v>24502910.08</v>
      </c>
    </row>
    <row r="14" spans="1:8" s="238" customFormat="1" ht="21.75" customHeight="1">
      <c r="A14" s="137" t="s">
        <v>326</v>
      </c>
      <c r="B14" s="239"/>
      <c r="C14" s="62" t="s">
        <v>146</v>
      </c>
      <c r="D14" s="135"/>
      <c r="E14" s="225"/>
      <c r="F14" s="224"/>
      <c r="G14" s="134"/>
      <c r="H14" s="557">
        <f>H15+H20+H26+H37+H32+H31</f>
        <v>10992454.77</v>
      </c>
    </row>
    <row r="15" spans="1:34" s="235" customFormat="1" ht="38.25" customHeight="1">
      <c r="A15" s="59" t="s">
        <v>325</v>
      </c>
      <c r="B15" s="237" t="s">
        <v>324</v>
      </c>
      <c r="C15" s="62" t="s">
        <v>146</v>
      </c>
      <c r="D15" s="135" t="s">
        <v>203</v>
      </c>
      <c r="E15" s="225"/>
      <c r="F15" s="224"/>
      <c r="G15" s="134"/>
      <c r="H15" s="557">
        <f>+H16</f>
        <v>746952.21</v>
      </c>
      <c r="I15" s="641"/>
      <c r="J15" s="641"/>
      <c r="K15" s="641"/>
      <c r="L15" s="641"/>
      <c r="M15" s="641"/>
      <c r="N15" s="236"/>
      <c r="O15" s="236"/>
      <c r="P15" s="236"/>
      <c r="Q15" s="236"/>
      <c r="R15" s="236"/>
      <c r="S15" s="236"/>
      <c r="T15" s="236"/>
      <c r="U15" s="236"/>
      <c r="V15" s="236"/>
      <c r="W15" s="236"/>
      <c r="X15" s="236"/>
      <c r="Y15" s="236"/>
      <c r="Z15" s="236"/>
      <c r="AA15" s="236"/>
      <c r="AB15" s="236"/>
      <c r="AC15" s="236"/>
      <c r="AD15" s="236"/>
      <c r="AE15" s="236"/>
      <c r="AF15" s="236"/>
      <c r="AG15" s="236"/>
      <c r="AH15" s="236"/>
    </row>
    <row r="16" spans="1:34" s="46" customFormat="1" ht="26.25" customHeight="1">
      <c r="A16" s="158" t="s">
        <v>323</v>
      </c>
      <c r="B16" s="65" t="s">
        <v>0</v>
      </c>
      <c r="C16" s="89" t="s">
        <v>146</v>
      </c>
      <c r="D16" s="131" t="s">
        <v>203</v>
      </c>
      <c r="E16" s="156" t="s">
        <v>322</v>
      </c>
      <c r="F16" s="125" t="s">
        <v>153</v>
      </c>
      <c r="G16" s="155"/>
      <c r="H16" s="558">
        <f>+H17</f>
        <v>746952.21</v>
      </c>
      <c r="I16" s="642"/>
      <c r="J16" s="642"/>
      <c r="K16" s="642"/>
      <c r="L16" s="642"/>
      <c r="M16" s="642"/>
      <c r="N16" s="47"/>
      <c r="O16" s="47"/>
      <c r="P16" s="47"/>
      <c r="Q16" s="47"/>
      <c r="R16" s="47"/>
      <c r="S16" s="47"/>
      <c r="T16" s="47"/>
      <c r="U16" s="47"/>
      <c r="V16" s="47"/>
      <c r="W16" s="47"/>
      <c r="X16" s="47"/>
      <c r="Y16" s="47"/>
      <c r="Z16" s="47"/>
      <c r="AA16" s="47"/>
      <c r="AB16" s="47"/>
      <c r="AC16" s="47"/>
      <c r="AD16" s="47"/>
      <c r="AE16" s="47"/>
      <c r="AF16" s="47"/>
      <c r="AG16" s="47"/>
      <c r="AH16" s="47"/>
    </row>
    <row r="17" spans="1:34" s="46" customFormat="1" ht="25.5" customHeight="1">
      <c r="A17" s="132" t="s">
        <v>321</v>
      </c>
      <c r="B17" s="65"/>
      <c r="C17" s="79" t="s">
        <v>146</v>
      </c>
      <c r="D17" s="130" t="s">
        <v>203</v>
      </c>
      <c r="E17" s="232" t="s">
        <v>320</v>
      </c>
      <c r="F17" s="72" t="s">
        <v>153</v>
      </c>
      <c r="G17" s="152"/>
      <c r="H17" s="559">
        <f>+H18</f>
        <v>746952.21</v>
      </c>
      <c r="I17" s="642"/>
      <c r="J17" s="642"/>
      <c r="K17" s="642"/>
      <c r="L17" s="642"/>
      <c r="M17" s="642"/>
      <c r="N17" s="47"/>
      <c r="O17" s="47"/>
      <c r="P17" s="47"/>
      <c r="Q17" s="47"/>
      <c r="R17" s="47"/>
      <c r="S17" s="47"/>
      <c r="T17" s="47"/>
      <c r="U17" s="47"/>
      <c r="V17" s="47"/>
      <c r="W17" s="47"/>
      <c r="X17" s="47"/>
      <c r="Y17" s="47"/>
      <c r="Z17" s="47"/>
      <c r="AA17" s="47"/>
      <c r="AB17" s="47"/>
      <c r="AC17" s="47"/>
      <c r="AD17" s="47"/>
      <c r="AE17" s="47"/>
      <c r="AF17" s="47"/>
      <c r="AG17" s="47"/>
      <c r="AH17" s="47"/>
    </row>
    <row r="18" spans="1:34" s="46" customFormat="1" ht="37.5">
      <c r="A18" s="132" t="s">
        <v>305</v>
      </c>
      <c r="B18" s="65" t="s">
        <v>0</v>
      </c>
      <c r="C18" s="79" t="s">
        <v>146</v>
      </c>
      <c r="D18" s="130" t="s">
        <v>203</v>
      </c>
      <c r="E18" s="232" t="s">
        <v>320</v>
      </c>
      <c r="F18" s="72" t="s">
        <v>315</v>
      </c>
      <c r="G18" s="152"/>
      <c r="H18" s="559">
        <f>+H19</f>
        <v>746952.21</v>
      </c>
      <c r="I18" s="642"/>
      <c r="J18" s="642"/>
      <c r="K18" s="642"/>
      <c r="L18" s="642"/>
      <c r="M18" s="642"/>
      <c r="N18" s="47"/>
      <c r="O18" s="47"/>
      <c r="P18" s="47"/>
      <c r="Q18" s="47"/>
      <c r="R18" s="47"/>
      <c r="S18" s="47"/>
      <c r="T18" s="47"/>
      <c r="U18" s="47"/>
      <c r="V18" s="47"/>
      <c r="W18" s="47"/>
      <c r="X18" s="47"/>
      <c r="Y18" s="47"/>
      <c r="Z18" s="47"/>
      <c r="AA18" s="47"/>
      <c r="AB18" s="47"/>
      <c r="AC18" s="47"/>
      <c r="AD18" s="47"/>
      <c r="AE18" s="47"/>
      <c r="AF18" s="47"/>
      <c r="AG18" s="47"/>
      <c r="AH18" s="47"/>
    </row>
    <row r="19" spans="1:34" s="46" customFormat="1" ht="56.25">
      <c r="A19" s="96" t="s">
        <v>181</v>
      </c>
      <c r="B19" s="65" t="s">
        <v>0</v>
      </c>
      <c r="C19" s="51" t="s">
        <v>146</v>
      </c>
      <c r="D19" s="58" t="s">
        <v>203</v>
      </c>
      <c r="E19" s="232" t="s">
        <v>320</v>
      </c>
      <c r="F19" s="72" t="s">
        <v>315</v>
      </c>
      <c r="G19" s="127" t="s">
        <v>149</v>
      </c>
      <c r="H19" s="424">
        <v>746952.21</v>
      </c>
      <c r="I19" s="642"/>
      <c r="J19" s="642"/>
      <c r="K19" s="642"/>
      <c r="L19" s="642"/>
      <c r="M19" s="642"/>
      <c r="N19" s="47"/>
      <c r="O19" s="47"/>
      <c r="P19" s="47"/>
      <c r="Q19" s="47"/>
      <c r="R19" s="47"/>
      <c r="S19" s="47"/>
      <c r="T19" s="47"/>
      <c r="U19" s="47"/>
      <c r="V19" s="47"/>
      <c r="W19" s="47"/>
      <c r="X19" s="47"/>
      <c r="Y19" s="47"/>
      <c r="Z19" s="47"/>
      <c r="AA19" s="47"/>
      <c r="AB19" s="47"/>
      <c r="AC19" s="47"/>
      <c r="AD19" s="47"/>
      <c r="AE19" s="47"/>
      <c r="AF19" s="47"/>
      <c r="AG19" s="47"/>
      <c r="AH19" s="47"/>
    </row>
    <row r="20" spans="1:34" s="167" customFormat="1" ht="63" customHeight="1">
      <c r="A20" s="59" t="s">
        <v>319</v>
      </c>
      <c r="B20" s="89" t="s">
        <v>0</v>
      </c>
      <c r="C20" s="62" t="s">
        <v>146</v>
      </c>
      <c r="D20" s="62" t="s">
        <v>214</v>
      </c>
      <c r="E20" s="135"/>
      <c r="F20" s="134"/>
      <c r="G20" s="62"/>
      <c r="H20" s="557">
        <f>+H21</f>
        <v>2809561.9200000004</v>
      </c>
      <c r="I20" s="635"/>
      <c r="J20" s="635"/>
      <c r="K20" s="635"/>
      <c r="L20" s="635"/>
      <c r="M20" s="635"/>
      <c r="N20" s="168"/>
      <c r="O20" s="168"/>
      <c r="P20" s="168"/>
      <c r="Q20" s="168"/>
      <c r="R20" s="168"/>
      <c r="S20" s="168"/>
      <c r="T20" s="168"/>
      <c r="U20" s="168"/>
      <c r="V20" s="168"/>
      <c r="W20" s="168"/>
      <c r="X20" s="168"/>
      <c r="Y20" s="168"/>
      <c r="Z20" s="168"/>
      <c r="AA20" s="168"/>
      <c r="AB20" s="168"/>
      <c r="AC20" s="168"/>
      <c r="AD20" s="168"/>
      <c r="AE20" s="168"/>
      <c r="AF20" s="168"/>
      <c r="AG20" s="168"/>
      <c r="AH20" s="168"/>
    </row>
    <row r="21" spans="1:34" s="93" customFormat="1" ht="22.5" customHeight="1">
      <c r="A21" s="158" t="s">
        <v>318</v>
      </c>
      <c r="B21" s="79" t="s">
        <v>0</v>
      </c>
      <c r="C21" s="89" t="s">
        <v>146</v>
      </c>
      <c r="D21" s="131" t="s">
        <v>214</v>
      </c>
      <c r="E21" s="124" t="s">
        <v>317</v>
      </c>
      <c r="F21" s="98" t="s">
        <v>153</v>
      </c>
      <c r="G21" s="234"/>
      <c r="H21" s="558">
        <f>+H22</f>
        <v>2809561.9200000004</v>
      </c>
      <c r="I21" s="635"/>
      <c r="J21" s="635"/>
      <c r="K21" s="635"/>
      <c r="L21" s="635"/>
      <c r="M21" s="635"/>
      <c r="N21" s="94"/>
      <c r="O21" s="94"/>
      <c r="P21" s="94"/>
      <c r="Q21" s="94"/>
      <c r="R21" s="94"/>
      <c r="S21" s="94"/>
      <c r="T21" s="94"/>
      <c r="U21" s="94"/>
      <c r="V21" s="94"/>
      <c r="W21" s="94"/>
      <c r="X21" s="94"/>
      <c r="Y21" s="94"/>
      <c r="Z21" s="94"/>
      <c r="AA21" s="94"/>
      <c r="AB21" s="94"/>
      <c r="AC21" s="94"/>
      <c r="AD21" s="94"/>
      <c r="AE21" s="94"/>
      <c r="AF21" s="94"/>
      <c r="AG21" s="94"/>
      <c r="AH21" s="94"/>
    </row>
    <row r="22" spans="1:34" s="93" customFormat="1" ht="21.75" customHeight="1">
      <c r="A22" s="132" t="s">
        <v>316</v>
      </c>
      <c r="B22" s="79" t="s">
        <v>0</v>
      </c>
      <c r="C22" s="79" t="s">
        <v>146</v>
      </c>
      <c r="D22" s="130" t="s">
        <v>214</v>
      </c>
      <c r="E22" s="232" t="s">
        <v>271</v>
      </c>
      <c r="F22" s="72" t="s">
        <v>153</v>
      </c>
      <c r="G22" s="127"/>
      <c r="H22" s="559">
        <f>+H23</f>
        <v>2809561.9200000004</v>
      </c>
      <c r="I22" s="635"/>
      <c r="J22" s="635"/>
      <c r="K22" s="635"/>
      <c r="L22" s="635"/>
      <c r="M22" s="635"/>
      <c r="N22" s="94"/>
      <c r="O22" s="94"/>
      <c r="P22" s="94"/>
      <c r="Q22" s="94"/>
      <c r="R22" s="94"/>
      <c r="S22" s="94"/>
      <c r="T22" s="94"/>
      <c r="U22" s="94"/>
      <c r="V22" s="94"/>
      <c r="W22" s="94"/>
      <c r="X22" s="94"/>
      <c r="Y22" s="94"/>
      <c r="Z22" s="94"/>
      <c r="AA22" s="94"/>
      <c r="AB22" s="94"/>
      <c r="AC22" s="94"/>
      <c r="AD22" s="94"/>
      <c r="AE22" s="94"/>
      <c r="AF22" s="94"/>
      <c r="AG22" s="94"/>
      <c r="AH22" s="94"/>
    </row>
    <row r="23" spans="1:34" s="93" customFormat="1" ht="39.75" customHeight="1">
      <c r="A23" s="132" t="s">
        <v>305</v>
      </c>
      <c r="B23" s="51" t="s">
        <v>0</v>
      </c>
      <c r="C23" s="79" t="s">
        <v>146</v>
      </c>
      <c r="D23" s="130" t="s">
        <v>214</v>
      </c>
      <c r="E23" s="232" t="s">
        <v>271</v>
      </c>
      <c r="F23" s="72" t="s">
        <v>315</v>
      </c>
      <c r="G23" s="127"/>
      <c r="H23" s="559">
        <f>H24+H25</f>
        <v>2809561.9200000004</v>
      </c>
      <c r="I23" s="635"/>
      <c r="J23" s="635"/>
      <c r="K23" s="635"/>
      <c r="L23" s="635"/>
      <c r="M23" s="635"/>
      <c r="N23" s="94"/>
      <c r="O23" s="94"/>
      <c r="P23" s="94"/>
      <c r="Q23" s="94"/>
      <c r="R23" s="94"/>
      <c r="S23" s="94"/>
      <c r="T23" s="94"/>
      <c r="U23" s="94"/>
      <c r="V23" s="94"/>
      <c r="W23" s="94"/>
      <c r="X23" s="94"/>
      <c r="Y23" s="94"/>
      <c r="Z23" s="94"/>
      <c r="AA23" s="94"/>
      <c r="AB23" s="94"/>
      <c r="AC23" s="94"/>
      <c r="AD23" s="94"/>
      <c r="AE23" s="94"/>
      <c r="AF23" s="94"/>
      <c r="AG23" s="94"/>
      <c r="AH23" s="94"/>
    </row>
    <row r="24" spans="1:34" s="93" customFormat="1" ht="57.75" customHeight="1">
      <c r="A24" s="96" t="s">
        <v>181</v>
      </c>
      <c r="B24" s="65" t="s">
        <v>0</v>
      </c>
      <c r="C24" s="51" t="s">
        <v>146</v>
      </c>
      <c r="D24" s="58" t="s">
        <v>214</v>
      </c>
      <c r="E24" s="232" t="s">
        <v>271</v>
      </c>
      <c r="F24" s="72" t="s">
        <v>315</v>
      </c>
      <c r="G24" s="127" t="s">
        <v>149</v>
      </c>
      <c r="H24" s="424">
        <v>2491833.72</v>
      </c>
      <c r="I24" s="635"/>
      <c r="J24" s="635"/>
      <c r="K24" s="635"/>
      <c r="L24" s="635"/>
      <c r="M24" s="635"/>
      <c r="N24" s="94"/>
      <c r="O24" s="94"/>
      <c r="P24" s="94"/>
      <c r="Q24" s="94"/>
      <c r="R24" s="94"/>
      <c r="S24" s="94"/>
      <c r="T24" s="94"/>
      <c r="U24" s="94"/>
      <c r="V24" s="94"/>
      <c r="W24" s="94"/>
      <c r="X24" s="94"/>
      <c r="Y24" s="94"/>
      <c r="Z24" s="94"/>
      <c r="AA24" s="94"/>
      <c r="AB24" s="94"/>
      <c r="AC24" s="94"/>
      <c r="AD24" s="94"/>
      <c r="AE24" s="94"/>
      <c r="AF24" s="94"/>
      <c r="AG24" s="94"/>
      <c r="AH24" s="94"/>
    </row>
    <row r="25" spans="1:34" s="93" customFormat="1" ht="33.75" customHeight="1">
      <c r="A25" s="80" t="s">
        <v>157</v>
      </c>
      <c r="B25" s="89" t="s">
        <v>0</v>
      </c>
      <c r="C25" s="51" t="s">
        <v>146</v>
      </c>
      <c r="D25" s="58" t="s">
        <v>214</v>
      </c>
      <c r="E25" s="232" t="s">
        <v>271</v>
      </c>
      <c r="F25" s="72" t="s">
        <v>315</v>
      </c>
      <c r="G25" s="127" t="s">
        <v>143</v>
      </c>
      <c r="H25" s="424">
        <v>317728.2</v>
      </c>
      <c r="I25" s="635"/>
      <c r="J25" s="635"/>
      <c r="K25" s="635"/>
      <c r="L25" s="635"/>
      <c r="M25" s="635"/>
      <c r="N25" s="94"/>
      <c r="O25" s="94"/>
      <c r="P25" s="94"/>
      <c r="Q25" s="94"/>
      <c r="R25" s="94"/>
      <c r="S25" s="94"/>
      <c r="T25" s="94"/>
      <c r="U25" s="94"/>
      <c r="V25" s="94"/>
      <c r="W25" s="94"/>
      <c r="X25" s="94"/>
      <c r="Y25" s="94"/>
      <c r="Z25" s="94"/>
      <c r="AA25" s="94"/>
      <c r="AB25" s="94"/>
      <c r="AC25" s="94"/>
      <c r="AD25" s="94"/>
      <c r="AE25" s="94"/>
      <c r="AF25" s="94"/>
      <c r="AG25" s="94"/>
      <c r="AH25" s="94"/>
    </row>
    <row r="26" spans="1:13" s="47" customFormat="1" ht="0.75" customHeight="1">
      <c r="A26" s="231" t="s">
        <v>297</v>
      </c>
      <c r="B26" s="65" t="s">
        <v>0</v>
      </c>
      <c r="C26" s="134" t="s">
        <v>146</v>
      </c>
      <c r="D26" s="62" t="s">
        <v>161</v>
      </c>
      <c r="E26" s="225"/>
      <c r="F26" s="224"/>
      <c r="G26" s="106"/>
      <c r="H26" s="563"/>
      <c r="I26" s="642"/>
      <c r="J26" s="642"/>
      <c r="K26" s="642"/>
      <c r="L26" s="642"/>
      <c r="M26" s="642"/>
    </row>
    <row r="27" spans="1:13" s="47" customFormat="1" ht="25.5" customHeight="1" hidden="1">
      <c r="A27" s="230" t="s">
        <v>265</v>
      </c>
      <c r="B27" s="89" t="s">
        <v>0</v>
      </c>
      <c r="C27" s="213" t="s">
        <v>146</v>
      </c>
      <c r="D27" s="114" t="s">
        <v>161</v>
      </c>
      <c r="E27" s="229" t="s">
        <v>296</v>
      </c>
      <c r="F27" s="228" t="s">
        <v>167</v>
      </c>
      <c r="G27" s="227"/>
      <c r="H27" s="564"/>
      <c r="I27" s="642"/>
      <c r="J27" s="642"/>
      <c r="K27" s="642"/>
      <c r="L27" s="642"/>
      <c r="M27" s="642"/>
    </row>
    <row r="28" spans="1:34" s="93" customFormat="1" ht="27" customHeight="1" hidden="1">
      <c r="A28" s="132" t="s">
        <v>295</v>
      </c>
      <c r="B28" s="79" t="s">
        <v>0</v>
      </c>
      <c r="C28" s="151" t="s">
        <v>146</v>
      </c>
      <c r="D28" s="150" t="s">
        <v>161</v>
      </c>
      <c r="E28" s="105" t="s">
        <v>293</v>
      </c>
      <c r="F28" s="104" t="s">
        <v>167</v>
      </c>
      <c r="G28" s="152"/>
      <c r="H28" s="561"/>
      <c r="I28" s="635"/>
      <c r="J28" s="635"/>
      <c r="K28" s="635"/>
      <c r="L28" s="635"/>
      <c r="M28" s="635"/>
      <c r="N28" s="94"/>
      <c r="O28" s="94"/>
      <c r="P28" s="94"/>
      <c r="Q28" s="94"/>
      <c r="R28" s="94"/>
      <c r="S28" s="94"/>
      <c r="T28" s="94"/>
      <c r="U28" s="94"/>
      <c r="V28" s="94"/>
      <c r="W28" s="94"/>
      <c r="X28" s="94"/>
      <c r="Y28" s="94"/>
      <c r="Z28" s="94"/>
      <c r="AA28" s="94"/>
      <c r="AB28" s="94"/>
      <c r="AC28" s="94"/>
      <c r="AD28" s="94"/>
      <c r="AE28" s="94"/>
      <c r="AF28" s="94"/>
      <c r="AG28" s="94"/>
      <c r="AH28" s="94"/>
    </row>
    <row r="29" spans="1:34" s="93" customFormat="1" ht="21.75" customHeight="1" hidden="1">
      <c r="A29" s="132" t="s">
        <v>294</v>
      </c>
      <c r="B29" s="79" t="s">
        <v>0</v>
      </c>
      <c r="C29" s="151" t="s">
        <v>146</v>
      </c>
      <c r="D29" s="150" t="s">
        <v>161</v>
      </c>
      <c r="E29" s="105" t="s">
        <v>293</v>
      </c>
      <c r="F29" s="104" t="s">
        <v>292</v>
      </c>
      <c r="G29" s="152"/>
      <c r="H29" s="561"/>
      <c r="I29" s="635"/>
      <c r="J29" s="635"/>
      <c r="K29" s="635"/>
      <c r="L29" s="635"/>
      <c r="M29" s="635"/>
      <c r="N29" s="94"/>
      <c r="O29" s="94"/>
      <c r="P29" s="94"/>
      <c r="Q29" s="94"/>
      <c r="R29" s="94"/>
      <c r="S29" s="94"/>
      <c r="T29" s="94"/>
      <c r="U29" s="94"/>
      <c r="V29" s="94"/>
      <c r="W29" s="94"/>
      <c r="X29" s="94"/>
      <c r="Y29" s="94"/>
      <c r="Z29" s="94"/>
      <c r="AA29" s="94"/>
      <c r="AB29" s="94"/>
      <c r="AC29" s="94"/>
      <c r="AD29" s="94"/>
      <c r="AE29" s="94"/>
      <c r="AF29" s="94"/>
      <c r="AG29" s="94"/>
      <c r="AH29" s="94"/>
    </row>
    <row r="30" spans="1:13" s="47" customFormat="1" ht="15.75" customHeight="1" hidden="1">
      <c r="A30" s="226" t="s">
        <v>157</v>
      </c>
      <c r="B30" s="51" t="s">
        <v>0</v>
      </c>
      <c r="C30" s="51" t="s">
        <v>146</v>
      </c>
      <c r="D30" s="51" t="s">
        <v>161</v>
      </c>
      <c r="E30" s="105" t="s">
        <v>293</v>
      </c>
      <c r="F30" s="104" t="s">
        <v>292</v>
      </c>
      <c r="G30" s="51" t="s">
        <v>143</v>
      </c>
      <c r="H30" s="562"/>
      <c r="I30" s="642"/>
      <c r="J30" s="642"/>
      <c r="K30" s="642"/>
      <c r="L30" s="642"/>
      <c r="M30" s="642"/>
    </row>
    <row r="31" spans="1:13" s="47" customFormat="1" ht="18.75" customHeight="1">
      <c r="A31" s="617" t="s">
        <v>295</v>
      </c>
      <c r="B31" s="51"/>
      <c r="C31" s="51" t="s">
        <v>146</v>
      </c>
      <c r="D31" s="58" t="s">
        <v>161</v>
      </c>
      <c r="E31" s="655" t="s">
        <v>684</v>
      </c>
      <c r="F31" s="656"/>
      <c r="G31" s="51" t="s">
        <v>685</v>
      </c>
      <c r="H31" s="562">
        <v>68780</v>
      </c>
      <c r="I31" s="642"/>
      <c r="J31" s="642"/>
      <c r="K31" s="642"/>
      <c r="L31" s="642"/>
      <c r="M31" s="642"/>
    </row>
    <row r="32" spans="1:13" s="74" customFormat="1" ht="20.25" customHeight="1">
      <c r="A32" s="390" t="s">
        <v>291</v>
      </c>
      <c r="B32" s="51"/>
      <c r="C32" s="276" t="s">
        <v>146</v>
      </c>
      <c r="D32" s="386" t="s">
        <v>170</v>
      </c>
      <c r="E32" s="387"/>
      <c r="F32" s="388"/>
      <c r="G32" s="269"/>
      <c r="H32" s="565">
        <f>H33</f>
        <v>100000</v>
      </c>
      <c r="I32" s="636"/>
      <c r="J32" s="636"/>
      <c r="K32" s="636"/>
      <c r="L32" s="636"/>
      <c r="M32" s="636"/>
    </row>
    <row r="33" spans="1:13" s="74" customFormat="1" ht="20.25" customHeight="1">
      <c r="A33" s="389" t="s">
        <v>290</v>
      </c>
      <c r="B33" s="51"/>
      <c r="C33" s="269" t="s">
        <v>146</v>
      </c>
      <c r="D33" s="426" t="s">
        <v>170</v>
      </c>
      <c r="E33" s="271" t="s">
        <v>404</v>
      </c>
      <c r="F33" s="270" t="s">
        <v>153</v>
      </c>
      <c r="G33" s="269"/>
      <c r="H33" s="566">
        <f>H34</f>
        <v>100000</v>
      </c>
      <c r="I33" s="636"/>
      <c r="J33" s="636"/>
      <c r="K33" s="636"/>
      <c r="L33" s="636"/>
      <c r="M33" s="636"/>
    </row>
    <row r="34" spans="1:13" s="74" customFormat="1" ht="20.25" customHeight="1">
      <c r="A34" s="389" t="s">
        <v>291</v>
      </c>
      <c r="B34" s="51"/>
      <c r="C34" s="269" t="s">
        <v>146</v>
      </c>
      <c r="D34" s="426" t="s">
        <v>170</v>
      </c>
      <c r="E34" s="271" t="s">
        <v>405</v>
      </c>
      <c r="F34" s="270" t="s">
        <v>153</v>
      </c>
      <c r="G34" s="269"/>
      <c r="H34" s="566">
        <f>H36</f>
        <v>100000</v>
      </c>
      <c r="I34" s="636"/>
      <c r="J34" s="636"/>
      <c r="K34" s="636"/>
      <c r="L34" s="636"/>
      <c r="M34" s="636"/>
    </row>
    <row r="35" spans="1:13" s="74" customFormat="1" ht="20.25" customHeight="1">
      <c r="A35" s="389" t="s">
        <v>287</v>
      </c>
      <c r="B35" s="51"/>
      <c r="C35" s="269" t="s">
        <v>146</v>
      </c>
      <c r="D35" s="426" t="s">
        <v>170</v>
      </c>
      <c r="E35" s="271" t="s">
        <v>405</v>
      </c>
      <c r="F35" s="270" t="s">
        <v>406</v>
      </c>
      <c r="G35" s="269"/>
      <c r="H35" s="566">
        <f>H36</f>
        <v>100000</v>
      </c>
      <c r="I35" s="636"/>
      <c r="J35" s="636"/>
      <c r="K35" s="636"/>
      <c r="L35" s="636"/>
      <c r="M35" s="636"/>
    </row>
    <row r="36" spans="1:13" s="74" customFormat="1" ht="20.25" customHeight="1">
      <c r="A36" s="389" t="s">
        <v>184</v>
      </c>
      <c r="B36" s="51"/>
      <c r="C36" s="269" t="s">
        <v>146</v>
      </c>
      <c r="D36" s="426" t="s">
        <v>170</v>
      </c>
      <c r="E36" s="271" t="s">
        <v>405</v>
      </c>
      <c r="F36" s="270" t="s">
        <v>406</v>
      </c>
      <c r="G36" s="269" t="s">
        <v>183</v>
      </c>
      <c r="H36" s="566">
        <v>100000</v>
      </c>
      <c r="I36" s="636"/>
      <c r="J36" s="636"/>
      <c r="K36" s="636"/>
      <c r="L36" s="636"/>
      <c r="M36" s="636"/>
    </row>
    <row r="37" spans="1:13" s="74" customFormat="1" ht="25.5" customHeight="1">
      <c r="A37" s="59" t="s">
        <v>285</v>
      </c>
      <c r="B37" s="65" t="s">
        <v>0</v>
      </c>
      <c r="C37" s="62" t="s">
        <v>146</v>
      </c>
      <c r="D37" s="135" t="s">
        <v>262</v>
      </c>
      <c r="E37" s="71"/>
      <c r="F37" s="70"/>
      <c r="G37" s="134"/>
      <c r="H37" s="557">
        <f>H42+H47+H66+H74+H79</f>
        <v>7267160.64</v>
      </c>
      <c r="I37" s="636"/>
      <c r="J37" s="636"/>
      <c r="K37" s="636"/>
      <c r="L37" s="636"/>
      <c r="M37" s="636"/>
    </row>
    <row r="38" spans="1:13" s="159" customFormat="1" ht="18.75" customHeight="1" hidden="1">
      <c r="A38" s="103"/>
      <c r="B38" s="89"/>
      <c r="C38" s="65"/>
      <c r="D38" s="100"/>
      <c r="E38" s="126"/>
      <c r="F38" s="63"/>
      <c r="G38" s="123"/>
      <c r="H38" s="528"/>
      <c r="I38" s="637"/>
      <c r="J38" s="637"/>
      <c r="K38" s="637"/>
      <c r="L38" s="637"/>
      <c r="M38" s="637"/>
    </row>
    <row r="39" spans="1:13" s="159" customFormat="1" ht="18.75" customHeight="1" hidden="1">
      <c r="A39" s="96"/>
      <c r="B39" s="79"/>
      <c r="C39" s="51"/>
      <c r="D39" s="58"/>
      <c r="E39" s="165"/>
      <c r="F39" s="120"/>
      <c r="G39" s="218"/>
      <c r="H39" s="567"/>
      <c r="I39" s="637"/>
      <c r="J39" s="637"/>
      <c r="K39" s="637"/>
      <c r="L39" s="637"/>
      <c r="M39" s="637"/>
    </row>
    <row r="40" spans="1:13" s="74" customFormat="1" ht="18.75" customHeight="1" hidden="1">
      <c r="A40" s="221"/>
      <c r="B40" s="79"/>
      <c r="C40" s="220"/>
      <c r="D40" s="219"/>
      <c r="E40" s="161"/>
      <c r="F40" s="160"/>
      <c r="G40" s="218"/>
      <c r="H40" s="567"/>
      <c r="I40" s="636"/>
      <c r="J40" s="636"/>
      <c r="K40" s="636"/>
      <c r="L40" s="636"/>
      <c r="M40" s="636"/>
    </row>
    <row r="41" spans="1:13" s="74" customFormat="1" ht="18.75" customHeight="1" hidden="1">
      <c r="A41" s="162"/>
      <c r="B41" s="51"/>
      <c r="C41" s="216"/>
      <c r="D41" s="216"/>
      <c r="E41" s="165"/>
      <c r="F41" s="217"/>
      <c r="G41" s="216"/>
      <c r="H41" s="568"/>
      <c r="I41" s="636"/>
      <c r="J41" s="636"/>
      <c r="K41" s="636"/>
      <c r="L41" s="636"/>
      <c r="M41" s="636"/>
    </row>
    <row r="42" spans="1:13" s="159" customFormat="1" ht="81.75" customHeight="1">
      <c r="A42" s="103" t="s">
        <v>551</v>
      </c>
      <c r="B42" s="89" t="s">
        <v>0</v>
      </c>
      <c r="C42" s="65" t="s">
        <v>146</v>
      </c>
      <c r="D42" s="100" t="s">
        <v>262</v>
      </c>
      <c r="E42" s="126" t="s">
        <v>284</v>
      </c>
      <c r="F42" s="63" t="s">
        <v>153</v>
      </c>
      <c r="G42" s="123"/>
      <c r="H42" s="557">
        <f>+H43</f>
        <v>37206</v>
      </c>
      <c r="I42" s="637"/>
      <c r="J42" s="637"/>
      <c r="K42" s="637"/>
      <c r="L42" s="637"/>
      <c r="M42" s="637"/>
    </row>
    <row r="43" spans="1:245" s="94" customFormat="1" ht="77.25" customHeight="1">
      <c r="A43" s="517" t="s">
        <v>283</v>
      </c>
      <c r="B43" s="89" t="s">
        <v>0</v>
      </c>
      <c r="C43" s="65" t="s">
        <v>146</v>
      </c>
      <c r="D43" s="100" t="s">
        <v>262</v>
      </c>
      <c r="E43" s="126" t="s">
        <v>454</v>
      </c>
      <c r="F43" s="63" t="s">
        <v>153</v>
      </c>
      <c r="G43" s="123"/>
      <c r="H43" s="557">
        <f>+H44</f>
        <v>37206</v>
      </c>
      <c r="I43" s="637"/>
      <c r="J43" s="637"/>
      <c r="K43" s="637"/>
      <c r="L43" s="637"/>
      <c r="M43" s="637"/>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c r="EW43" s="159"/>
      <c r="EX43" s="159"/>
      <c r="EY43" s="159"/>
      <c r="EZ43" s="159"/>
      <c r="FA43" s="159"/>
      <c r="FB43" s="159"/>
      <c r="FC43" s="159"/>
      <c r="FD43" s="159"/>
      <c r="FE43" s="159"/>
      <c r="FF43" s="159"/>
      <c r="FG43" s="159"/>
      <c r="FH43" s="159"/>
      <c r="FI43" s="159"/>
      <c r="FJ43" s="159"/>
      <c r="FK43" s="159"/>
      <c r="FL43" s="159"/>
      <c r="FM43" s="159"/>
      <c r="FN43" s="159"/>
      <c r="FO43" s="159"/>
      <c r="FP43" s="159"/>
      <c r="FQ43" s="159"/>
      <c r="FR43" s="159"/>
      <c r="FS43" s="159"/>
      <c r="FT43" s="159"/>
      <c r="FU43" s="159"/>
      <c r="FV43" s="159"/>
      <c r="FW43" s="159"/>
      <c r="FX43" s="159"/>
      <c r="FY43" s="159"/>
      <c r="FZ43" s="159"/>
      <c r="GA43" s="159"/>
      <c r="GB43" s="159"/>
      <c r="GC43" s="159"/>
      <c r="GD43" s="159"/>
      <c r="GE43" s="159"/>
      <c r="GF43" s="159"/>
      <c r="GG43" s="159"/>
      <c r="GH43" s="159"/>
      <c r="GI43" s="159"/>
      <c r="GJ43" s="159"/>
      <c r="GK43" s="159"/>
      <c r="GL43" s="159"/>
      <c r="GM43" s="159"/>
      <c r="GN43" s="159"/>
      <c r="GO43" s="159"/>
      <c r="GP43" s="159"/>
      <c r="GQ43" s="159"/>
      <c r="GR43" s="159"/>
      <c r="GS43" s="159"/>
      <c r="GT43" s="159"/>
      <c r="GU43" s="159"/>
      <c r="GV43" s="159"/>
      <c r="GW43" s="159"/>
      <c r="GX43" s="159"/>
      <c r="GY43" s="159"/>
      <c r="GZ43" s="159"/>
      <c r="HA43" s="159"/>
      <c r="HB43" s="159"/>
      <c r="HC43" s="159"/>
      <c r="HD43" s="159"/>
      <c r="HE43" s="159"/>
      <c r="HF43" s="159"/>
      <c r="HG43" s="159"/>
      <c r="HH43" s="159"/>
      <c r="HI43" s="159"/>
      <c r="HJ43" s="159"/>
      <c r="HK43" s="159"/>
      <c r="HL43" s="159"/>
      <c r="HM43" s="159"/>
      <c r="HN43" s="159"/>
      <c r="HO43" s="159"/>
      <c r="HP43" s="159"/>
      <c r="HQ43" s="159"/>
      <c r="HR43" s="159"/>
      <c r="HS43" s="159"/>
      <c r="HT43" s="159"/>
      <c r="HU43" s="159"/>
      <c r="HV43" s="159"/>
      <c r="HW43" s="159"/>
      <c r="HX43" s="159"/>
      <c r="HY43" s="159"/>
      <c r="HZ43" s="159"/>
      <c r="IA43" s="159"/>
      <c r="IB43" s="159"/>
      <c r="IC43" s="159"/>
      <c r="ID43" s="159"/>
      <c r="IE43" s="159"/>
      <c r="IF43" s="159"/>
      <c r="IG43" s="159"/>
      <c r="IH43" s="159"/>
      <c r="II43" s="159"/>
      <c r="IJ43" s="159"/>
      <c r="IK43" s="159"/>
    </row>
    <row r="44" spans="1:245" s="94" customFormat="1" ht="21" customHeight="1">
      <c r="A44" s="132" t="s">
        <v>282</v>
      </c>
      <c r="B44" s="51" t="s">
        <v>0</v>
      </c>
      <c r="C44" s="79" t="s">
        <v>146</v>
      </c>
      <c r="D44" s="130" t="s">
        <v>262</v>
      </c>
      <c r="E44" s="105" t="s">
        <v>454</v>
      </c>
      <c r="F44" s="104" t="s">
        <v>281</v>
      </c>
      <c r="G44" s="154"/>
      <c r="H44" s="569">
        <v>37206</v>
      </c>
      <c r="I44" s="637"/>
      <c r="J44" s="637"/>
      <c r="K44" s="637"/>
      <c r="L44" s="637"/>
      <c r="M44" s="637"/>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c r="FK44" s="159"/>
      <c r="FL44" s="159"/>
      <c r="FM44" s="159"/>
      <c r="FN44" s="159"/>
      <c r="FO44" s="159"/>
      <c r="FP44" s="159"/>
      <c r="FQ44" s="159"/>
      <c r="FR44" s="159"/>
      <c r="FS44" s="159"/>
      <c r="FT44" s="159"/>
      <c r="FU44" s="159"/>
      <c r="FV44" s="159"/>
      <c r="FW44" s="159"/>
      <c r="FX44" s="159"/>
      <c r="FY44" s="159"/>
      <c r="FZ44" s="159"/>
      <c r="GA44" s="159"/>
      <c r="GB44" s="159"/>
      <c r="GC44" s="159"/>
      <c r="GD44" s="159"/>
      <c r="GE44" s="159"/>
      <c r="GF44" s="159"/>
      <c r="GG44" s="159"/>
      <c r="GH44" s="159"/>
      <c r="GI44" s="159"/>
      <c r="GJ44" s="159"/>
      <c r="GK44" s="159"/>
      <c r="GL44" s="159"/>
      <c r="GM44" s="159"/>
      <c r="GN44" s="159"/>
      <c r="GO44" s="159"/>
      <c r="GP44" s="159"/>
      <c r="GQ44" s="159"/>
      <c r="GR44" s="159"/>
      <c r="GS44" s="159"/>
      <c r="GT44" s="159"/>
      <c r="GU44" s="159"/>
      <c r="GV44" s="159"/>
      <c r="GW44" s="159"/>
      <c r="GX44" s="159"/>
      <c r="GY44" s="159"/>
      <c r="GZ44" s="159"/>
      <c r="HA44" s="159"/>
      <c r="HB44" s="159"/>
      <c r="HC44" s="159"/>
      <c r="HD44" s="159"/>
      <c r="HE44" s="159"/>
      <c r="HF44" s="159"/>
      <c r="HG44" s="159"/>
      <c r="HH44" s="159"/>
      <c r="HI44" s="159"/>
      <c r="HJ44" s="159"/>
      <c r="HK44" s="159"/>
      <c r="HL44" s="159"/>
      <c r="HM44" s="159"/>
      <c r="HN44" s="159"/>
      <c r="HO44" s="159"/>
      <c r="HP44" s="159"/>
      <c r="HQ44" s="159"/>
      <c r="HR44" s="159"/>
      <c r="HS44" s="159"/>
      <c r="HT44" s="159"/>
      <c r="HU44" s="159"/>
      <c r="HV44" s="159"/>
      <c r="HW44" s="159"/>
      <c r="HX44" s="159"/>
      <c r="HY44" s="159"/>
      <c r="HZ44" s="159"/>
      <c r="IA44" s="159"/>
      <c r="IB44" s="159"/>
      <c r="IC44" s="159"/>
      <c r="ID44" s="159"/>
      <c r="IE44" s="159"/>
      <c r="IF44" s="159"/>
      <c r="IG44" s="159"/>
      <c r="IH44" s="159"/>
      <c r="II44" s="159"/>
      <c r="IJ44" s="159"/>
      <c r="IK44" s="159"/>
    </row>
    <row r="45" spans="1:245" s="94" customFormat="1" ht="1.5" customHeight="1">
      <c r="A45" s="268" t="s">
        <v>181</v>
      </c>
      <c r="B45" s="51"/>
      <c r="C45" s="266" t="s">
        <v>146</v>
      </c>
      <c r="D45" s="265" t="s">
        <v>262</v>
      </c>
      <c r="E45" s="655" t="s">
        <v>455</v>
      </c>
      <c r="F45" s="656"/>
      <c r="G45" s="264" t="s">
        <v>149</v>
      </c>
      <c r="H45" s="569">
        <v>0</v>
      </c>
      <c r="I45" s="637"/>
      <c r="J45" s="637"/>
      <c r="K45" s="637"/>
      <c r="L45" s="637"/>
      <c r="M45" s="637"/>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c r="FK45" s="159"/>
      <c r="FL45" s="159"/>
      <c r="FM45" s="159"/>
      <c r="FN45" s="159"/>
      <c r="FO45" s="159"/>
      <c r="FP45" s="159"/>
      <c r="FQ45" s="159"/>
      <c r="FR45" s="159"/>
      <c r="FS45" s="159"/>
      <c r="FT45" s="159"/>
      <c r="FU45" s="159"/>
      <c r="FV45" s="159"/>
      <c r="FW45" s="159"/>
      <c r="FX45" s="159"/>
      <c r="FY45" s="159"/>
      <c r="FZ45" s="159"/>
      <c r="GA45" s="159"/>
      <c r="GB45" s="159"/>
      <c r="GC45" s="159"/>
      <c r="GD45" s="159"/>
      <c r="GE45" s="159"/>
      <c r="GF45" s="159"/>
      <c r="GG45" s="159"/>
      <c r="GH45" s="159"/>
      <c r="GI45" s="159"/>
      <c r="GJ45" s="159"/>
      <c r="GK45" s="159"/>
      <c r="GL45" s="159"/>
      <c r="GM45" s="159"/>
      <c r="GN45" s="159"/>
      <c r="GO45" s="159"/>
      <c r="GP45" s="159"/>
      <c r="GQ45" s="159"/>
      <c r="GR45" s="159"/>
      <c r="GS45" s="159"/>
      <c r="GT45" s="159"/>
      <c r="GU45" s="159"/>
      <c r="GV45" s="159"/>
      <c r="GW45" s="159"/>
      <c r="GX45" s="159"/>
      <c r="GY45" s="159"/>
      <c r="GZ45" s="159"/>
      <c r="HA45" s="159"/>
      <c r="HB45" s="159"/>
      <c r="HC45" s="159"/>
      <c r="HD45" s="159"/>
      <c r="HE45" s="159"/>
      <c r="HF45" s="159"/>
      <c r="HG45" s="159"/>
      <c r="HH45" s="159"/>
      <c r="HI45" s="159"/>
      <c r="HJ45" s="159"/>
      <c r="HK45" s="159"/>
      <c r="HL45" s="159"/>
      <c r="HM45" s="159"/>
      <c r="HN45" s="159"/>
      <c r="HO45" s="159"/>
      <c r="HP45" s="159"/>
      <c r="HQ45" s="159"/>
      <c r="HR45" s="159"/>
      <c r="HS45" s="159"/>
      <c r="HT45" s="159"/>
      <c r="HU45" s="159"/>
      <c r="HV45" s="159"/>
      <c r="HW45" s="159"/>
      <c r="HX45" s="159"/>
      <c r="HY45" s="159"/>
      <c r="HZ45" s="159"/>
      <c r="IA45" s="159"/>
      <c r="IB45" s="159"/>
      <c r="IC45" s="159"/>
      <c r="ID45" s="159"/>
      <c r="IE45" s="159"/>
      <c r="IF45" s="159"/>
      <c r="IG45" s="159"/>
      <c r="IH45" s="159"/>
      <c r="II45" s="159"/>
      <c r="IJ45" s="159"/>
      <c r="IK45" s="159"/>
    </row>
    <row r="46" spans="1:245" s="94" customFormat="1" ht="37.5" customHeight="1">
      <c r="A46" s="488" t="s">
        <v>353</v>
      </c>
      <c r="B46" s="89" t="s">
        <v>0</v>
      </c>
      <c r="C46" s="51" t="s">
        <v>146</v>
      </c>
      <c r="D46" s="51" t="s">
        <v>262</v>
      </c>
      <c r="E46" s="105" t="s">
        <v>454</v>
      </c>
      <c r="F46" s="104" t="s">
        <v>281</v>
      </c>
      <c r="G46" s="51" t="s">
        <v>143</v>
      </c>
      <c r="H46" s="592">
        <v>60000</v>
      </c>
      <c r="I46" s="637"/>
      <c r="J46" s="637"/>
      <c r="K46" s="637"/>
      <c r="L46" s="637"/>
      <c r="M46" s="637"/>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159"/>
      <c r="DQ46" s="159"/>
      <c r="DR46" s="159"/>
      <c r="DS46" s="159"/>
      <c r="DT46" s="159"/>
      <c r="DU46" s="159"/>
      <c r="DV46" s="159"/>
      <c r="DW46" s="159"/>
      <c r="DX46" s="159"/>
      <c r="DY46" s="159"/>
      <c r="DZ46" s="159"/>
      <c r="EA46" s="159"/>
      <c r="EB46" s="159"/>
      <c r="EC46" s="159"/>
      <c r="ED46" s="159"/>
      <c r="EE46" s="159"/>
      <c r="EF46" s="159"/>
      <c r="EG46" s="159"/>
      <c r="EH46" s="159"/>
      <c r="EI46" s="159"/>
      <c r="EJ46" s="159"/>
      <c r="EK46" s="159"/>
      <c r="EL46" s="159"/>
      <c r="EM46" s="159"/>
      <c r="EN46" s="159"/>
      <c r="EO46" s="159"/>
      <c r="EP46" s="159"/>
      <c r="EQ46" s="159"/>
      <c r="ER46" s="159"/>
      <c r="ES46" s="159"/>
      <c r="ET46" s="159"/>
      <c r="EU46" s="159"/>
      <c r="EV46" s="159"/>
      <c r="EW46" s="159"/>
      <c r="EX46" s="159"/>
      <c r="EY46" s="159"/>
      <c r="EZ46" s="159"/>
      <c r="FA46" s="159"/>
      <c r="FB46" s="159"/>
      <c r="FC46" s="159"/>
      <c r="FD46" s="159"/>
      <c r="FE46" s="159"/>
      <c r="FF46" s="159"/>
      <c r="FG46" s="159"/>
      <c r="FH46" s="159"/>
      <c r="FI46" s="159"/>
      <c r="FJ46" s="159"/>
      <c r="FK46" s="159"/>
      <c r="FL46" s="159"/>
      <c r="FM46" s="159"/>
      <c r="FN46" s="159"/>
      <c r="FO46" s="159"/>
      <c r="FP46" s="159"/>
      <c r="FQ46" s="159"/>
      <c r="FR46" s="159"/>
      <c r="FS46" s="159"/>
      <c r="FT46" s="159"/>
      <c r="FU46" s="159"/>
      <c r="FV46" s="159"/>
      <c r="FW46" s="159"/>
      <c r="FX46" s="159"/>
      <c r="FY46" s="159"/>
      <c r="FZ46" s="159"/>
      <c r="GA46" s="159"/>
      <c r="GB46" s="159"/>
      <c r="GC46" s="159"/>
      <c r="GD46" s="159"/>
      <c r="GE46" s="159"/>
      <c r="GF46" s="159"/>
      <c r="GG46" s="159"/>
      <c r="GH46" s="159"/>
      <c r="GI46" s="159"/>
      <c r="GJ46" s="159"/>
      <c r="GK46" s="159"/>
      <c r="GL46" s="159"/>
      <c r="GM46" s="159"/>
      <c r="GN46" s="159"/>
      <c r="GO46" s="159"/>
      <c r="GP46" s="159"/>
      <c r="GQ46" s="159"/>
      <c r="GR46" s="159"/>
      <c r="GS46" s="159"/>
      <c r="GT46" s="159"/>
      <c r="GU46" s="159"/>
      <c r="GV46" s="159"/>
      <c r="GW46" s="159"/>
      <c r="GX46" s="159"/>
      <c r="GY46" s="159"/>
      <c r="GZ46" s="159"/>
      <c r="HA46" s="159"/>
      <c r="HB46" s="159"/>
      <c r="HC46" s="159"/>
      <c r="HD46" s="159"/>
      <c r="HE46" s="159"/>
      <c r="HF46" s="159"/>
      <c r="HG46" s="159"/>
      <c r="HH46" s="159"/>
      <c r="HI46" s="159"/>
      <c r="HJ46" s="159"/>
      <c r="HK46" s="159"/>
      <c r="HL46" s="159"/>
      <c r="HM46" s="159"/>
      <c r="HN46" s="159"/>
      <c r="HO46" s="159"/>
      <c r="HP46" s="159"/>
      <c r="HQ46" s="159"/>
      <c r="HR46" s="159"/>
      <c r="HS46" s="159"/>
      <c r="HT46" s="159"/>
      <c r="HU46" s="159"/>
      <c r="HV46" s="159"/>
      <c r="HW46" s="159"/>
      <c r="HX46" s="159"/>
      <c r="HY46" s="159"/>
      <c r="HZ46" s="159"/>
      <c r="IA46" s="159"/>
      <c r="IB46" s="159"/>
      <c r="IC46" s="159"/>
      <c r="ID46" s="159"/>
      <c r="IE46" s="159"/>
      <c r="IF46" s="159"/>
      <c r="IG46" s="159"/>
      <c r="IH46" s="159"/>
      <c r="II46" s="159"/>
      <c r="IJ46" s="159"/>
      <c r="IK46" s="159"/>
    </row>
    <row r="47" spans="1:13" s="74" customFormat="1" ht="45.75" customHeight="1">
      <c r="A47" s="214" t="s">
        <v>280</v>
      </c>
      <c r="B47" s="79" t="s">
        <v>0</v>
      </c>
      <c r="C47" s="213" t="s">
        <v>146</v>
      </c>
      <c r="D47" s="212">
        <v>13</v>
      </c>
      <c r="E47" s="211" t="s">
        <v>279</v>
      </c>
      <c r="F47" s="210" t="s">
        <v>153</v>
      </c>
      <c r="G47" s="209"/>
      <c r="H47" s="572">
        <f>+H48+H65+H64</f>
        <v>3895797.6799999997</v>
      </c>
      <c r="I47" s="636"/>
      <c r="J47" s="636"/>
      <c r="K47" s="636"/>
      <c r="L47" s="636"/>
      <c r="M47" s="636"/>
    </row>
    <row r="48" spans="1:13" s="74" customFormat="1" ht="26.25" customHeight="1">
      <c r="A48" s="96" t="s">
        <v>278</v>
      </c>
      <c r="B48" s="79" t="s">
        <v>0</v>
      </c>
      <c r="C48" s="208" t="s">
        <v>146</v>
      </c>
      <c r="D48" s="78">
        <v>13</v>
      </c>
      <c r="E48" s="207" t="s">
        <v>276</v>
      </c>
      <c r="F48" s="144" t="s">
        <v>153</v>
      </c>
      <c r="G48" s="206"/>
      <c r="H48" s="563">
        <f>H49</f>
        <v>228973.4</v>
      </c>
      <c r="I48" s="636"/>
      <c r="J48" s="636"/>
      <c r="K48" s="636"/>
      <c r="L48" s="636"/>
      <c r="M48" s="636"/>
    </row>
    <row r="49" spans="1:13" s="74" customFormat="1" ht="26.25" customHeight="1">
      <c r="A49" s="80" t="s">
        <v>277</v>
      </c>
      <c r="B49" s="79"/>
      <c r="C49" s="77" t="s">
        <v>146</v>
      </c>
      <c r="D49" s="78">
        <v>13</v>
      </c>
      <c r="E49" s="207" t="s">
        <v>276</v>
      </c>
      <c r="F49" s="144" t="s">
        <v>275</v>
      </c>
      <c r="G49" s="206"/>
      <c r="H49" s="563">
        <f>H50</f>
        <v>228973.4</v>
      </c>
      <c r="I49" s="636"/>
      <c r="J49" s="636"/>
      <c r="K49" s="636"/>
      <c r="L49" s="636"/>
      <c r="M49" s="636"/>
    </row>
    <row r="50" spans="1:13" s="74" customFormat="1" ht="38.25" customHeight="1">
      <c r="A50" s="488" t="s">
        <v>353</v>
      </c>
      <c r="B50" s="51" t="s">
        <v>0</v>
      </c>
      <c r="C50" s="205" t="s">
        <v>146</v>
      </c>
      <c r="D50" s="204">
        <v>13</v>
      </c>
      <c r="E50" s="203" t="s">
        <v>276</v>
      </c>
      <c r="F50" s="60" t="s">
        <v>275</v>
      </c>
      <c r="G50" s="202" t="s">
        <v>143</v>
      </c>
      <c r="H50" s="562">
        <v>228973.4</v>
      </c>
      <c r="I50" s="636"/>
      <c r="J50" s="636"/>
      <c r="K50" s="636"/>
      <c r="L50" s="636"/>
      <c r="M50" s="636"/>
    </row>
    <row r="51" spans="1:13" s="74" customFormat="1" ht="18.75" customHeight="1" hidden="1">
      <c r="A51" s="196" t="s">
        <v>265</v>
      </c>
      <c r="B51" s="89" t="s">
        <v>0</v>
      </c>
      <c r="C51" s="201" t="s">
        <v>146</v>
      </c>
      <c r="D51" s="200">
        <v>13</v>
      </c>
      <c r="E51" s="681" t="s">
        <v>266</v>
      </c>
      <c r="F51" s="682"/>
      <c r="G51" s="199" t="s">
        <v>183</v>
      </c>
      <c r="H51" s="557"/>
      <c r="I51" s="636"/>
      <c r="J51" s="636"/>
      <c r="K51" s="636"/>
      <c r="L51" s="636"/>
      <c r="M51" s="636"/>
    </row>
    <row r="52" spans="1:13" s="74" customFormat="1" ht="18.75" customHeight="1" hidden="1">
      <c r="A52" s="82" t="s">
        <v>263</v>
      </c>
      <c r="B52" s="79" t="s">
        <v>0</v>
      </c>
      <c r="C52" s="187" t="s">
        <v>146</v>
      </c>
      <c r="D52" s="187" t="s">
        <v>262</v>
      </c>
      <c r="E52" s="64" t="s">
        <v>264</v>
      </c>
      <c r="F52" s="63" t="s">
        <v>153</v>
      </c>
      <c r="G52" s="186"/>
      <c r="H52" s="563"/>
      <c r="I52" s="636"/>
      <c r="J52" s="636"/>
      <c r="K52" s="636"/>
      <c r="L52" s="636"/>
      <c r="M52" s="636"/>
    </row>
    <row r="53" spans="1:250" s="197" customFormat="1" ht="19.5" customHeight="1" hidden="1">
      <c r="A53" s="80" t="s">
        <v>274</v>
      </c>
      <c r="B53" s="79" t="s">
        <v>0</v>
      </c>
      <c r="C53" s="106" t="s">
        <v>146</v>
      </c>
      <c r="D53" s="106" t="s">
        <v>262</v>
      </c>
      <c r="E53" s="53" t="s">
        <v>259</v>
      </c>
      <c r="F53" s="144" t="s">
        <v>153</v>
      </c>
      <c r="G53" s="185"/>
      <c r="H53" s="562"/>
      <c r="I53" s="643"/>
      <c r="J53" s="643"/>
      <c r="K53" s="643"/>
      <c r="L53" s="643"/>
      <c r="M53" s="643"/>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DH53" s="198"/>
      <c r="DI53" s="198"/>
      <c r="DJ53" s="198"/>
      <c r="DK53" s="198"/>
      <c r="DL53" s="198"/>
      <c r="DM53" s="198"/>
      <c r="DN53" s="198"/>
      <c r="DO53" s="198"/>
      <c r="DP53" s="198"/>
      <c r="DQ53" s="198"/>
      <c r="DR53" s="198"/>
      <c r="DS53" s="198"/>
      <c r="DT53" s="198"/>
      <c r="DU53" s="198"/>
      <c r="DV53" s="198"/>
      <c r="DW53" s="198"/>
      <c r="DX53" s="198"/>
      <c r="DY53" s="198"/>
      <c r="DZ53" s="198"/>
      <c r="EA53" s="198"/>
      <c r="EB53" s="198"/>
      <c r="EC53" s="198"/>
      <c r="ED53" s="198"/>
      <c r="EE53" s="198"/>
      <c r="EF53" s="198"/>
      <c r="EG53" s="198"/>
      <c r="EH53" s="198"/>
      <c r="EI53" s="198"/>
      <c r="EJ53" s="198"/>
      <c r="EK53" s="198"/>
      <c r="EL53" s="198"/>
      <c r="EM53" s="198"/>
      <c r="EN53" s="198"/>
      <c r="EO53" s="198"/>
      <c r="EP53" s="198"/>
      <c r="EQ53" s="198"/>
      <c r="ER53" s="198"/>
      <c r="ES53" s="198"/>
      <c r="ET53" s="198"/>
      <c r="EU53" s="198"/>
      <c r="EV53" s="198"/>
      <c r="EW53" s="198"/>
      <c r="EX53" s="198"/>
      <c r="EY53" s="198"/>
      <c r="EZ53" s="198"/>
      <c r="FA53" s="198"/>
      <c r="FB53" s="198"/>
      <c r="FC53" s="198"/>
      <c r="FD53" s="198"/>
      <c r="FE53" s="198"/>
      <c r="FF53" s="198"/>
      <c r="FG53" s="198"/>
      <c r="FH53" s="198"/>
      <c r="FI53" s="198"/>
      <c r="FJ53" s="198"/>
      <c r="FK53" s="198"/>
      <c r="FL53" s="198"/>
      <c r="FM53" s="198"/>
      <c r="FN53" s="198"/>
      <c r="FO53" s="198"/>
      <c r="FP53" s="198"/>
      <c r="FQ53" s="198"/>
      <c r="FR53" s="198"/>
      <c r="FS53" s="198"/>
      <c r="FT53" s="198"/>
      <c r="FU53" s="198"/>
      <c r="FV53" s="198"/>
      <c r="FW53" s="198"/>
      <c r="FX53" s="198"/>
      <c r="FY53" s="198"/>
      <c r="FZ53" s="198"/>
      <c r="GA53" s="198"/>
      <c r="GB53" s="198"/>
      <c r="GC53" s="198"/>
      <c r="GD53" s="198"/>
      <c r="GE53" s="198"/>
      <c r="GF53" s="198"/>
      <c r="GG53" s="198"/>
      <c r="GH53" s="198"/>
      <c r="GI53" s="198"/>
      <c r="GJ53" s="198"/>
      <c r="GK53" s="198"/>
      <c r="GL53" s="198"/>
      <c r="GM53" s="198"/>
      <c r="GN53" s="198"/>
      <c r="GO53" s="198"/>
      <c r="GP53" s="198"/>
      <c r="GQ53" s="198"/>
      <c r="GR53" s="198"/>
      <c r="GS53" s="198"/>
      <c r="GT53" s="198"/>
      <c r="GU53" s="198"/>
      <c r="GV53" s="198"/>
      <c r="GW53" s="198"/>
      <c r="GX53" s="198"/>
      <c r="GY53" s="198"/>
      <c r="GZ53" s="198"/>
      <c r="HA53" s="198"/>
      <c r="HB53" s="198"/>
      <c r="HC53" s="198"/>
      <c r="HD53" s="198"/>
      <c r="HE53" s="198"/>
      <c r="HF53" s="198"/>
      <c r="HG53" s="198"/>
      <c r="HH53" s="198"/>
      <c r="HI53" s="198"/>
      <c r="HJ53" s="198"/>
      <c r="HK53" s="198"/>
      <c r="HL53" s="198"/>
      <c r="HM53" s="198"/>
      <c r="HN53" s="198"/>
      <c r="HO53" s="198"/>
      <c r="HP53" s="198"/>
      <c r="HQ53" s="198"/>
      <c r="HR53" s="198"/>
      <c r="HS53" s="198"/>
      <c r="HT53" s="198"/>
      <c r="HU53" s="198"/>
      <c r="HV53" s="198"/>
      <c r="HW53" s="198"/>
      <c r="HX53" s="198"/>
      <c r="HY53" s="198"/>
      <c r="HZ53" s="198"/>
      <c r="IA53" s="198"/>
      <c r="IB53" s="198"/>
      <c r="IC53" s="198"/>
      <c r="ID53" s="198"/>
      <c r="IE53" s="198"/>
      <c r="IF53" s="198"/>
      <c r="IG53" s="198"/>
      <c r="IH53" s="198"/>
      <c r="II53" s="198"/>
      <c r="IJ53" s="198"/>
      <c r="IK53" s="198"/>
      <c r="IL53" s="198"/>
      <c r="IM53" s="198"/>
      <c r="IN53" s="198"/>
      <c r="IO53" s="198"/>
      <c r="IP53" s="198"/>
    </row>
    <row r="54" spans="1:250" s="197" customFormat="1" ht="19.5" customHeight="1" hidden="1">
      <c r="A54" s="96" t="s">
        <v>181</v>
      </c>
      <c r="B54" s="51" t="s">
        <v>0</v>
      </c>
      <c r="C54" s="54" t="s">
        <v>146</v>
      </c>
      <c r="D54" s="54">
        <v>13</v>
      </c>
      <c r="E54" s="194" t="s">
        <v>259</v>
      </c>
      <c r="F54" s="193" t="s">
        <v>258</v>
      </c>
      <c r="G54" s="54"/>
      <c r="H54" s="562"/>
      <c r="I54" s="643"/>
      <c r="J54" s="643"/>
      <c r="K54" s="643"/>
      <c r="L54" s="643"/>
      <c r="M54" s="643"/>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c r="FF54" s="198"/>
      <c r="FG54" s="198"/>
      <c r="FH54" s="198"/>
      <c r="FI54" s="198"/>
      <c r="FJ54" s="198"/>
      <c r="FK54" s="198"/>
      <c r="FL54" s="198"/>
      <c r="FM54" s="198"/>
      <c r="FN54" s="198"/>
      <c r="FO54" s="198"/>
      <c r="FP54" s="198"/>
      <c r="FQ54" s="198"/>
      <c r="FR54" s="198"/>
      <c r="FS54" s="198"/>
      <c r="FT54" s="198"/>
      <c r="FU54" s="198"/>
      <c r="FV54" s="198"/>
      <c r="FW54" s="198"/>
      <c r="FX54" s="198"/>
      <c r="FY54" s="198"/>
      <c r="FZ54" s="198"/>
      <c r="GA54" s="198"/>
      <c r="GB54" s="198"/>
      <c r="GC54" s="198"/>
      <c r="GD54" s="198"/>
      <c r="GE54" s="198"/>
      <c r="GF54" s="198"/>
      <c r="GG54" s="198"/>
      <c r="GH54" s="198"/>
      <c r="GI54" s="198"/>
      <c r="GJ54" s="198"/>
      <c r="GK54" s="198"/>
      <c r="GL54" s="198"/>
      <c r="GM54" s="198"/>
      <c r="GN54" s="198"/>
      <c r="GO54" s="198"/>
      <c r="GP54" s="198"/>
      <c r="GQ54" s="198"/>
      <c r="GR54" s="198"/>
      <c r="GS54" s="198"/>
      <c r="GT54" s="198"/>
      <c r="GU54" s="198"/>
      <c r="GV54" s="198"/>
      <c r="GW54" s="198"/>
      <c r="GX54" s="198"/>
      <c r="GY54" s="198"/>
      <c r="GZ54" s="198"/>
      <c r="HA54" s="198"/>
      <c r="HB54" s="198"/>
      <c r="HC54" s="198"/>
      <c r="HD54" s="198"/>
      <c r="HE54" s="198"/>
      <c r="HF54" s="198"/>
      <c r="HG54" s="198"/>
      <c r="HH54" s="198"/>
      <c r="HI54" s="198"/>
      <c r="HJ54" s="198"/>
      <c r="HK54" s="198"/>
      <c r="HL54" s="198"/>
      <c r="HM54" s="198"/>
      <c r="HN54" s="198"/>
      <c r="HO54" s="198"/>
      <c r="HP54" s="198"/>
      <c r="HQ54" s="198"/>
      <c r="HR54" s="198"/>
      <c r="HS54" s="198"/>
      <c r="HT54" s="198"/>
      <c r="HU54" s="198"/>
      <c r="HV54" s="198"/>
      <c r="HW54" s="198"/>
      <c r="HX54" s="198"/>
      <c r="HY54" s="198"/>
      <c r="HZ54" s="198"/>
      <c r="IA54" s="198"/>
      <c r="IB54" s="198"/>
      <c r="IC54" s="198"/>
      <c r="ID54" s="198"/>
      <c r="IE54" s="198"/>
      <c r="IF54" s="198"/>
      <c r="IG54" s="198"/>
      <c r="IH54" s="198"/>
      <c r="II54" s="198"/>
      <c r="IJ54" s="198"/>
      <c r="IK54" s="198"/>
      <c r="IL54" s="198"/>
      <c r="IM54" s="198"/>
      <c r="IN54" s="198"/>
      <c r="IO54" s="198"/>
      <c r="IP54" s="198"/>
    </row>
    <row r="55" spans="1:250" s="197" customFormat="1" ht="56.25" customHeight="1" hidden="1">
      <c r="A55" s="66" t="s">
        <v>157</v>
      </c>
      <c r="B55" s="51" t="s">
        <v>0</v>
      </c>
      <c r="C55" s="54" t="s">
        <v>146</v>
      </c>
      <c r="D55" s="54">
        <v>13</v>
      </c>
      <c r="E55" s="194" t="s">
        <v>259</v>
      </c>
      <c r="F55" s="193" t="s">
        <v>258</v>
      </c>
      <c r="G55" s="54" t="s">
        <v>143</v>
      </c>
      <c r="H55" s="562"/>
      <c r="I55" s="643"/>
      <c r="J55" s="643"/>
      <c r="K55" s="643"/>
      <c r="L55" s="643"/>
      <c r="M55" s="643"/>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98"/>
      <c r="EM55" s="198"/>
      <c r="EN55" s="198"/>
      <c r="EO55" s="198"/>
      <c r="EP55" s="198"/>
      <c r="EQ55" s="198"/>
      <c r="ER55" s="198"/>
      <c r="ES55" s="198"/>
      <c r="ET55" s="198"/>
      <c r="EU55" s="198"/>
      <c r="EV55" s="198"/>
      <c r="EW55" s="198"/>
      <c r="EX55" s="198"/>
      <c r="EY55" s="198"/>
      <c r="EZ55" s="198"/>
      <c r="FA55" s="198"/>
      <c r="FB55" s="198"/>
      <c r="FC55" s="198"/>
      <c r="FD55" s="198"/>
      <c r="FE55" s="198"/>
      <c r="FF55" s="198"/>
      <c r="FG55" s="198"/>
      <c r="FH55" s="198"/>
      <c r="FI55" s="198"/>
      <c r="FJ55" s="198"/>
      <c r="FK55" s="198"/>
      <c r="FL55" s="198"/>
      <c r="FM55" s="198"/>
      <c r="FN55" s="198"/>
      <c r="FO55" s="198"/>
      <c r="FP55" s="198"/>
      <c r="FQ55" s="198"/>
      <c r="FR55" s="198"/>
      <c r="FS55" s="198"/>
      <c r="FT55" s="198"/>
      <c r="FU55" s="198"/>
      <c r="FV55" s="198"/>
      <c r="FW55" s="198"/>
      <c r="FX55" s="198"/>
      <c r="FY55" s="198"/>
      <c r="FZ55" s="198"/>
      <c r="GA55" s="198"/>
      <c r="GB55" s="198"/>
      <c r="GC55" s="198"/>
      <c r="GD55" s="198"/>
      <c r="GE55" s="198"/>
      <c r="GF55" s="198"/>
      <c r="GG55" s="198"/>
      <c r="GH55" s="198"/>
      <c r="GI55" s="198"/>
      <c r="GJ55" s="198"/>
      <c r="GK55" s="198"/>
      <c r="GL55" s="198"/>
      <c r="GM55" s="198"/>
      <c r="GN55" s="198"/>
      <c r="GO55" s="198"/>
      <c r="GP55" s="198"/>
      <c r="GQ55" s="198"/>
      <c r="GR55" s="198"/>
      <c r="GS55" s="198"/>
      <c r="GT55" s="198"/>
      <c r="GU55" s="198"/>
      <c r="GV55" s="198"/>
      <c r="GW55" s="198"/>
      <c r="GX55" s="198"/>
      <c r="GY55" s="198"/>
      <c r="GZ55" s="198"/>
      <c r="HA55" s="198"/>
      <c r="HB55" s="198"/>
      <c r="HC55" s="198"/>
      <c r="HD55" s="198"/>
      <c r="HE55" s="198"/>
      <c r="HF55" s="198"/>
      <c r="HG55" s="198"/>
      <c r="HH55" s="198"/>
      <c r="HI55" s="198"/>
      <c r="HJ55" s="198"/>
      <c r="HK55" s="198"/>
      <c r="HL55" s="198"/>
      <c r="HM55" s="198"/>
      <c r="HN55" s="198"/>
      <c r="HO55" s="198"/>
      <c r="HP55" s="198"/>
      <c r="HQ55" s="198"/>
      <c r="HR55" s="198"/>
      <c r="HS55" s="198"/>
      <c r="HT55" s="198"/>
      <c r="HU55" s="198"/>
      <c r="HV55" s="198"/>
      <c r="HW55" s="198"/>
      <c r="HX55" s="198"/>
      <c r="HY55" s="198"/>
      <c r="HZ55" s="198"/>
      <c r="IA55" s="198"/>
      <c r="IB55" s="198"/>
      <c r="IC55" s="198"/>
      <c r="ID55" s="198"/>
      <c r="IE55" s="198"/>
      <c r="IF55" s="198"/>
      <c r="IG55" s="198"/>
      <c r="IH55" s="198"/>
      <c r="II55" s="198"/>
      <c r="IJ55" s="198"/>
      <c r="IK55" s="198"/>
      <c r="IL55" s="198"/>
      <c r="IM55" s="198"/>
      <c r="IN55" s="198"/>
      <c r="IO55" s="198"/>
      <c r="IP55" s="198"/>
    </row>
    <row r="56" spans="1:250" s="197" customFormat="1" ht="19.5" customHeight="1" hidden="1">
      <c r="A56" s="80" t="s">
        <v>184</v>
      </c>
      <c r="B56" s="51" t="s">
        <v>0</v>
      </c>
      <c r="C56" s="54" t="s">
        <v>146</v>
      </c>
      <c r="D56" s="195" t="s">
        <v>262</v>
      </c>
      <c r="E56" s="194" t="s">
        <v>271</v>
      </c>
      <c r="F56" s="193" t="s">
        <v>153</v>
      </c>
      <c r="G56" s="192"/>
      <c r="H56" s="562"/>
      <c r="I56" s="643"/>
      <c r="J56" s="643"/>
      <c r="K56" s="643"/>
      <c r="L56" s="643"/>
      <c r="M56" s="643"/>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8"/>
      <c r="FU56" s="198"/>
      <c r="FV56" s="198"/>
      <c r="FW56" s="198"/>
      <c r="FX56" s="198"/>
      <c r="FY56" s="198"/>
      <c r="FZ56" s="198"/>
      <c r="GA56" s="198"/>
      <c r="GB56" s="198"/>
      <c r="GC56" s="198"/>
      <c r="GD56" s="198"/>
      <c r="GE56" s="198"/>
      <c r="GF56" s="198"/>
      <c r="GG56" s="198"/>
      <c r="GH56" s="198"/>
      <c r="GI56" s="198"/>
      <c r="GJ56" s="198"/>
      <c r="GK56" s="198"/>
      <c r="GL56" s="198"/>
      <c r="GM56" s="198"/>
      <c r="GN56" s="198"/>
      <c r="GO56" s="198"/>
      <c r="GP56" s="198"/>
      <c r="GQ56" s="198"/>
      <c r="GR56" s="198"/>
      <c r="GS56" s="198"/>
      <c r="GT56" s="198"/>
      <c r="GU56" s="198"/>
      <c r="GV56" s="198"/>
      <c r="GW56" s="198"/>
      <c r="GX56" s="198"/>
      <c r="GY56" s="198"/>
      <c r="GZ56" s="198"/>
      <c r="HA56" s="198"/>
      <c r="HB56" s="198"/>
      <c r="HC56" s="198"/>
      <c r="HD56" s="198"/>
      <c r="HE56" s="198"/>
      <c r="HF56" s="198"/>
      <c r="HG56" s="198"/>
      <c r="HH56" s="198"/>
      <c r="HI56" s="198"/>
      <c r="HJ56" s="198"/>
      <c r="HK56" s="198"/>
      <c r="HL56" s="198"/>
      <c r="HM56" s="198"/>
      <c r="HN56" s="198"/>
      <c r="HO56" s="198"/>
      <c r="HP56" s="198"/>
      <c r="HQ56" s="198"/>
      <c r="HR56" s="198"/>
      <c r="HS56" s="198"/>
      <c r="HT56" s="198"/>
      <c r="HU56" s="198"/>
      <c r="HV56" s="198"/>
      <c r="HW56" s="198"/>
      <c r="HX56" s="198"/>
      <c r="HY56" s="198"/>
      <c r="HZ56" s="198"/>
      <c r="IA56" s="198"/>
      <c r="IB56" s="198"/>
      <c r="IC56" s="198"/>
      <c r="ID56" s="198"/>
      <c r="IE56" s="198"/>
      <c r="IF56" s="198"/>
      <c r="IG56" s="198"/>
      <c r="IH56" s="198"/>
      <c r="II56" s="198"/>
      <c r="IJ56" s="198"/>
      <c r="IK56" s="198"/>
      <c r="IL56" s="198"/>
      <c r="IM56" s="198"/>
      <c r="IN56" s="198"/>
      <c r="IO56" s="198"/>
      <c r="IP56" s="198"/>
    </row>
    <row r="57" spans="1:13" s="74" customFormat="1" ht="24.75" customHeight="1" hidden="1">
      <c r="A57" s="140" t="s">
        <v>273</v>
      </c>
      <c r="B57" s="92" t="s">
        <v>0</v>
      </c>
      <c r="C57" s="54" t="s">
        <v>146</v>
      </c>
      <c r="D57" s="195" t="s">
        <v>262</v>
      </c>
      <c r="E57" s="194" t="s">
        <v>271</v>
      </c>
      <c r="F57" s="193" t="s">
        <v>270</v>
      </c>
      <c r="G57" s="192"/>
      <c r="H57" s="573"/>
      <c r="I57" s="636"/>
      <c r="J57" s="636"/>
      <c r="K57" s="636"/>
      <c r="L57" s="636"/>
      <c r="M57" s="636"/>
    </row>
    <row r="58" spans="1:13" s="74" customFormat="1" ht="24.75" customHeight="1" hidden="1">
      <c r="A58" s="140" t="s">
        <v>272</v>
      </c>
      <c r="B58" s="65" t="s">
        <v>0</v>
      </c>
      <c r="C58" s="54" t="s">
        <v>146</v>
      </c>
      <c r="D58" s="195" t="s">
        <v>262</v>
      </c>
      <c r="E58" s="194" t="s">
        <v>271</v>
      </c>
      <c r="F58" s="193" t="s">
        <v>270</v>
      </c>
      <c r="G58" s="192" t="s">
        <v>149</v>
      </c>
      <c r="H58" s="574"/>
      <c r="I58" s="636"/>
      <c r="J58" s="636"/>
      <c r="K58" s="636"/>
      <c r="L58" s="636"/>
      <c r="M58" s="636"/>
    </row>
    <row r="59" spans="1:13" s="159" customFormat="1" ht="22.5" customHeight="1" hidden="1">
      <c r="A59" s="196" t="s">
        <v>265</v>
      </c>
      <c r="B59" s="89" t="s">
        <v>0</v>
      </c>
      <c r="C59" s="54" t="s">
        <v>146</v>
      </c>
      <c r="D59" s="195" t="s">
        <v>262</v>
      </c>
      <c r="E59" s="194" t="s">
        <v>271</v>
      </c>
      <c r="F59" s="193" t="s">
        <v>270</v>
      </c>
      <c r="G59" s="192" t="s">
        <v>143</v>
      </c>
      <c r="H59" s="557"/>
      <c r="I59" s="637"/>
      <c r="J59" s="637"/>
      <c r="K59" s="637"/>
      <c r="L59" s="637"/>
      <c r="M59" s="637"/>
    </row>
    <row r="60" spans="1:13" s="74" customFormat="1" ht="22.5" customHeight="1" hidden="1">
      <c r="A60" s="82" t="s">
        <v>263</v>
      </c>
      <c r="B60" s="79" t="s">
        <v>0</v>
      </c>
      <c r="C60" s="106" t="s">
        <v>203</v>
      </c>
      <c r="D60" s="106" t="s">
        <v>174</v>
      </c>
      <c r="E60" s="53" t="s">
        <v>268</v>
      </c>
      <c r="F60" s="144" t="s">
        <v>167</v>
      </c>
      <c r="G60" s="106"/>
      <c r="H60" s="563"/>
      <c r="I60" s="636"/>
      <c r="J60" s="636"/>
      <c r="K60" s="636"/>
      <c r="L60" s="636"/>
      <c r="M60" s="636"/>
    </row>
    <row r="61" spans="1:13" s="74" customFormat="1" ht="24" customHeight="1" hidden="1">
      <c r="A61" s="82" t="s">
        <v>269</v>
      </c>
      <c r="B61" s="79" t="s">
        <v>0</v>
      </c>
      <c r="C61" s="191" t="s">
        <v>203</v>
      </c>
      <c r="D61" s="191" t="s">
        <v>174</v>
      </c>
      <c r="E61" s="53" t="s">
        <v>268</v>
      </c>
      <c r="F61" s="144" t="s">
        <v>267</v>
      </c>
      <c r="G61" s="191"/>
      <c r="H61" s="575"/>
      <c r="I61" s="636"/>
      <c r="J61" s="636"/>
      <c r="K61" s="636"/>
      <c r="L61" s="636"/>
      <c r="M61" s="636"/>
    </row>
    <row r="62" spans="1:13" s="74" customFormat="1" ht="24" customHeight="1" hidden="1">
      <c r="A62" s="96" t="s">
        <v>181</v>
      </c>
      <c r="B62" s="51" t="s">
        <v>0</v>
      </c>
      <c r="C62" s="51" t="s">
        <v>203</v>
      </c>
      <c r="D62" s="51" t="s">
        <v>174</v>
      </c>
      <c r="E62" s="53" t="s">
        <v>268</v>
      </c>
      <c r="F62" s="144" t="s">
        <v>267</v>
      </c>
      <c r="G62" s="51" t="s">
        <v>149</v>
      </c>
      <c r="H62" s="562"/>
      <c r="I62" s="636"/>
      <c r="J62" s="636"/>
      <c r="K62" s="636"/>
      <c r="L62" s="636"/>
      <c r="M62" s="636"/>
    </row>
    <row r="63" spans="1:13" s="74" customFormat="1" ht="22.5" customHeight="1" hidden="1">
      <c r="A63" s="80" t="s">
        <v>157</v>
      </c>
      <c r="B63" s="51" t="s">
        <v>0</v>
      </c>
      <c r="C63" s="51" t="s">
        <v>203</v>
      </c>
      <c r="D63" s="51" t="s">
        <v>174</v>
      </c>
      <c r="E63" s="53" t="s">
        <v>268</v>
      </c>
      <c r="F63" s="144" t="s">
        <v>267</v>
      </c>
      <c r="G63" s="51" t="s">
        <v>143</v>
      </c>
      <c r="H63" s="562"/>
      <c r="I63" s="636"/>
      <c r="J63" s="636"/>
      <c r="K63" s="636"/>
      <c r="L63" s="636"/>
      <c r="M63" s="636"/>
    </row>
    <row r="64" spans="1:13" s="74" customFormat="1" ht="3" customHeight="1" hidden="1">
      <c r="A64" s="80" t="s">
        <v>165</v>
      </c>
      <c r="B64" s="51" t="s">
        <v>0</v>
      </c>
      <c r="C64" s="205" t="s">
        <v>146</v>
      </c>
      <c r="D64" s="204">
        <v>13</v>
      </c>
      <c r="E64" s="203" t="s">
        <v>276</v>
      </c>
      <c r="F64" s="60" t="s">
        <v>275</v>
      </c>
      <c r="G64" s="202" t="s">
        <v>162</v>
      </c>
      <c r="H64" s="562">
        <v>0</v>
      </c>
      <c r="I64" s="636"/>
      <c r="J64" s="636"/>
      <c r="K64" s="636"/>
      <c r="L64" s="636"/>
      <c r="M64" s="636"/>
    </row>
    <row r="65" spans="1:13" s="182" customFormat="1" ht="24" customHeight="1">
      <c r="A65" s="80" t="s">
        <v>184</v>
      </c>
      <c r="B65" s="92" t="s">
        <v>0</v>
      </c>
      <c r="C65" s="190" t="s">
        <v>146</v>
      </c>
      <c r="D65" s="189">
        <v>13</v>
      </c>
      <c r="E65" s="683" t="s">
        <v>510</v>
      </c>
      <c r="F65" s="684"/>
      <c r="G65" s="188" t="s">
        <v>183</v>
      </c>
      <c r="H65" s="593">
        <v>3666824.28</v>
      </c>
      <c r="I65" s="287"/>
      <c r="J65" s="287"/>
      <c r="K65" s="287"/>
      <c r="L65" s="629"/>
      <c r="M65" s="287"/>
    </row>
    <row r="66" spans="1:13" s="182" customFormat="1" ht="23.25" customHeight="1">
      <c r="A66" s="101" t="s">
        <v>265</v>
      </c>
      <c r="B66" s="65" t="s">
        <v>0</v>
      </c>
      <c r="C66" s="187" t="s">
        <v>146</v>
      </c>
      <c r="D66" s="187" t="s">
        <v>262</v>
      </c>
      <c r="E66" s="64" t="s">
        <v>264</v>
      </c>
      <c r="F66" s="63" t="s">
        <v>153</v>
      </c>
      <c r="G66" s="186"/>
      <c r="H66" s="572">
        <f>+H67</f>
        <v>3147341.96</v>
      </c>
      <c r="I66" s="638"/>
      <c r="J66" s="638"/>
      <c r="K66" s="638"/>
      <c r="L66" s="638"/>
      <c r="M66" s="638"/>
    </row>
    <row r="67" spans="1:13" s="184" customFormat="1" ht="21" customHeight="1">
      <c r="A67" s="96" t="s">
        <v>263</v>
      </c>
      <c r="B67" s="89" t="s">
        <v>0</v>
      </c>
      <c r="C67" s="106" t="s">
        <v>146</v>
      </c>
      <c r="D67" s="106" t="s">
        <v>262</v>
      </c>
      <c r="E67" s="53" t="s">
        <v>259</v>
      </c>
      <c r="F67" s="144" t="s">
        <v>153</v>
      </c>
      <c r="G67" s="185"/>
      <c r="H67" s="576">
        <f>+H68+H72</f>
        <v>3147341.96</v>
      </c>
      <c r="I67" s="639"/>
      <c r="J67" s="639"/>
      <c r="K67" s="639"/>
      <c r="L67" s="639"/>
      <c r="M67" s="639"/>
    </row>
    <row r="68" spans="1:13" s="182" customFormat="1" ht="44.25" customHeight="1">
      <c r="A68" s="103" t="s">
        <v>274</v>
      </c>
      <c r="B68" s="79" t="s">
        <v>0</v>
      </c>
      <c r="C68" s="65" t="s">
        <v>146</v>
      </c>
      <c r="D68" s="65">
        <v>13</v>
      </c>
      <c r="E68" s="126" t="s">
        <v>259</v>
      </c>
      <c r="F68" s="233" t="s">
        <v>261</v>
      </c>
      <c r="G68" s="183"/>
      <c r="H68" s="577">
        <f>H69+H70+H71</f>
        <v>3077341.96</v>
      </c>
      <c r="I68" s="638"/>
      <c r="J68" s="638"/>
      <c r="K68" s="638"/>
      <c r="L68" s="638"/>
      <c r="M68" s="638"/>
    </row>
    <row r="69" spans="1:13" s="74" customFormat="1" ht="56.25">
      <c r="A69" s="96" t="s">
        <v>181</v>
      </c>
      <c r="B69" s="79" t="s">
        <v>0</v>
      </c>
      <c r="C69" s="51" t="s">
        <v>146</v>
      </c>
      <c r="D69" s="51">
        <v>13</v>
      </c>
      <c r="E69" s="165" t="s">
        <v>259</v>
      </c>
      <c r="F69" s="120" t="s">
        <v>261</v>
      </c>
      <c r="G69" s="51" t="s">
        <v>149</v>
      </c>
      <c r="H69" s="562">
        <v>2282383</v>
      </c>
      <c r="I69" s="636"/>
      <c r="J69" s="636"/>
      <c r="K69" s="636"/>
      <c r="L69" s="636"/>
      <c r="M69" s="636"/>
    </row>
    <row r="70" spans="1:14" s="74" customFormat="1" ht="37.5">
      <c r="A70" s="488" t="s">
        <v>353</v>
      </c>
      <c r="B70" s="51" t="s">
        <v>0</v>
      </c>
      <c r="C70" s="51" t="s">
        <v>146</v>
      </c>
      <c r="D70" s="51">
        <v>13</v>
      </c>
      <c r="E70" s="165" t="s">
        <v>259</v>
      </c>
      <c r="F70" s="120" t="s">
        <v>261</v>
      </c>
      <c r="G70" s="51" t="s">
        <v>143</v>
      </c>
      <c r="H70" s="562">
        <v>790960.96</v>
      </c>
      <c r="I70" s="636"/>
      <c r="J70" s="636"/>
      <c r="K70" s="636"/>
      <c r="L70" s="636"/>
      <c r="M70" s="636"/>
      <c r="N70" s="636"/>
    </row>
    <row r="71" spans="1:13" s="74" customFormat="1" ht="24.75" customHeight="1">
      <c r="A71" s="66" t="s">
        <v>184</v>
      </c>
      <c r="B71" s="79" t="s">
        <v>0</v>
      </c>
      <c r="C71" s="51" t="s">
        <v>146</v>
      </c>
      <c r="D71" s="51">
        <v>13</v>
      </c>
      <c r="E71" s="165" t="s">
        <v>259</v>
      </c>
      <c r="F71" s="120" t="s">
        <v>261</v>
      </c>
      <c r="G71" s="51" t="s">
        <v>183</v>
      </c>
      <c r="H71" s="562">
        <v>3998</v>
      </c>
      <c r="I71" s="636"/>
      <c r="J71" s="636"/>
      <c r="K71" s="636"/>
      <c r="L71" s="636"/>
      <c r="M71" s="636"/>
    </row>
    <row r="72" spans="1:13" s="74" customFormat="1" ht="23.25" customHeight="1">
      <c r="A72" s="121" t="s">
        <v>260</v>
      </c>
      <c r="B72" s="79" t="s">
        <v>0</v>
      </c>
      <c r="C72" s="65" t="s">
        <v>146</v>
      </c>
      <c r="D72" s="65">
        <v>13</v>
      </c>
      <c r="E72" s="181" t="s">
        <v>259</v>
      </c>
      <c r="F72" s="180" t="s">
        <v>258</v>
      </c>
      <c r="G72" s="65"/>
      <c r="H72" s="577">
        <f>H73</f>
        <v>70000</v>
      </c>
      <c r="I72" s="636"/>
      <c r="J72" s="636"/>
      <c r="K72" s="636"/>
      <c r="L72" s="636"/>
      <c r="M72" s="636"/>
    </row>
    <row r="73" spans="1:13" s="74" customFormat="1" ht="39" customHeight="1">
      <c r="A73" s="488" t="s">
        <v>353</v>
      </c>
      <c r="B73" s="79" t="s">
        <v>0</v>
      </c>
      <c r="C73" s="51" t="s">
        <v>146</v>
      </c>
      <c r="D73" s="51">
        <v>13</v>
      </c>
      <c r="E73" s="165" t="s">
        <v>259</v>
      </c>
      <c r="F73" s="120" t="s">
        <v>258</v>
      </c>
      <c r="G73" s="51" t="s">
        <v>143</v>
      </c>
      <c r="H73" s="562">
        <v>70000</v>
      </c>
      <c r="I73" s="636"/>
      <c r="J73" s="636"/>
      <c r="K73" s="636"/>
      <c r="L73" s="636"/>
      <c r="M73" s="636"/>
    </row>
    <row r="74" spans="1:13" s="74" customFormat="1" ht="38.25" customHeight="1">
      <c r="A74" s="482" t="s">
        <v>316</v>
      </c>
      <c r="B74" s="79"/>
      <c r="C74" s="276" t="s">
        <v>146</v>
      </c>
      <c r="D74" s="386" t="s">
        <v>262</v>
      </c>
      <c r="E74" s="475" t="s">
        <v>271</v>
      </c>
      <c r="F74" s="476" t="s">
        <v>153</v>
      </c>
      <c r="G74" s="65"/>
      <c r="H74" s="577">
        <f>H76+H78</f>
        <v>126815</v>
      </c>
      <c r="I74" s="636"/>
      <c r="J74" s="636"/>
      <c r="K74" s="636"/>
      <c r="L74" s="636"/>
      <c r="M74" s="636"/>
    </row>
    <row r="75" spans="1:13" s="74" customFormat="1" ht="57.75" customHeight="1">
      <c r="A75" s="411" t="s">
        <v>520</v>
      </c>
      <c r="B75" s="79"/>
      <c r="C75" s="484" t="s">
        <v>146</v>
      </c>
      <c r="D75" s="485" t="s">
        <v>262</v>
      </c>
      <c r="E75" s="483" t="s">
        <v>271</v>
      </c>
      <c r="F75" s="404" t="s">
        <v>511</v>
      </c>
      <c r="G75" s="484"/>
      <c r="H75" s="562">
        <f>H76</f>
        <v>12000</v>
      </c>
      <c r="I75" s="636"/>
      <c r="J75" s="636"/>
      <c r="K75" s="636"/>
      <c r="L75" s="636"/>
      <c r="M75" s="636"/>
    </row>
    <row r="76" spans="1:13" s="74" customFormat="1" ht="24.75" customHeight="1">
      <c r="A76" s="431" t="s">
        <v>302</v>
      </c>
      <c r="B76" s="79"/>
      <c r="C76" s="484" t="s">
        <v>146</v>
      </c>
      <c r="D76" s="485" t="s">
        <v>262</v>
      </c>
      <c r="E76" s="483" t="s">
        <v>271</v>
      </c>
      <c r="F76" s="404" t="s">
        <v>511</v>
      </c>
      <c r="G76" s="484" t="s">
        <v>298</v>
      </c>
      <c r="H76" s="562">
        <v>12000</v>
      </c>
      <c r="I76" s="636"/>
      <c r="J76" s="636"/>
      <c r="K76" s="636"/>
      <c r="L76" s="636"/>
      <c r="M76" s="636"/>
    </row>
    <row r="77" spans="1:13" s="74" customFormat="1" ht="39" customHeight="1">
      <c r="A77" s="411" t="s">
        <v>480</v>
      </c>
      <c r="B77" s="79"/>
      <c r="C77" s="484" t="s">
        <v>146</v>
      </c>
      <c r="D77" s="485" t="s">
        <v>262</v>
      </c>
      <c r="E77" s="483" t="s">
        <v>271</v>
      </c>
      <c r="F77" s="404" t="s">
        <v>479</v>
      </c>
      <c r="G77" s="484"/>
      <c r="H77" s="562">
        <f>H78</f>
        <v>114815</v>
      </c>
      <c r="I77" s="636"/>
      <c r="J77" s="636"/>
      <c r="K77" s="636"/>
      <c r="L77" s="636"/>
      <c r="M77" s="636"/>
    </row>
    <row r="78" spans="1:13" s="74" customFormat="1" ht="20.25" customHeight="1">
      <c r="A78" s="431" t="s">
        <v>302</v>
      </c>
      <c r="B78" s="79"/>
      <c r="C78" s="484" t="s">
        <v>146</v>
      </c>
      <c r="D78" s="485" t="s">
        <v>262</v>
      </c>
      <c r="E78" s="483" t="s">
        <v>271</v>
      </c>
      <c r="F78" s="404" t="s">
        <v>479</v>
      </c>
      <c r="G78" s="484" t="s">
        <v>298</v>
      </c>
      <c r="H78" s="562">
        <v>114815</v>
      </c>
      <c r="I78" s="636"/>
      <c r="J78" s="636"/>
      <c r="K78" s="636"/>
      <c r="L78" s="636"/>
      <c r="M78" s="636"/>
    </row>
    <row r="79" spans="1:13" s="74" customFormat="1" ht="20.25" customHeight="1">
      <c r="A79" s="431" t="s">
        <v>287</v>
      </c>
      <c r="B79" s="79"/>
      <c r="C79" s="484" t="s">
        <v>146</v>
      </c>
      <c r="D79" s="485" t="s">
        <v>262</v>
      </c>
      <c r="E79" s="668" t="s">
        <v>403</v>
      </c>
      <c r="F79" s="669"/>
      <c r="G79" s="484"/>
      <c r="H79" s="562">
        <f>H80</f>
        <v>60000</v>
      </c>
      <c r="I79" s="636"/>
      <c r="J79" s="636"/>
      <c r="K79" s="636"/>
      <c r="L79" s="636"/>
      <c r="M79" s="636"/>
    </row>
    <row r="80" spans="1:13" s="74" customFormat="1" ht="20.25" customHeight="1">
      <c r="A80" s="431" t="s">
        <v>680</v>
      </c>
      <c r="B80" s="79"/>
      <c r="C80" s="484" t="s">
        <v>146</v>
      </c>
      <c r="D80" s="485" t="s">
        <v>262</v>
      </c>
      <c r="E80" s="668" t="s">
        <v>403</v>
      </c>
      <c r="F80" s="669"/>
      <c r="G80" s="484" t="s">
        <v>162</v>
      </c>
      <c r="H80" s="562">
        <v>60000</v>
      </c>
      <c r="I80" s="636"/>
      <c r="J80" s="636"/>
      <c r="K80" s="636"/>
      <c r="L80" s="636"/>
      <c r="M80" s="636"/>
    </row>
    <row r="81" spans="1:13" s="159" customFormat="1" ht="42" customHeight="1">
      <c r="A81" s="137" t="s">
        <v>257</v>
      </c>
      <c r="B81" s="65" t="s">
        <v>0</v>
      </c>
      <c r="C81" s="177" t="s">
        <v>174</v>
      </c>
      <c r="D81" s="177"/>
      <c r="E81" s="179"/>
      <c r="F81" s="178"/>
      <c r="G81" s="177"/>
      <c r="H81" s="578">
        <f>H84+H89+H92</f>
        <v>631900</v>
      </c>
      <c r="I81" s="637"/>
      <c r="J81" s="637"/>
      <c r="K81" s="637"/>
      <c r="L81" s="637"/>
      <c r="M81" s="637"/>
    </row>
    <row r="82" spans="1:13" s="159" customFormat="1" ht="27" customHeight="1">
      <c r="A82" s="137" t="s">
        <v>567</v>
      </c>
      <c r="B82" s="65"/>
      <c r="C82" s="177" t="s">
        <v>174</v>
      </c>
      <c r="D82" s="177" t="s">
        <v>231</v>
      </c>
      <c r="E82" s="179"/>
      <c r="F82" s="178"/>
      <c r="G82" s="177"/>
      <c r="H82" s="578">
        <f>H83</f>
        <v>68200</v>
      </c>
      <c r="I82" s="637"/>
      <c r="J82" s="637"/>
      <c r="K82" s="637"/>
      <c r="L82" s="637"/>
      <c r="M82" s="637"/>
    </row>
    <row r="83" spans="1:13" s="159" customFormat="1" ht="93.75" customHeight="1">
      <c r="A83" s="103" t="s">
        <v>550</v>
      </c>
      <c r="B83" s="79" t="s">
        <v>0</v>
      </c>
      <c r="C83" s="65" t="s">
        <v>174</v>
      </c>
      <c r="D83" s="65" t="s">
        <v>231</v>
      </c>
      <c r="E83" s="658" t="s">
        <v>612</v>
      </c>
      <c r="F83" s="659"/>
      <c r="G83" s="177"/>
      <c r="H83" s="578">
        <f>H84</f>
        <v>68200</v>
      </c>
      <c r="I83" s="637"/>
      <c r="J83" s="637"/>
      <c r="K83" s="637"/>
      <c r="L83" s="637"/>
      <c r="M83" s="637"/>
    </row>
    <row r="84" spans="1:13" s="159" customFormat="1" ht="63" customHeight="1">
      <c r="A84" s="171" t="s">
        <v>256</v>
      </c>
      <c r="B84" s="139" t="s">
        <v>0</v>
      </c>
      <c r="C84" s="434" t="s">
        <v>174</v>
      </c>
      <c r="D84" s="65" t="s">
        <v>231</v>
      </c>
      <c r="E84" s="666" t="s">
        <v>613</v>
      </c>
      <c r="F84" s="667"/>
      <c r="G84" s="65"/>
      <c r="H84" s="578">
        <f>H85</f>
        <v>68200</v>
      </c>
      <c r="I84" s="637"/>
      <c r="J84" s="637"/>
      <c r="K84" s="637"/>
      <c r="L84" s="637"/>
      <c r="M84" s="637"/>
    </row>
    <row r="85" spans="1:13" s="159" customFormat="1" ht="57" customHeight="1">
      <c r="A85" s="141" t="s">
        <v>255</v>
      </c>
      <c r="B85" s="139" t="s">
        <v>0</v>
      </c>
      <c r="C85" s="176" t="s">
        <v>174</v>
      </c>
      <c r="D85" s="51" t="s">
        <v>231</v>
      </c>
      <c r="E85" s="673" t="s">
        <v>456</v>
      </c>
      <c r="F85" s="674"/>
      <c r="G85" s="51"/>
      <c r="H85" s="594">
        <f>H86</f>
        <v>68200</v>
      </c>
      <c r="I85" s="637"/>
      <c r="J85" s="637"/>
      <c r="K85" s="637"/>
      <c r="L85" s="637"/>
      <c r="M85" s="637"/>
    </row>
    <row r="86" spans="1:13" s="159" customFormat="1" ht="36.75" customHeight="1">
      <c r="A86" s="488" t="s">
        <v>353</v>
      </c>
      <c r="B86" s="139" t="s">
        <v>0</v>
      </c>
      <c r="C86" s="176" t="s">
        <v>174</v>
      </c>
      <c r="D86" s="51" t="s">
        <v>231</v>
      </c>
      <c r="E86" s="664" t="s">
        <v>456</v>
      </c>
      <c r="F86" s="665"/>
      <c r="G86" s="51" t="s">
        <v>143</v>
      </c>
      <c r="H86" s="594">
        <v>68200</v>
      </c>
      <c r="I86" s="637"/>
      <c r="J86" s="637"/>
      <c r="K86" s="637"/>
      <c r="L86" s="637"/>
      <c r="M86" s="637"/>
    </row>
    <row r="87" spans="1:13" s="159" customFormat="1" ht="36.75" customHeight="1">
      <c r="A87" s="466" t="s">
        <v>573</v>
      </c>
      <c r="B87" s="89" t="s">
        <v>0</v>
      </c>
      <c r="C87" s="177" t="s">
        <v>174</v>
      </c>
      <c r="D87" s="177" t="s">
        <v>175</v>
      </c>
      <c r="E87" s="174"/>
      <c r="F87" s="173"/>
      <c r="G87" s="62"/>
      <c r="H87" s="557">
        <f>H88</f>
        <v>61100</v>
      </c>
      <c r="I87" s="637"/>
      <c r="J87" s="637"/>
      <c r="K87" s="637"/>
      <c r="L87" s="637"/>
      <c r="M87" s="637"/>
    </row>
    <row r="88" spans="1:13" s="74" customFormat="1" ht="101.25" customHeight="1">
      <c r="A88" s="103" t="s">
        <v>559</v>
      </c>
      <c r="B88" s="79" t="s">
        <v>0</v>
      </c>
      <c r="C88" s="51" t="s">
        <v>174</v>
      </c>
      <c r="D88" s="51" t="s">
        <v>175</v>
      </c>
      <c r="E88" s="664" t="s">
        <v>612</v>
      </c>
      <c r="F88" s="665"/>
      <c r="G88" s="51"/>
      <c r="H88" s="577">
        <f>H89</f>
        <v>61100</v>
      </c>
      <c r="I88" s="636"/>
      <c r="J88" s="636"/>
      <c r="K88" s="636"/>
      <c r="L88" s="636"/>
      <c r="M88" s="636"/>
    </row>
    <row r="89" spans="1:13" s="74" customFormat="1" ht="39" customHeight="1">
      <c r="A89" s="494" t="s">
        <v>352</v>
      </c>
      <c r="B89" s="51"/>
      <c r="C89" s="65" t="s">
        <v>174</v>
      </c>
      <c r="D89" s="65" t="s">
        <v>175</v>
      </c>
      <c r="E89" s="658" t="s">
        <v>627</v>
      </c>
      <c r="F89" s="659"/>
      <c r="G89" s="65"/>
      <c r="H89" s="577">
        <f>H90</f>
        <v>61100</v>
      </c>
      <c r="I89" s="636"/>
      <c r="J89" s="636"/>
      <c r="K89" s="636"/>
      <c r="L89" s="636"/>
      <c r="M89" s="636"/>
    </row>
    <row r="90" spans="1:13" s="74" customFormat="1" ht="36" customHeight="1">
      <c r="A90" s="495" t="s">
        <v>428</v>
      </c>
      <c r="B90" s="154" t="s">
        <v>0</v>
      </c>
      <c r="C90" s="176" t="s">
        <v>174</v>
      </c>
      <c r="D90" s="176" t="s">
        <v>175</v>
      </c>
      <c r="E90" s="664" t="s">
        <v>628</v>
      </c>
      <c r="F90" s="665"/>
      <c r="G90" s="51"/>
      <c r="H90" s="563">
        <f>H91</f>
        <v>61100</v>
      </c>
      <c r="I90" s="636"/>
      <c r="J90" s="636"/>
      <c r="K90" s="636"/>
      <c r="L90" s="636"/>
      <c r="M90" s="636"/>
    </row>
    <row r="91" spans="1:13" s="74" customFormat="1" ht="36.75" customHeight="1">
      <c r="A91" s="488" t="s">
        <v>353</v>
      </c>
      <c r="B91" s="163" t="s">
        <v>0</v>
      </c>
      <c r="C91" s="176" t="s">
        <v>174</v>
      </c>
      <c r="D91" s="176" t="s">
        <v>175</v>
      </c>
      <c r="E91" s="664" t="s">
        <v>628</v>
      </c>
      <c r="F91" s="665"/>
      <c r="G91" s="51" t="s">
        <v>143</v>
      </c>
      <c r="H91" s="562">
        <v>61100</v>
      </c>
      <c r="I91" s="636"/>
      <c r="J91" s="636"/>
      <c r="K91" s="636"/>
      <c r="L91" s="636"/>
      <c r="M91" s="636"/>
    </row>
    <row r="92" spans="1:13" s="74" customFormat="1" ht="40.5" customHeight="1">
      <c r="A92" s="59" t="s">
        <v>254</v>
      </c>
      <c r="B92" s="139" t="s">
        <v>0</v>
      </c>
      <c r="C92" s="62" t="s">
        <v>174</v>
      </c>
      <c r="D92" s="62">
        <v>14</v>
      </c>
      <c r="E92" s="174"/>
      <c r="F92" s="173"/>
      <c r="G92" s="90"/>
      <c r="H92" s="557">
        <f>+H93</f>
        <v>502600</v>
      </c>
      <c r="I92" s="636"/>
      <c r="J92" s="636"/>
      <c r="K92" s="636"/>
      <c r="L92" s="636"/>
      <c r="M92" s="636"/>
    </row>
    <row r="93" spans="1:13" s="74" customFormat="1" ht="60.75" customHeight="1">
      <c r="A93" s="56" t="s">
        <v>666</v>
      </c>
      <c r="B93" s="139" t="s">
        <v>0</v>
      </c>
      <c r="C93" s="62" t="s">
        <v>174</v>
      </c>
      <c r="D93" s="62">
        <v>14</v>
      </c>
      <c r="E93" s="658" t="s">
        <v>629</v>
      </c>
      <c r="F93" s="659"/>
      <c r="G93" s="90"/>
      <c r="H93" s="557">
        <f>H94</f>
        <v>502600</v>
      </c>
      <c r="I93" s="636"/>
      <c r="J93" s="636"/>
      <c r="K93" s="636"/>
      <c r="L93" s="636"/>
      <c r="M93" s="636"/>
    </row>
    <row r="94" spans="1:13" s="74" customFormat="1" ht="79.5" customHeight="1">
      <c r="A94" s="514" t="s">
        <v>669</v>
      </c>
      <c r="B94" s="163" t="s">
        <v>0</v>
      </c>
      <c r="C94" s="62" t="s">
        <v>174</v>
      </c>
      <c r="D94" s="62" t="s">
        <v>252</v>
      </c>
      <c r="E94" s="658" t="s">
        <v>677</v>
      </c>
      <c r="F94" s="659"/>
      <c r="G94" s="90"/>
      <c r="H94" s="557">
        <f>H99+H97+H95</f>
        <v>502600</v>
      </c>
      <c r="I94" s="636"/>
      <c r="J94" s="636"/>
      <c r="K94" s="636"/>
      <c r="L94" s="636"/>
      <c r="M94" s="636"/>
    </row>
    <row r="95" spans="1:13" s="74" customFormat="1" ht="79.5" customHeight="1">
      <c r="A95" s="609" t="s">
        <v>671</v>
      </c>
      <c r="B95" s="163"/>
      <c r="C95" s="62" t="s">
        <v>174</v>
      </c>
      <c r="D95" s="62" t="s">
        <v>252</v>
      </c>
      <c r="E95" s="664" t="s">
        <v>672</v>
      </c>
      <c r="F95" s="665"/>
      <c r="G95" s="138"/>
      <c r="H95" s="563">
        <f>H96</f>
        <v>470844</v>
      </c>
      <c r="I95" s="636"/>
      <c r="J95" s="636"/>
      <c r="K95" s="636"/>
      <c r="L95" s="636"/>
      <c r="M95" s="636"/>
    </row>
    <row r="96" spans="1:13" s="74" customFormat="1" ht="33.75" customHeight="1">
      <c r="A96" s="80" t="s">
        <v>165</v>
      </c>
      <c r="B96" s="163"/>
      <c r="C96" s="62" t="s">
        <v>174</v>
      </c>
      <c r="D96" s="62" t="s">
        <v>252</v>
      </c>
      <c r="E96" s="664" t="s">
        <v>672</v>
      </c>
      <c r="F96" s="665"/>
      <c r="G96" s="138" t="s">
        <v>162</v>
      </c>
      <c r="H96" s="563">
        <v>470844</v>
      </c>
      <c r="I96" s="636"/>
      <c r="J96" s="636"/>
      <c r="K96" s="636"/>
      <c r="L96" s="636"/>
      <c r="M96" s="636"/>
    </row>
    <row r="97" spans="1:13" s="74" customFormat="1" ht="54.75" customHeight="1">
      <c r="A97" s="610" t="s">
        <v>674</v>
      </c>
      <c r="B97" s="163"/>
      <c r="C97" s="62" t="s">
        <v>174</v>
      </c>
      <c r="D97" s="62" t="s">
        <v>252</v>
      </c>
      <c r="E97" s="658" t="s">
        <v>673</v>
      </c>
      <c r="F97" s="659"/>
      <c r="G97" s="90"/>
      <c r="H97" s="557">
        <f>H98</f>
        <v>4756</v>
      </c>
      <c r="I97" s="636"/>
      <c r="J97" s="636"/>
      <c r="K97" s="636"/>
      <c r="L97" s="636"/>
      <c r="M97" s="636"/>
    </row>
    <row r="98" spans="1:13" s="74" customFormat="1" ht="32.25" customHeight="1">
      <c r="A98" s="80" t="s">
        <v>165</v>
      </c>
      <c r="B98" s="163"/>
      <c r="C98" s="62" t="s">
        <v>174</v>
      </c>
      <c r="D98" s="62" t="s">
        <v>252</v>
      </c>
      <c r="E98" s="658" t="s">
        <v>673</v>
      </c>
      <c r="F98" s="659"/>
      <c r="G98" s="90"/>
      <c r="H98" s="557">
        <v>4756</v>
      </c>
      <c r="I98" s="636"/>
      <c r="J98" s="636"/>
      <c r="K98" s="636"/>
      <c r="L98" s="636"/>
      <c r="M98" s="636"/>
    </row>
    <row r="99" spans="1:13" s="74" customFormat="1" ht="40.5" customHeight="1">
      <c r="A99" s="96" t="s">
        <v>251</v>
      </c>
      <c r="B99" s="139" t="s">
        <v>0</v>
      </c>
      <c r="C99" s="51" t="s">
        <v>174</v>
      </c>
      <c r="D99" s="51">
        <v>14</v>
      </c>
      <c r="E99" s="664" t="s">
        <v>676</v>
      </c>
      <c r="F99" s="665"/>
      <c r="G99" s="51"/>
      <c r="H99" s="563">
        <f>H100</f>
        <v>27000</v>
      </c>
      <c r="I99" s="636"/>
      <c r="J99" s="636"/>
      <c r="K99" s="636"/>
      <c r="L99" s="636"/>
      <c r="M99" s="636"/>
    </row>
    <row r="100" spans="1:13" s="74" customFormat="1" ht="28.5" customHeight="1">
      <c r="A100" s="80" t="s">
        <v>165</v>
      </c>
      <c r="B100" s="65" t="s">
        <v>0</v>
      </c>
      <c r="C100" s="51" t="s">
        <v>174</v>
      </c>
      <c r="D100" s="51">
        <v>14</v>
      </c>
      <c r="E100" s="664" t="s">
        <v>676</v>
      </c>
      <c r="F100" s="665"/>
      <c r="G100" s="51" t="s">
        <v>162</v>
      </c>
      <c r="H100" s="562">
        <v>27000</v>
      </c>
      <c r="I100" s="636"/>
      <c r="J100" s="636"/>
      <c r="K100" s="636"/>
      <c r="L100" s="636"/>
      <c r="M100" s="636"/>
    </row>
    <row r="101" spans="1:13" s="74" customFormat="1" ht="26.25" customHeight="1">
      <c r="A101" s="59" t="s">
        <v>250</v>
      </c>
      <c r="B101" s="65" t="s">
        <v>0</v>
      </c>
      <c r="C101" s="62" t="s">
        <v>214</v>
      </c>
      <c r="D101" s="68"/>
      <c r="E101" s="68"/>
      <c r="F101" s="67"/>
      <c r="G101" s="134"/>
      <c r="H101" s="557">
        <f>H102+H126</f>
        <v>2540453.83</v>
      </c>
      <c r="I101" s="636"/>
      <c r="J101" s="636"/>
      <c r="K101" s="636"/>
      <c r="L101" s="636"/>
      <c r="M101" s="636"/>
    </row>
    <row r="102" spans="1:13" s="74" customFormat="1" ht="18.75">
      <c r="A102" s="171" t="s">
        <v>249</v>
      </c>
      <c r="B102" s="51" t="s">
        <v>0</v>
      </c>
      <c r="C102" s="62" t="s">
        <v>214</v>
      </c>
      <c r="D102" s="135" t="s">
        <v>231</v>
      </c>
      <c r="E102" s="135"/>
      <c r="F102" s="134"/>
      <c r="G102" s="134"/>
      <c r="H102" s="557">
        <f>H103</f>
        <v>2027799.83</v>
      </c>
      <c r="I102" s="636"/>
      <c r="J102" s="636"/>
      <c r="K102" s="636"/>
      <c r="L102" s="636"/>
      <c r="M102" s="636"/>
    </row>
    <row r="103" spans="1:13" s="74" customFormat="1" ht="75" customHeight="1">
      <c r="A103" s="56" t="s">
        <v>491</v>
      </c>
      <c r="B103" s="257" t="s">
        <v>0</v>
      </c>
      <c r="C103" s="62" t="s">
        <v>214</v>
      </c>
      <c r="D103" s="135" t="s">
        <v>231</v>
      </c>
      <c r="E103" s="658" t="s">
        <v>614</v>
      </c>
      <c r="F103" s="659"/>
      <c r="G103" s="134"/>
      <c r="H103" s="557">
        <f>H104+H108+H113</f>
        <v>2027799.83</v>
      </c>
      <c r="I103" s="636"/>
      <c r="J103" s="636"/>
      <c r="K103" s="636"/>
      <c r="L103" s="636"/>
      <c r="M103" s="636"/>
    </row>
    <row r="104" spans="1:13" s="74" customFormat="1" ht="38.25" customHeight="1" hidden="1">
      <c r="A104" s="171" t="s">
        <v>248</v>
      </c>
      <c r="B104" s="257" t="s">
        <v>0</v>
      </c>
      <c r="C104" s="62" t="s">
        <v>214</v>
      </c>
      <c r="D104" s="135" t="s">
        <v>231</v>
      </c>
      <c r="E104" s="135" t="s">
        <v>495</v>
      </c>
      <c r="F104" s="134" t="s">
        <v>153</v>
      </c>
      <c r="G104" s="134"/>
      <c r="H104" s="557">
        <v>0</v>
      </c>
      <c r="I104" s="636"/>
      <c r="J104" s="636"/>
      <c r="K104" s="636"/>
      <c r="L104" s="636"/>
      <c r="M104" s="636"/>
    </row>
    <row r="105" spans="1:13" s="74" customFormat="1" ht="43.5" customHeight="1" hidden="1">
      <c r="A105" s="147" t="s">
        <v>247</v>
      </c>
      <c r="B105" s="256" t="s">
        <v>0</v>
      </c>
      <c r="C105" s="106" t="s">
        <v>214</v>
      </c>
      <c r="D105" s="175" t="s">
        <v>231</v>
      </c>
      <c r="E105" s="175" t="s">
        <v>495</v>
      </c>
      <c r="F105" s="143" t="s">
        <v>243</v>
      </c>
      <c r="G105" s="143"/>
      <c r="H105" s="563">
        <f>H107</f>
        <v>0</v>
      </c>
      <c r="I105" s="636"/>
      <c r="J105" s="636"/>
      <c r="K105" s="636"/>
      <c r="L105" s="636"/>
      <c r="M105" s="636"/>
    </row>
    <row r="106" spans="1:13" s="74" customFormat="1" ht="25.5" customHeight="1" hidden="1">
      <c r="A106" s="80" t="s">
        <v>246</v>
      </c>
      <c r="B106" s="256" t="s">
        <v>0</v>
      </c>
      <c r="C106" s="106" t="s">
        <v>214</v>
      </c>
      <c r="D106" s="175" t="s">
        <v>231</v>
      </c>
      <c r="E106" s="175" t="s">
        <v>495</v>
      </c>
      <c r="F106" s="143" t="s">
        <v>243</v>
      </c>
      <c r="G106" s="143" t="s">
        <v>207</v>
      </c>
      <c r="H106" s="563">
        <v>0</v>
      </c>
      <c r="I106" s="636"/>
      <c r="J106" s="636"/>
      <c r="K106" s="636"/>
      <c r="L106" s="636"/>
      <c r="M106" s="636"/>
    </row>
    <row r="107" spans="1:13" s="74" customFormat="1" ht="39.75" customHeight="1" hidden="1">
      <c r="A107" s="172" t="s">
        <v>245</v>
      </c>
      <c r="B107" s="256" t="s">
        <v>0</v>
      </c>
      <c r="C107" s="106" t="s">
        <v>214</v>
      </c>
      <c r="D107" s="175" t="s">
        <v>231</v>
      </c>
      <c r="E107" s="175" t="s">
        <v>495</v>
      </c>
      <c r="F107" s="143" t="s">
        <v>243</v>
      </c>
      <c r="G107" s="143" t="s">
        <v>207</v>
      </c>
      <c r="H107" s="563">
        <v>0</v>
      </c>
      <c r="I107" s="636"/>
      <c r="J107" s="636"/>
      <c r="K107" s="636"/>
      <c r="L107" s="636"/>
      <c r="M107" s="636"/>
    </row>
    <row r="108" spans="1:13" s="74" customFormat="1" ht="37.5">
      <c r="A108" s="171" t="s">
        <v>241</v>
      </c>
      <c r="B108" s="257" t="s">
        <v>0</v>
      </c>
      <c r="C108" s="62" t="s">
        <v>214</v>
      </c>
      <c r="D108" s="135" t="s">
        <v>231</v>
      </c>
      <c r="E108" s="658" t="s">
        <v>529</v>
      </c>
      <c r="F108" s="659"/>
      <c r="G108" s="134"/>
      <c r="H108" s="595">
        <f>H109+H112</f>
        <v>1209000</v>
      </c>
      <c r="I108" s="636"/>
      <c r="J108" s="636"/>
      <c r="K108" s="636"/>
      <c r="L108" s="636"/>
      <c r="M108" s="636"/>
    </row>
    <row r="109" spans="1:13" s="74" customFormat="1" ht="37.5">
      <c r="A109" s="141" t="s">
        <v>240</v>
      </c>
      <c r="B109" s="257" t="s">
        <v>0</v>
      </c>
      <c r="C109" s="106" t="s">
        <v>214</v>
      </c>
      <c r="D109" s="175" t="s">
        <v>231</v>
      </c>
      <c r="E109" s="664" t="s">
        <v>518</v>
      </c>
      <c r="F109" s="665"/>
      <c r="G109" s="143"/>
      <c r="H109" s="563">
        <f>H110</f>
        <v>1200000</v>
      </c>
      <c r="I109" s="636"/>
      <c r="J109" s="636"/>
      <c r="K109" s="636"/>
      <c r="L109" s="636"/>
      <c r="M109" s="636"/>
    </row>
    <row r="110" spans="1:13" s="74" customFormat="1" ht="35.25" customHeight="1">
      <c r="A110" s="488" t="s">
        <v>353</v>
      </c>
      <c r="B110" s="257" t="s">
        <v>0</v>
      </c>
      <c r="C110" s="106" t="s">
        <v>214</v>
      </c>
      <c r="D110" s="175" t="s">
        <v>231</v>
      </c>
      <c r="E110" s="664" t="s">
        <v>518</v>
      </c>
      <c r="F110" s="665"/>
      <c r="G110" s="143" t="s">
        <v>143</v>
      </c>
      <c r="H110" s="579">
        <v>1200000</v>
      </c>
      <c r="I110" s="636"/>
      <c r="J110" s="636"/>
      <c r="K110" s="636"/>
      <c r="L110" s="636"/>
      <c r="M110" s="636"/>
    </row>
    <row r="111" spans="1:13" s="74" customFormat="1" ht="42" customHeight="1">
      <c r="A111" s="141" t="s">
        <v>665</v>
      </c>
      <c r="B111" s="257"/>
      <c r="C111" s="106" t="s">
        <v>214</v>
      </c>
      <c r="D111" s="175" t="s">
        <v>231</v>
      </c>
      <c r="E111" s="664" t="s">
        <v>664</v>
      </c>
      <c r="F111" s="665"/>
      <c r="G111" s="143"/>
      <c r="H111" s="579">
        <f>H112</f>
        <v>9000</v>
      </c>
      <c r="I111" s="636"/>
      <c r="J111" s="636"/>
      <c r="K111" s="636"/>
      <c r="L111" s="636"/>
      <c r="M111" s="636"/>
    </row>
    <row r="112" spans="1:13" s="74" customFormat="1" ht="36.75" customHeight="1">
      <c r="A112" s="488" t="s">
        <v>353</v>
      </c>
      <c r="B112" s="257"/>
      <c r="C112" s="106" t="s">
        <v>214</v>
      </c>
      <c r="D112" s="175" t="s">
        <v>231</v>
      </c>
      <c r="E112" s="664" t="s">
        <v>664</v>
      </c>
      <c r="F112" s="665"/>
      <c r="G112" s="143" t="s">
        <v>143</v>
      </c>
      <c r="H112" s="624">
        <v>9000</v>
      </c>
      <c r="I112" s="636"/>
      <c r="J112" s="636"/>
      <c r="K112" s="636"/>
      <c r="L112" s="636"/>
      <c r="M112" s="636"/>
    </row>
    <row r="113" spans="1:13" s="74" customFormat="1" ht="55.5" customHeight="1">
      <c r="A113" s="466" t="s">
        <v>234</v>
      </c>
      <c r="B113" s="257" t="s">
        <v>0</v>
      </c>
      <c r="C113" s="62" t="s">
        <v>214</v>
      </c>
      <c r="D113" s="135" t="s">
        <v>231</v>
      </c>
      <c r="E113" s="658" t="s">
        <v>530</v>
      </c>
      <c r="F113" s="659"/>
      <c r="G113" s="134"/>
      <c r="H113" s="557">
        <f>H114</f>
        <v>818799.83</v>
      </c>
      <c r="I113" s="636"/>
      <c r="J113" s="636"/>
      <c r="K113" s="636"/>
      <c r="L113" s="636"/>
      <c r="M113" s="636"/>
    </row>
    <row r="114" spans="1:13" s="74" customFormat="1" ht="37.5" customHeight="1">
      <c r="A114" s="166" t="s">
        <v>232</v>
      </c>
      <c r="B114" s="257" t="s">
        <v>0</v>
      </c>
      <c r="C114" s="106" t="s">
        <v>214</v>
      </c>
      <c r="D114" s="175" t="s">
        <v>231</v>
      </c>
      <c r="E114" s="664" t="s">
        <v>395</v>
      </c>
      <c r="F114" s="665"/>
      <c r="G114" s="134"/>
      <c r="H114" s="563">
        <f>H115</f>
        <v>818799.83</v>
      </c>
      <c r="I114" s="636"/>
      <c r="J114" s="636"/>
      <c r="K114" s="636"/>
      <c r="L114" s="636"/>
      <c r="M114" s="636"/>
    </row>
    <row r="115" spans="1:13" s="74" customFormat="1" ht="37.5">
      <c r="A115" s="488" t="s">
        <v>353</v>
      </c>
      <c r="B115" s="257" t="s">
        <v>0</v>
      </c>
      <c r="C115" s="106" t="s">
        <v>214</v>
      </c>
      <c r="D115" s="175" t="s">
        <v>231</v>
      </c>
      <c r="E115" s="664" t="s">
        <v>395</v>
      </c>
      <c r="F115" s="665"/>
      <c r="G115" s="143" t="s">
        <v>143</v>
      </c>
      <c r="H115" s="563">
        <v>818799.83</v>
      </c>
      <c r="I115" s="636"/>
      <c r="J115" s="636"/>
      <c r="K115" s="636"/>
      <c r="L115" s="636"/>
      <c r="M115" s="636"/>
    </row>
    <row r="116" spans="1:34" s="93" customFormat="1" ht="56.25" customHeight="1" hidden="1">
      <c r="A116" s="171" t="s">
        <v>248</v>
      </c>
      <c r="B116" s="89" t="s">
        <v>0</v>
      </c>
      <c r="C116" s="62" t="s">
        <v>214</v>
      </c>
      <c r="D116" s="135" t="s">
        <v>231</v>
      </c>
      <c r="E116" s="135" t="s">
        <v>244</v>
      </c>
      <c r="F116" s="134" t="s">
        <v>153</v>
      </c>
      <c r="G116" s="134"/>
      <c r="H116" s="563">
        <v>4897.431</v>
      </c>
      <c r="I116" s="635"/>
      <c r="J116" s="635"/>
      <c r="K116" s="635"/>
      <c r="L116" s="635"/>
      <c r="M116" s="635"/>
      <c r="N116" s="94"/>
      <c r="O116" s="94"/>
      <c r="P116" s="94"/>
      <c r="Q116" s="94"/>
      <c r="R116" s="94"/>
      <c r="S116" s="94"/>
      <c r="T116" s="94"/>
      <c r="U116" s="94"/>
      <c r="V116" s="94"/>
      <c r="W116" s="94"/>
      <c r="X116" s="94"/>
      <c r="Y116" s="94"/>
      <c r="Z116" s="94"/>
      <c r="AA116" s="94"/>
      <c r="AB116" s="94"/>
      <c r="AC116" s="94"/>
      <c r="AD116" s="94"/>
      <c r="AE116" s="94"/>
      <c r="AF116" s="94"/>
      <c r="AG116" s="94"/>
      <c r="AH116" s="94"/>
    </row>
    <row r="117" spans="1:244" s="94" customFormat="1" ht="37.5" customHeight="1" hidden="1">
      <c r="A117" s="147" t="s">
        <v>247</v>
      </c>
      <c r="B117" s="79" t="s">
        <v>0</v>
      </c>
      <c r="C117" s="62" t="s">
        <v>214</v>
      </c>
      <c r="D117" s="135" t="s">
        <v>231</v>
      </c>
      <c r="E117" s="135" t="s">
        <v>244</v>
      </c>
      <c r="F117" s="134" t="s">
        <v>243</v>
      </c>
      <c r="G117" s="134"/>
      <c r="H117" s="563" t="str">
        <f>H119</f>
        <v>4897,431</v>
      </c>
      <c r="I117" s="637"/>
      <c r="J117" s="637"/>
      <c r="K117" s="637"/>
      <c r="L117" s="637"/>
      <c r="M117" s="637"/>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c r="CF117" s="159"/>
      <c r="CG117" s="159"/>
      <c r="CH117" s="159"/>
      <c r="CI117" s="159"/>
      <c r="CJ117" s="159"/>
      <c r="CK117" s="159"/>
      <c r="CL117" s="159"/>
      <c r="CM117" s="159"/>
      <c r="CN117" s="159"/>
      <c r="CO117" s="159"/>
      <c r="CP117" s="159"/>
      <c r="CQ117" s="159"/>
      <c r="CR117" s="159"/>
      <c r="CS117" s="159"/>
      <c r="CT117" s="159"/>
      <c r="CU117" s="159"/>
      <c r="CV117" s="159"/>
      <c r="CW117" s="159"/>
      <c r="CX117" s="159"/>
      <c r="CY117" s="159"/>
      <c r="CZ117" s="159"/>
      <c r="DA117" s="159"/>
      <c r="DB117" s="159"/>
      <c r="DC117" s="159"/>
      <c r="DD117" s="159"/>
      <c r="DE117" s="159"/>
      <c r="DF117" s="159"/>
      <c r="DG117" s="159"/>
      <c r="DH117" s="159"/>
      <c r="DI117" s="159"/>
      <c r="DJ117" s="159"/>
      <c r="DK117" s="159"/>
      <c r="DL117" s="159"/>
      <c r="DM117" s="159"/>
      <c r="DN117" s="159"/>
      <c r="DO117" s="159"/>
      <c r="DP117" s="159"/>
      <c r="DQ117" s="159"/>
      <c r="DR117" s="159"/>
      <c r="DS117" s="159"/>
      <c r="DT117" s="159"/>
      <c r="DU117" s="159"/>
      <c r="DV117" s="159"/>
      <c r="DW117" s="159"/>
      <c r="DX117" s="159"/>
      <c r="DY117" s="159"/>
      <c r="DZ117" s="159"/>
      <c r="EA117" s="159"/>
      <c r="EB117" s="159"/>
      <c r="EC117" s="159"/>
      <c r="ED117" s="159"/>
      <c r="EE117" s="159"/>
      <c r="EF117" s="159"/>
      <c r="EG117" s="159"/>
      <c r="EH117" s="159"/>
      <c r="EI117" s="159"/>
      <c r="EJ117" s="159"/>
      <c r="EK117" s="159"/>
      <c r="EL117" s="159"/>
      <c r="EM117" s="159"/>
      <c r="EN117" s="159"/>
      <c r="EO117" s="159"/>
      <c r="EP117" s="159"/>
      <c r="EQ117" s="159"/>
      <c r="ER117" s="159"/>
      <c r="ES117" s="159"/>
      <c r="ET117" s="159"/>
      <c r="EU117" s="159"/>
      <c r="EV117" s="159"/>
      <c r="EW117" s="159"/>
      <c r="EX117" s="159"/>
      <c r="EY117" s="159"/>
      <c r="EZ117" s="159"/>
      <c r="FA117" s="159"/>
      <c r="FB117" s="159"/>
      <c r="FC117" s="159"/>
      <c r="FD117" s="159"/>
      <c r="FE117" s="159"/>
      <c r="FF117" s="159"/>
      <c r="FG117" s="159"/>
      <c r="FH117" s="159"/>
      <c r="FI117" s="159"/>
      <c r="FJ117" s="159"/>
      <c r="FK117" s="159"/>
      <c r="FL117" s="159"/>
      <c r="FM117" s="159"/>
      <c r="FN117" s="159"/>
      <c r="FO117" s="159"/>
      <c r="FP117" s="159"/>
      <c r="FQ117" s="159"/>
      <c r="FR117" s="159"/>
      <c r="FS117" s="159"/>
      <c r="FT117" s="159"/>
      <c r="FU117" s="159"/>
      <c r="FV117" s="159"/>
      <c r="FW117" s="159"/>
      <c r="FX117" s="159"/>
      <c r="FY117" s="159"/>
      <c r="FZ117" s="159"/>
      <c r="GA117" s="159"/>
      <c r="GB117" s="159"/>
      <c r="GC117" s="159"/>
      <c r="GD117" s="159"/>
      <c r="GE117" s="159"/>
      <c r="GF117" s="159"/>
      <c r="GG117" s="159"/>
      <c r="GH117" s="159"/>
      <c r="GI117" s="159"/>
      <c r="GJ117" s="159"/>
      <c r="GK117" s="159"/>
      <c r="GL117" s="159"/>
      <c r="GM117" s="159"/>
      <c r="GN117" s="159"/>
      <c r="GO117" s="159"/>
      <c r="GP117" s="159"/>
      <c r="GQ117" s="159"/>
      <c r="GR117" s="159"/>
      <c r="GS117" s="159"/>
      <c r="GT117" s="159"/>
      <c r="GU117" s="159"/>
      <c r="GV117" s="159"/>
      <c r="GW117" s="159"/>
      <c r="GX117" s="159"/>
      <c r="GY117" s="159"/>
      <c r="GZ117" s="159"/>
      <c r="HA117" s="159"/>
      <c r="HB117" s="159"/>
      <c r="HC117" s="159"/>
      <c r="HD117" s="159"/>
      <c r="HE117" s="159"/>
      <c r="HF117" s="159"/>
      <c r="HG117" s="159"/>
      <c r="HH117" s="159"/>
      <c r="HI117" s="159"/>
      <c r="HJ117" s="159"/>
      <c r="HK117" s="159"/>
      <c r="HL117" s="159"/>
      <c r="HM117" s="159"/>
      <c r="HN117" s="159"/>
      <c r="HO117" s="159"/>
      <c r="HP117" s="159"/>
      <c r="HQ117" s="159"/>
      <c r="HR117" s="159"/>
      <c r="HS117" s="159"/>
      <c r="HT117" s="159"/>
      <c r="HU117" s="159"/>
      <c r="HV117" s="159"/>
      <c r="HW117" s="159"/>
      <c r="HX117" s="159"/>
      <c r="HY117" s="159"/>
      <c r="HZ117" s="159"/>
      <c r="IA117" s="159"/>
      <c r="IB117" s="159"/>
      <c r="IC117" s="159"/>
      <c r="ID117" s="159"/>
      <c r="IE117" s="159"/>
      <c r="IF117" s="159"/>
      <c r="IG117" s="159"/>
      <c r="IH117" s="159"/>
      <c r="II117" s="159"/>
      <c r="IJ117" s="159"/>
    </row>
    <row r="118" spans="1:244" s="94" customFormat="1" ht="19.5" customHeight="1" hidden="1">
      <c r="A118" s="80" t="s">
        <v>246</v>
      </c>
      <c r="B118" s="79" t="s">
        <v>0</v>
      </c>
      <c r="C118" s="62" t="s">
        <v>214</v>
      </c>
      <c r="D118" s="135" t="s">
        <v>231</v>
      </c>
      <c r="E118" s="135" t="s">
        <v>244</v>
      </c>
      <c r="F118" s="134" t="s">
        <v>243</v>
      </c>
      <c r="G118" s="134" t="s">
        <v>207</v>
      </c>
      <c r="H118" s="579">
        <v>4897.431</v>
      </c>
      <c r="I118" s="637"/>
      <c r="J118" s="637"/>
      <c r="K118" s="637"/>
      <c r="L118" s="637"/>
      <c r="M118" s="637"/>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c r="CF118" s="159"/>
      <c r="CG118" s="159"/>
      <c r="CH118" s="159"/>
      <c r="CI118" s="159"/>
      <c r="CJ118" s="159"/>
      <c r="CK118" s="159"/>
      <c r="CL118" s="159"/>
      <c r="CM118" s="159"/>
      <c r="CN118" s="159"/>
      <c r="CO118" s="159"/>
      <c r="CP118" s="159"/>
      <c r="CQ118" s="159"/>
      <c r="CR118" s="159"/>
      <c r="CS118" s="159"/>
      <c r="CT118" s="159"/>
      <c r="CU118" s="159"/>
      <c r="CV118" s="159"/>
      <c r="CW118" s="159"/>
      <c r="CX118" s="159"/>
      <c r="CY118" s="159"/>
      <c r="CZ118" s="159"/>
      <c r="DA118" s="159"/>
      <c r="DB118" s="159"/>
      <c r="DC118" s="159"/>
      <c r="DD118" s="159"/>
      <c r="DE118" s="159"/>
      <c r="DF118" s="159"/>
      <c r="DG118" s="159"/>
      <c r="DH118" s="159"/>
      <c r="DI118" s="159"/>
      <c r="DJ118" s="159"/>
      <c r="DK118" s="159"/>
      <c r="DL118" s="159"/>
      <c r="DM118" s="159"/>
      <c r="DN118" s="159"/>
      <c r="DO118" s="159"/>
      <c r="DP118" s="159"/>
      <c r="DQ118" s="159"/>
      <c r="DR118" s="159"/>
      <c r="DS118" s="159"/>
      <c r="DT118" s="159"/>
      <c r="DU118" s="159"/>
      <c r="DV118" s="159"/>
      <c r="DW118" s="159"/>
      <c r="DX118" s="159"/>
      <c r="DY118" s="159"/>
      <c r="DZ118" s="159"/>
      <c r="EA118" s="159"/>
      <c r="EB118" s="159"/>
      <c r="EC118" s="159"/>
      <c r="ED118" s="159"/>
      <c r="EE118" s="159"/>
      <c r="EF118" s="159"/>
      <c r="EG118" s="159"/>
      <c r="EH118" s="159"/>
      <c r="EI118" s="159"/>
      <c r="EJ118" s="159"/>
      <c r="EK118" s="159"/>
      <c r="EL118" s="159"/>
      <c r="EM118" s="159"/>
      <c r="EN118" s="159"/>
      <c r="EO118" s="159"/>
      <c r="EP118" s="159"/>
      <c r="EQ118" s="159"/>
      <c r="ER118" s="159"/>
      <c r="ES118" s="159"/>
      <c r="ET118" s="159"/>
      <c r="EU118" s="159"/>
      <c r="EV118" s="159"/>
      <c r="EW118" s="159"/>
      <c r="EX118" s="159"/>
      <c r="EY118" s="159"/>
      <c r="EZ118" s="159"/>
      <c r="FA118" s="159"/>
      <c r="FB118" s="159"/>
      <c r="FC118" s="159"/>
      <c r="FD118" s="159"/>
      <c r="FE118" s="159"/>
      <c r="FF118" s="159"/>
      <c r="FG118" s="159"/>
      <c r="FH118" s="159"/>
      <c r="FI118" s="159"/>
      <c r="FJ118" s="159"/>
      <c r="FK118" s="159"/>
      <c r="FL118" s="159"/>
      <c r="FM118" s="159"/>
      <c r="FN118" s="159"/>
      <c r="FO118" s="159"/>
      <c r="FP118" s="159"/>
      <c r="FQ118" s="159"/>
      <c r="FR118" s="159"/>
      <c r="FS118" s="159"/>
      <c r="FT118" s="159"/>
      <c r="FU118" s="159"/>
      <c r="FV118" s="159"/>
      <c r="FW118" s="159"/>
      <c r="FX118" s="159"/>
      <c r="FY118" s="159"/>
      <c r="FZ118" s="159"/>
      <c r="GA118" s="159"/>
      <c r="GB118" s="159"/>
      <c r="GC118" s="159"/>
      <c r="GD118" s="159"/>
      <c r="GE118" s="159"/>
      <c r="GF118" s="159"/>
      <c r="GG118" s="159"/>
      <c r="GH118" s="159"/>
      <c r="GI118" s="159"/>
      <c r="GJ118" s="159"/>
      <c r="GK118" s="159"/>
      <c r="GL118" s="159"/>
      <c r="GM118" s="159"/>
      <c r="GN118" s="159"/>
      <c r="GO118" s="159"/>
      <c r="GP118" s="159"/>
      <c r="GQ118" s="159"/>
      <c r="GR118" s="159"/>
      <c r="GS118" s="159"/>
      <c r="GT118" s="159"/>
      <c r="GU118" s="159"/>
      <c r="GV118" s="159"/>
      <c r="GW118" s="159"/>
      <c r="GX118" s="159"/>
      <c r="GY118" s="159"/>
      <c r="GZ118" s="159"/>
      <c r="HA118" s="159"/>
      <c r="HB118" s="159"/>
      <c r="HC118" s="159"/>
      <c r="HD118" s="159"/>
      <c r="HE118" s="159"/>
      <c r="HF118" s="159"/>
      <c r="HG118" s="159"/>
      <c r="HH118" s="159"/>
      <c r="HI118" s="159"/>
      <c r="HJ118" s="159"/>
      <c r="HK118" s="159"/>
      <c r="HL118" s="159"/>
      <c r="HM118" s="159"/>
      <c r="HN118" s="159"/>
      <c r="HO118" s="159"/>
      <c r="HP118" s="159"/>
      <c r="HQ118" s="159"/>
      <c r="HR118" s="159"/>
      <c r="HS118" s="159"/>
      <c r="HT118" s="159"/>
      <c r="HU118" s="159"/>
      <c r="HV118" s="159"/>
      <c r="HW118" s="159"/>
      <c r="HX118" s="159"/>
      <c r="HY118" s="159"/>
      <c r="HZ118" s="159"/>
      <c r="IA118" s="159"/>
      <c r="IB118" s="159"/>
      <c r="IC118" s="159"/>
      <c r="ID118" s="159"/>
      <c r="IE118" s="159"/>
      <c r="IF118" s="159"/>
      <c r="IG118" s="159"/>
      <c r="IH118" s="159"/>
      <c r="II118" s="159"/>
      <c r="IJ118" s="159"/>
    </row>
    <row r="119" spans="1:244" s="94" customFormat="1" ht="19.5" customHeight="1" hidden="1">
      <c r="A119" s="172" t="s">
        <v>245</v>
      </c>
      <c r="B119" s="51" t="s">
        <v>0</v>
      </c>
      <c r="C119" s="62" t="s">
        <v>214</v>
      </c>
      <c r="D119" s="135" t="s">
        <v>231</v>
      </c>
      <c r="E119" s="135" t="s">
        <v>244</v>
      </c>
      <c r="F119" s="134" t="s">
        <v>243</v>
      </c>
      <c r="G119" s="134" t="s">
        <v>207</v>
      </c>
      <c r="H119" s="579" t="s">
        <v>242</v>
      </c>
      <c r="I119" s="637"/>
      <c r="J119" s="637"/>
      <c r="K119" s="637"/>
      <c r="L119" s="637"/>
      <c r="M119" s="637"/>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59"/>
      <c r="CN119" s="159"/>
      <c r="CO119" s="159"/>
      <c r="CP119" s="159"/>
      <c r="CQ119" s="159"/>
      <c r="CR119" s="159"/>
      <c r="CS119" s="159"/>
      <c r="CT119" s="159"/>
      <c r="CU119" s="159"/>
      <c r="CV119" s="159"/>
      <c r="CW119" s="159"/>
      <c r="CX119" s="159"/>
      <c r="CY119" s="159"/>
      <c r="CZ119" s="159"/>
      <c r="DA119" s="159"/>
      <c r="DB119" s="159"/>
      <c r="DC119" s="159"/>
      <c r="DD119" s="159"/>
      <c r="DE119" s="159"/>
      <c r="DF119" s="159"/>
      <c r="DG119" s="159"/>
      <c r="DH119" s="159"/>
      <c r="DI119" s="159"/>
      <c r="DJ119" s="159"/>
      <c r="DK119" s="159"/>
      <c r="DL119" s="159"/>
      <c r="DM119" s="159"/>
      <c r="DN119" s="159"/>
      <c r="DO119" s="159"/>
      <c r="DP119" s="159"/>
      <c r="DQ119" s="159"/>
      <c r="DR119" s="159"/>
      <c r="DS119" s="159"/>
      <c r="DT119" s="159"/>
      <c r="DU119" s="159"/>
      <c r="DV119" s="159"/>
      <c r="DW119" s="159"/>
      <c r="DX119" s="159"/>
      <c r="DY119" s="159"/>
      <c r="DZ119" s="159"/>
      <c r="EA119" s="159"/>
      <c r="EB119" s="159"/>
      <c r="EC119" s="159"/>
      <c r="ED119" s="159"/>
      <c r="EE119" s="159"/>
      <c r="EF119" s="159"/>
      <c r="EG119" s="159"/>
      <c r="EH119" s="159"/>
      <c r="EI119" s="159"/>
      <c r="EJ119" s="159"/>
      <c r="EK119" s="159"/>
      <c r="EL119" s="159"/>
      <c r="EM119" s="159"/>
      <c r="EN119" s="159"/>
      <c r="EO119" s="159"/>
      <c r="EP119" s="159"/>
      <c r="EQ119" s="159"/>
      <c r="ER119" s="159"/>
      <c r="ES119" s="159"/>
      <c r="ET119" s="159"/>
      <c r="EU119" s="159"/>
      <c r="EV119" s="159"/>
      <c r="EW119" s="159"/>
      <c r="EX119" s="159"/>
      <c r="EY119" s="159"/>
      <c r="EZ119" s="159"/>
      <c r="FA119" s="159"/>
      <c r="FB119" s="159"/>
      <c r="FC119" s="159"/>
      <c r="FD119" s="159"/>
      <c r="FE119" s="159"/>
      <c r="FF119" s="159"/>
      <c r="FG119" s="159"/>
      <c r="FH119" s="159"/>
      <c r="FI119" s="159"/>
      <c r="FJ119" s="159"/>
      <c r="FK119" s="159"/>
      <c r="FL119" s="159"/>
      <c r="FM119" s="159"/>
      <c r="FN119" s="159"/>
      <c r="FO119" s="159"/>
      <c r="FP119" s="159"/>
      <c r="FQ119" s="159"/>
      <c r="FR119" s="159"/>
      <c r="FS119" s="159"/>
      <c r="FT119" s="159"/>
      <c r="FU119" s="159"/>
      <c r="FV119" s="159"/>
      <c r="FW119" s="159"/>
      <c r="FX119" s="159"/>
      <c r="FY119" s="159"/>
      <c r="FZ119" s="159"/>
      <c r="GA119" s="159"/>
      <c r="GB119" s="159"/>
      <c r="GC119" s="159"/>
      <c r="GD119" s="159"/>
      <c r="GE119" s="159"/>
      <c r="GF119" s="159"/>
      <c r="GG119" s="159"/>
      <c r="GH119" s="159"/>
      <c r="GI119" s="159"/>
      <c r="GJ119" s="159"/>
      <c r="GK119" s="159"/>
      <c r="GL119" s="159"/>
      <c r="GM119" s="159"/>
      <c r="GN119" s="159"/>
      <c r="GO119" s="159"/>
      <c r="GP119" s="159"/>
      <c r="GQ119" s="159"/>
      <c r="GR119" s="159"/>
      <c r="GS119" s="159"/>
      <c r="GT119" s="159"/>
      <c r="GU119" s="159"/>
      <c r="GV119" s="159"/>
      <c r="GW119" s="159"/>
      <c r="GX119" s="159"/>
      <c r="GY119" s="159"/>
      <c r="GZ119" s="159"/>
      <c r="HA119" s="159"/>
      <c r="HB119" s="159"/>
      <c r="HC119" s="159"/>
      <c r="HD119" s="159"/>
      <c r="HE119" s="159"/>
      <c r="HF119" s="159"/>
      <c r="HG119" s="159"/>
      <c r="HH119" s="159"/>
      <c r="HI119" s="159"/>
      <c r="HJ119" s="159"/>
      <c r="HK119" s="159"/>
      <c r="HL119" s="159"/>
      <c r="HM119" s="159"/>
      <c r="HN119" s="159"/>
      <c r="HO119" s="159"/>
      <c r="HP119" s="159"/>
      <c r="HQ119" s="159"/>
      <c r="HR119" s="159"/>
      <c r="HS119" s="159"/>
      <c r="HT119" s="159"/>
      <c r="HU119" s="159"/>
      <c r="HV119" s="159"/>
      <c r="HW119" s="159"/>
      <c r="HX119" s="159"/>
      <c r="HY119" s="159"/>
      <c r="HZ119" s="159"/>
      <c r="IA119" s="159"/>
      <c r="IB119" s="159"/>
      <c r="IC119" s="159"/>
      <c r="ID119" s="159"/>
      <c r="IE119" s="159"/>
      <c r="IF119" s="159"/>
      <c r="IG119" s="159"/>
      <c r="IH119" s="159"/>
      <c r="II119" s="159"/>
      <c r="IJ119" s="159"/>
    </row>
    <row r="120" spans="1:244" s="94" customFormat="1" ht="37.5" customHeight="1" hidden="1">
      <c r="A120" s="171" t="s">
        <v>241</v>
      </c>
      <c r="B120" s="79" t="s">
        <v>0</v>
      </c>
      <c r="C120" s="62" t="s">
        <v>214</v>
      </c>
      <c r="D120" s="135" t="s">
        <v>231</v>
      </c>
      <c r="E120" s="135" t="s">
        <v>239</v>
      </c>
      <c r="F120" s="134" t="s">
        <v>153</v>
      </c>
      <c r="G120" s="134"/>
      <c r="H120" s="579" t="s">
        <v>237</v>
      </c>
      <c r="I120" s="637"/>
      <c r="J120" s="637"/>
      <c r="K120" s="637"/>
      <c r="L120" s="637"/>
      <c r="M120" s="637"/>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c r="CF120" s="159"/>
      <c r="CG120" s="159"/>
      <c r="CH120" s="159"/>
      <c r="CI120" s="159"/>
      <c r="CJ120" s="159"/>
      <c r="CK120" s="159"/>
      <c r="CL120" s="159"/>
      <c r="CM120" s="159"/>
      <c r="CN120" s="159"/>
      <c r="CO120" s="159"/>
      <c r="CP120" s="159"/>
      <c r="CQ120" s="159"/>
      <c r="CR120" s="159"/>
      <c r="CS120" s="159"/>
      <c r="CT120" s="159"/>
      <c r="CU120" s="159"/>
      <c r="CV120" s="159"/>
      <c r="CW120" s="159"/>
      <c r="CX120" s="159"/>
      <c r="CY120" s="159"/>
      <c r="CZ120" s="159"/>
      <c r="DA120" s="159"/>
      <c r="DB120" s="159"/>
      <c r="DC120" s="159"/>
      <c r="DD120" s="159"/>
      <c r="DE120" s="159"/>
      <c r="DF120" s="159"/>
      <c r="DG120" s="159"/>
      <c r="DH120" s="159"/>
      <c r="DI120" s="159"/>
      <c r="DJ120" s="159"/>
      <c r="DK120" s="159"/>
      <c r="DL120" s="159"/>
      <c r="DM120" s="159"/>
      <c r="DN120" s="159"/>
      <c r="DO120" s="159"/>
      <c r="DP120" s="159"/>
      <c r="DQ120" s="159"/>
      <c r="DR120" s="159"/>
      <c r="DS120" s="159"/>
      <c r="DT120" s="159"/>
      <c r="DU120" s="159"/>
      <c r="DV120" s="159"/>
      <c r="DW120" s="159"/>
      <c r="DX120" s="159"/>
      <c r="DY120" s="159"/>
      <c r="DZ120" s="159"/>
      <c r="EA120" s="159"/>
      <c r="EB120" s="159"/>
      <c r="EC120" s="159"/>
      <c r="ED120" s="159"/>
      <c r="EE120" s="159"/>
      <c r="EF120" s="159"/>
      <c r="EG120" s="159"/>
      <c r="EH120" s="159"/>
      <c r="EI120" s="159"/>
      <c r="EJ120" s="159"/>
      <c r="EK120" s="159"/>
      <c r="EL120" s="159"/>
      <c r="EM120" s="159"/>
      <c r="EN120" s="159"/>
      <c r="EO120" s="159"/>
      <c r="EP120" s="159"/>
      <c r="EQ120" s="159"/>
      <c r="ER120" s="159"/>
      <c r="ES120" s="159"/>
      <c r="ET120" s="159"/>
      <c r="EU120" s="159"/>
      <c r="EV120" s="159"/>
      <c r="EW120" s="159"/>
      <c r="EX120" s="159"/>
      <c r="EY120" s="159"/>
      <c r="EZ120" s="159"/>
      <c r="FA120" s="159"/>
      <c r="FB120" s="159"/>
      <c r="FC120" s="159"/>
      <c r="FD120" s="159"/>
      <c r="FE120" s="159"/>
      <c r="FF120" s="159"/>
      <c r="FG120" s="159"/>
      <c r="FH120" s="159"/>
      <c r="FI120" s="159"/>
      <c r="FJ120" s="159"/>
      <c r="FK120" s="159"/>
      <c r="FL120" s="159"/>
      <c r="FM120" s="159"/>
      <c r="FN120" s="159"/>
      <c r="FO120" s="159"/>
      <c r="FP120" s="159"/>
      <c r="FQ120" s="159"/>
      <c r="FR120" s="159"/>
      <c r="FS120" s="159"/>
      <c r="FT120" s="159"/>
      <c r="FU120" s="159"/>
      <c r="FV120" s="159"/>
      <c r="FW120" s="159"/>
      <c r="FX120" s="159"/>
      <c r="FY120" s="159"/>
      <c r="FZ120" s="159"/>
      <c r="GA120" s="159"/>
      <c r="GB120" s="159"/>
      <c r="GC120" s="159"/>
      <c r="GD120" s="159"/>
      <c r="GE120" s="159"/>
      <c r="GF120" s="159"/>
      <c r="GG120" s="159"/>
      <c r="GH120" s="159"/>
      <c r="GI120" s="159"/>
      <c r="GJ120" s="159"/>
      <c r="GK120" s="159"/>
      <c r="GL120" s="159"/>
      <c r="GM120" s="159"/>
      <c r="GN120" s="159"/>
      <c r="GO120" s="159"/>
      <c r="GP120" s="159"/>
      <c r="GQ120" s="159"/>
      <c r="GR120" s="159"/>
      <c r="GS120" s="159"/>
      <c r="GT120" s="159"/>
      <c r="GU120" s="159"/>
      <c r="GV120" s="159"/>
      <c r="GW120" s="159"/>
      <c r="GX120" s="159"/>
      <c r="GY120" s="159"/>
      <c r="GZ120" s="159"/>
      <c r="HA120" s="159"/>
      <c r="HB120" s="159"/>
      <c r="HC120" s="159"/>
      <c r="HD120" s="159"/>
      <c r="HE120" s="159"/>
      <c r="HF120" s="159"/>
      <c r="HG120" s="159"/>
      <c r="HH120" s="159"/>
      <c r="HI120" s="159"/>
      <c r="HJ120" s="159"/>
      <c r="HK120" s="159"/>
      <c r="HL120" s="159"/>
      <c r="HM120" s="159"/>
      <c r="HN120" s="159"/>
      <c r="HO120" s="159"/>
      <c r="HP120" s="159"/>
      <c r="HQ120" s="159"/>
      <c r="HR120" s="159"/>
      <c r="HS120" s="159"/>
      <c r="HT120" s="159"/>
      <c r="HU120" s="159"/>
      <c r="HV120" s="159"/>
      <c r="HW120" s="159"/>
      <c r="HX120" s="159"/>
      <c r="HY120" s="159"/>
      <c r="HZ120" s="159"/>
      <c r="IA120" s="159"/>
      <c r="IB120" s="159"/>
      <c r="IC120" s="159"/>
      <c r="ID120" s="159"/>
      <c r="IE120" s="159"/>
      <c r="IF120" s="159"/>
      <c r="IG120" s="159"/>
      <c r="IH120" s="159"/>
      <c r="II120" s="159"/>
      <c r="IJ120" s="159"/>
    </row>
    <row r="121" spans="1:244" s="169" customFormat="1" ht="37.5" customHeight="1" hidden="1">
      <c r="A121" s="141" t="s">
        <v>240</v>
      </c>
      <c r="B121" s="79" t="s">
        <v>0</v>
      </c>
      <c r="C121" s="62" t="s">
        <v>214</v>
      </c>
      <c r="D121" s="135" t="s">
        <v>231</v>
      </c>
      <c r="E121" s="135" t="s">
        <v>239</v>
      </c>
      <c r="F121" s="134" t="s">
        <v>238</v>
      </c>
      <c r="G121" s="134"/>
      <c r="H121" s="563" t="str">
        <f>H122</f>
        <v>1160</v>
      </c>
      <c r="I121" s="637"/>
      <c r="J121" s="637"/>
      <c r="K121" s="637"/>
      <c r="L121" s="637"/>
      <c r="M121" s="637"/>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c r="BW121" s="170"/>
      <c r="BX121" s="170"/>
      <c r="BY121" s="170"/>
      <c r="BZ121" s="170"/>
      <c r="CA121" s="170"/>
      <c r="CB121" s="170"/>
      <c r="CC121" s="170"/>
      <c r="CD121" s="170"/>
      <c r="CE121" s="170"/>
      <c r="CF121" s="170"/>
      <c r="CG121" s="170"/>
      <c r="CH121" s="170"/>
      <c r="CI121" s="170"/>
      <c r="CJ121" s="170"/>
      <c r="CK121" s="170"/>
      <c r="CL121" s="170"/>
      <c r="CM121" s="170"/>
      <c r="CN121" s="170"/>
      <c r="CO121" s="170"/>
      <c r="CP121" s="170"/>
      <c r="CQ121" s="170"/>
      <c r="CR121" s="170"/>
      <c r="CS121" s="170"/>
      <c r="CT121" s="170"/>
      <c r="CU121" s="170"/>
      <c r="CV121" s="170"/>
      <c r="CW121" s="170"/>
      <c r="CX121" s="170"/>
      <c r="CY121" s="170"/>
      <c r="CZ121" s="170"/>
      <c r="DA121" s="170"/>
      <c r="DB121" s="170"/>
      <c r="DC121" s="170"/>
      <c r="DD121" s="170"/>
      <c r="DE121" s="170"/>
      <c r="DF121" s="170"/>
      <c r="DG121" s="170"/>
      <c r="DH121" s="170"/>
      <c r="DI121" s="170"/>
      <c r="DJ121" s="170"/>
      <c r="DK121" s="170"/>
      <c r="DL121" s="170"/>
      <c r="DM121" s="170"/>
      <c r="DN121" s="170"/>
      <c r="DO121" s="170"/>
      <c r="DP121" s="170"/>
      <c r="DQ121" s="170"/>
      <c r="DR121" s="170"/>
      <c r="DS121" s="170"/>
      <c r="DT121" s="170"/>
      <c r="DU121" s="170"/>
      <c r="DV121" s="170"/>
      <c r="DW121" s="170"/>
      <c r="DX121" s="170"/>
      <c r="DY121" s="170"/>
      <c r="DZ121" s="170"/>
      <c r="EA121" s="170"/>
      <c r="EB121" s="170"/>
      <c r="EC121" s="170"/>
      <c r="ED121" s="170"/>
      <c r="EE121" s="170"/>
      <c r="EF121" s="170"/>
      <c r="EG121" s="170"/>
      <c r="EH121" s="170"/>
      <c r="EI121" s="170"/>
      <c r="EJ121" s="170"/>
      <c r="EK121" s="170"/>
      <c r="EL121" s="170"/>
      <c r="EM121" s="170"/>
      <c r="EN121" s="170"/>
      <c r="EO121" s="170"/>
      <c r="EP121" s="170"/>
      <c r="EQ121" s="170"/>
      <c r="ER121" s="170"/>
      <c r="ES121" s="170"/>
      <c r="ET121" s="170"/>
      <c r="EU121" s="170"/>
      <c r="EV121" s="170"/>
      <c r="EW121" s="170"/>
      <c r="EX121" s="170"/>
      <c r="EY121" s="170"/>
      <c r="EZ121" s="170"/>
      <c r="FA121" s="170"/>
      <c r="FB121" s="170"/>
      <c r="FC121" s="170"/>
      <c r="FD121" s="170"/>
      <c r="FE121" s="170"/>
      <c r="FF121" s="170"/>
      <c r="FG121" s="170"/>
      <c r="FH121" s="170"/>
      <c r="FI121" s="170"/>
      <c r="FJ121" s="170"/>
      <c r="FK121" s="170"/>
      <c r="FL121" s="170"/>
      <c r="FM121" s="170"/>
      <c r="FN121" s="170"/>
      <c r="FO121" s="170"/>
      <c r="FP121" s="170"/>
      <c r="FQ121" s="170"/>
      <c r="FR121" s="170"/>
      <c r="FS121" s="170"/>
      <c r="FT121" s="170"/>
      <c r="FU121" s="170"/>
      <c r="FV121" s="170"/>
      <c r="FW121" s="170"/>
      <c r="FX121" s="170"/>
      <c r="FY121" s="170"/>
      <c r="FZ121" s="170"/>
      <c r="GA121" s="170"/>
      <c r="GB121" s="170"/>
      <c r="GC121" s="170"/>
      <c r="GD121" s="170"/>
      <c r="GE121" s="170"/>
      <c r="GF121" s="170"/>
      <c r="GG121" s="170"/>
      <c r="GH121" s="170"/>
      <c r="GI121" s="170"/>
      <c r="GJ121" s="170"/>
      <c r="GK121" s="170"/>
      <c r="GL121" s="170"/>
      <c r="GM121" s="170"/>
      <c r="GN121" s="170"/>
      <c r="GO121" s="170"/>
      <c r="GP121" s="170"/>
      <c r="GQ121" s="170"/>
      <c r="GR121" s="170"/>
      <c r="GS121" s="170"/>
      <c r="GT121" s="170"/>
      <c r="GU121" s="170"/>
      <c r="GV121" s="170"/>
      <c r="GW121" s="170"/>
      <c r="GX121" s="170"/>
      <c r="GY121" s="170"/>
      <c r="GZ121" s="170"/>
      <c r="HA121" s="170"/>
      <c r="HB121" s="170"/>
      <c r="HC121" s="170"/>
      <c r="HD121" s="170"/>
      <c r="HE121" s="170"/>
      <c r="HF121" s="170"/>
      <c r="HG121" s="170"/>
      <c r="HH121" s="170"/>
      <c r="HI121" s="170"/>
      <c r="HJ121" s="170"/>
      <c r="HK121" s="170"/>
      <c r="HL121" s="170"/>
      <c r="HM121" s="170"/>
      <c r="HN121" s="170"/>
      <c r="HO121" s="170"/>
      <c r="HP121" s="170"/>
      <c r="HQ121" s="170"/>
      <c r="HR121" s="170"/>
      <c r="HS121" s="170"/>
      <c r="HT121" s="170"/>
      <c r="HU121" s="170"/>
      <c r="HV121" s="170"/>
      <c r="HW121" s="170"/>
      <c r="HX121" s="170"/>
      <c r="HY121" s="170"/>
      <c r="HZ121" s="170"/>
      <c r="IA121" s="170"/>
      <c r="IB121" s="170"/>
      <c r="IC121" s="170"/>
      <c r="ID121" s="170"/>
      <c r="IE121" s="170"/>
      <c r="IF121" s="170"/>
      <c r="IG121" s="170"/>
      <c r="IH121" s="170"/>
      <c r="II121" s="170"/>
      <c r="IJ121" s="170"/>
    </row>
    <row r="122" spans="1:245" s="168" customFormat="1" ht="37.5" customHeight="1" hidden="1">
      <c r="A122" s="80" t="s">
        <v>157</v>
      </c>
      <c r="B122" s="51" t="s">
        <v>0</v>
      </c>
      <c r="C122" s="62" t="s">
        <v>214</v>
      </c>
      <c r="D122" s="135" t="s">
        <v>231</v>
      </c>
      <c r="E122" s="135" t="s">
        <v>239</v>
      </c>
      <c r="F122" s="134" t="s">
        <v>238</v>
      </c>
      <c r="G122" s="134" t="s">
        <v>143</v>
      </c>
      <c r="H122" s="579" t="s">
        <v>237</v>
      </c>
      <c r="I122" s="637"/>
      <c r="J122" s="637"/>
      <c r="K122" s="637"/>
      <c r="L122" s="637"/>
      <c r="M122" s="637"/>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c r="CF122" s="159"/>
      <c r="CG122" s="159"/>
      <c r="CH122" s="159"/>
      <c r="CI122" s="159"/>
      <c r="CJ122" s="159"/>
      <c r="CK122" s="159"/>
      <c r="CL122" s="159"/>
      <c r="CM122" s="159"/>
      <c r="CN122" s="159"/>
      <c r="CO122" s="159"/>
      <c r="CP122" s="159"/>
      <c r="CQ122" s="159"/>
      <c r="CR122" s="159"/>
      <c r="CS122" s="159"/>
      <c r="CT122" s="159"/>
      <c r="CU122" s="159"/>
      <c r="CV122" s="159"/>
      <c r="CW122" s="159"/>
      <c r="CX122" s="159"/>
      <c r="CY122" s="159"/>
      <c r="CZ122" s="159"/>
      <c r="DA122" s="159"/>
      <c r="DB122" s="159"/>
      <c r="DC122" s="159"/>
      <c r="DD122" s="159"/>
      <c r="DE122" s="159"/>
      <c r="DF122" s="159"/>
      <c r="DG122" s="159"/>
      <c r="DH122" s="159"/>
      <c r="DI122" s="159"/>
      <c r="DJ122" s="159"/>
      <c r="DK122" s="159"/>
      <c r="DL122" s="159"/>
      <c r="DM122" s="159"/>
      <c r="DN122" s="159"/>
      <c r="DO122" s="159"/>
      <c r="DP122" s="159"/>
      <c r="DQ122" s="159"/>
      <c r="DR122" s="159"/>
      <c r="DS122" s="159"/>
      <c r="DT122" s="159"/>
      <c r="DU122" s="159"/>
      <c r="DV122" s="159"/>
      <c r="DW122" s="159"/>
      <c r="DX122" s="159"/>
      <c r="DY122" s="159"/>
      <c r="DZ122" s="159"/>
      <c r="EA122" s="159"/>
      <c r="EB122" s="159"/>
      <c r="EC122" s="159"/>
      <c r="ED122" s="159"/>
      <c r="EE122" s="159"/>
      <c r="EF122" s="159"/>
      <c r="EG122" s="159"/>
      <c r="EH122" s="159"/>
      <c r="EI122" s="159"/>
      <c r="EJ122" s="159"/>
      <c r="EK122" s="159"/>
      <c r="EL122" s="159"/>
      <c r="EM122" s="159"/>
      <c r="EN122" s="159"/>
      <c r="EO122" s="159"/>
      <c r="EP122" s="159"/>
      <c r="EQ122" s="159"/>
      <c r="ER122" s="159"/>
      <c r="ES122" s="159"/>
      <c r="ET122" s="159"/>
      <c r="EU122" s="159"/>
      <c r="EV122" s="159"/>
      <c r="EW122" s="159"/>
      <c r="EX122" s="159"/>
      <c r="EY122" s="159"/>
      <c r="EZ122" s="159"/>
      <c r="FA122" s="159"/>
      <c r="FB122" s="159"/>
      <c r="FC122" s="159"/>
      <c r="FD122" s="159"/>
      <c r="FE122" s="159"/>
      <c r="FF122" s="159"/>
      <c r="FG122" s="159"/>
      <c r="FH122" s="159"/>
      <c r="FI122" s="159"/>
      <c r="FJ122" s="159"/>
      <c r="FK122" s="159"/>
      <c r="FL122" s="159"/>
      <c r="FM122" s="159"/>
      <c r="FN122" s="159"/>
      <c r="FO122" s="159"/>
      <c r="FP122" s="159"/>
      <c r="FQ122" s="159"/>
      <c r="FR122" s="159"/>
      <c r="FS122" s="159"/>
      <c r="FT122" s="159"/>
      <c r="FU122" s="159"/>
      <c r="FV122" s="159"/>
      <c r="FW122" s="159"/>
      <c r="FX122" s="159"/>
      <c r="FY122" s="159"/>
      <c r="FZ122" s="159"/>
      <c r="GA122" s="159"/>
      <c r="GB122" s="159"/>
      <c r="GC122" s="159"/>
      <c r="GD122" s="159"/>
      <c r="GE122" s="159"/>
      <c r="GF122" s="159"/>
      <c r="GG122" s="159"/>
      <c r="GH122" s="159"/>
      <c r="GI122" s="159"/>
      <c r="GJ122" s="159"/>
      <c r="GK122" s="159"/>
      <c r="GL122" s="159"/>
      <c r="GM122" s="159"/>
      <c r="GN122" s="159"/>
      <c r="GO122" s="159"/>
      <c r="GP122" s="159"/>
      <c r="GQ122" s="159"/>
      <c r="GR122" s="159"/>
      <c r="GS122" s="159"/>
      <c r="GT122" s="159"/>
      <c r="GU122" s="159"/>
      <c r="GV122" s="159"/>
      <c r="GW122" s="159"/>
      <c r="GX122" s="159"/>
      <c r="GY122" s="159"/>
      <c r="GZ122" s="159"/>
      <c r="HA122" s="159"/>
      <c r="HB122" s="159"/>
      <c r="HC122" s="159"/>
      <c r="HD122" s="159"/>
      <c r="HE122" s="159"/>
      <c r="HF122" s="159"/>
      <c r="HG122" s="159"/>
      <c r="HH122" s="159"/>
      <c r="HI122" s="159"/>
      <c r="HJ122" s="159"/>
      <c r="HK122" s="159"/>
      <c r="HL122" s="159"/>
      <c r="HM122" s="159"/>
      <c r="HN122" s="159"/>
      <c r="HO122" s="159"/>
      <c r="HP122" s="159"/>
      <c r="HQ122" s="159"/>
      <c r="HR122" s="159"/>
      <c r="HS122" s="159"/>
      <c r="HT122" s="159"/>
      <c r="HU122" s="159"/>
      <c r="HV122" s="159"/>
      <c r="HW122" s="159"/>
      <c r="HX122" s="159"/>
      <c r="HY122" s="159"/>
      <c r="HZ122" s="159"/>
      <c r="IA122" s="159"/>
      <c r="IB122" s="159"/>
      <c r="IC122" s="159"/>
      <c r="ID122" s="159"/>
      <c r="IE122" s="159"/>
      <c r="IF122" s="159"/>
      <c r="IG122" s="159"/>
      <c r="IH122" s="159"/>
      <c r="II122" s="159"/>
      <c r="IJ122" s="159"/>
      <c r="IK122" s="159"/>
    </row>
    <row r="123" spans="1:34" s="167" customFormat="1" ht="18.75" customHeight="1" hidden="1">
      <c r="A123" s="147" t="s">
        <v>236</v>
      </c>
      <c r="B123" s="79" t="s">
        <v>0</v>
      </c>
      <c r="C123" s="62" t="s">
        <v>214</v>
      </c>
      <c r="D123" s="135" t="s">
        <v>231</v>
      </c>
      <c r="E123" s="658" t="s">
        <v>235</v>
      </c>
      <c r="F123" s="659"/>
      <c r="G123" s="134"/>
      <c r="H123" s="563" t="e">
        <f>#REF!</f>
        <v>#REF!</v>
      </c>
      <c r="I123" s="635"/>
      <c r="J123" s="635"/>
      <c r="K123" s="635"/>
      <c r="L123" s="635"/>
      <c r="M123" s="635"/>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row>
    <row r="124" spans="1:34" s="46" customFormat="1" ht="56.25" customHeight="1" hidden="1">
      <c r="A124" s="146" t="s">
        <v>234</v>
      </c>
      <c r="B124" s="51" t="s">
        <v>0</v>
      </c>
      <c r="C124" s="62" t="s">
        <v>214</v>
      </c>
      <c r="D124" s="135" t="s">
        <v>231</v>
      </c>
      <c r="E124" s="135" t="s">
        <v>233</v>
      </c>
      <c r="F124" s="63" t="s">
        <v>153</v>
      </c>
      <c r="G124" s="134"/>
      <c r="H124" s="563">
        <v>560</v>
      </c>
      <c r="I124" s="642"/>
      <c r="J124" s="642"/>
      <c r="K124" s="642"/>
      <c r="L124" s="642"/>
      <c r="M124" s="642"/>
      <c r="N124" s="47"/>
      <c r="O124" s="47"/>
      <c r="P124" s="47"/>
      <c r="Q124" s="47"/>
      <c r="R124" s="47"/>
      <c r="S124" s="47"/>
      <c r="T124" s="47"/>
      <c r="U124" s="47"/>
      <c r="V124" s="47"/>
      <c r="W124" s="47"/>
      <c r="X124" s="47"/>
      <c r="Y124" s="47"/>
      <c r="Z124" s="47"/>
      <c r="AA124" s="47"/>
      <c r="AB124" s="47"/>
      <c r="AC124" s="47"/>
      <c r="AD124" s="47"/>
      <c r="AE124" s="47"/>
      <c r="AF124" s="47"/>
      <c r="AG124" s="47"/>
      <c r="AH124" s="47"/>
    </row>
    <row r="125" spans="1:34" s="46" customFormat="1" ht="2.25" customHeight="1" hidden="1">
      <c r="A125" s="146"/>
      <c r="B125" s="51"/>
      <c r="C125" s="62"/>
      <c r="D125" s="135"/>
      <c r="E125" s="135"/>
      <c r="F125" s="63"/>
      <c r="G125" s="134"/>
      <c r="H125" s="563"/>
      <c r="I125" s="642"/>
      <c r="J125" s="642"/>
      <c r="K125" s="642"/>
      <c r="L125" s="642"/>
      <c r="M125" s="642"/>
      <c r="N125" s="47"/>
      <c r="O125" s="47"/>
      <c r="P125" s="47"/>
      <c r="Q125" s="47"/>
      <c r="R125" s="47"/>
      <c r="S125" s="47"/>
      <c r="T125" s="47"/>
      <c r="U125" s="47"/>
      <c r="V125" s="47"/>
      <c r="W125" s="47"/>
      <c r="X125" s="47"/>
      <c r="Y125" s="47"/>
      <c r="Z125" s="47"/>
      <c r="AA125" s="47"/>
      <c r="AB125" s="47"/>
      <c r="AC125" s="47"/>
      <c r="AD125" s="47"/>
      <c r="AE125" s="47"/>
      <c r="AF125" s="47"/>
      <c r="AG125" s="47"/>
      <c r="AH125" s="47"/>
    </row>
    <row r="126" spans="1:34" s="46" customFormat="1" ht="28.5" customHeight="1">
      <c r="A126" s="530" t="s">
        <v>230</v>
      </c>
      <c r="B126" s="139" t="s">
        <v>0</v>
      </c>
      <c r="C126" s="65" t="s">
        <v>214</v>
      </c>
      <c r="D126" s="100">
        <v>12</v>
      </c>
      <c r="E126" s="53"/>
      <c r="F126" s="144"/>
      <c r="G126" s="123"/>
      <c r="H126" s="577">
        <f>H127+H140+H152</f>
        <v>512654</v>
      </c>
      <c r="I126" s="642"/>
      <c r="J126" s="642"/>
      <c r="K126" s="642"/>
      <c r="L126" s="642"/>
      <c r="M126" s="642"/>
      <c r="N126" s="47"/>
      <c r="O126" s="47"/>
      <c r="P126" s="47"/>
      <c r="Q126" s="47"/>
      <c r="R126" s="47"/>
      <c r="S126" s="47"/>
      <c r="T126" s="47"/>
      <c r="U126" s="47"/>
      <c r="V126" s="47"/>
      <c r="W126" s="47"/>
      <c r="X126" s="47"/>
      <c r="Y126" s="47"/>
      <c r="Z126" s="47"/>
      <c r="AA126" s="47"/>
      <c r="AB126" s="47"/>
      <c r="AC126" s="47"/>
      <c r="AD126" s="47"/>
      <c r="AE126" s="47"/>
      <c r="AF126" s="47"/>
      <c r="AG126" s="47"/>
      <c r="AH126" s="47"/>
    </row>
    <row r="127" spans="1:13" s="159" customFormat="1" ht="78" customHeight="1">
      <c r="A127" s="103" t="s">
        <v>552</v>
      </c>
      <c r="B127" s="92" t="s">
        <v>0</v>
      </c>
      <c r="C127" s="65" t="s">
        <v>214</v>
      </c>
      <c r="D127" s="100" t="s">
        <v>213</v>
      </c>
      <c r="E127" s="662" t="s">
        <v>606</v>
      </c>
      <c r="F127" s="663"/>
      <c r="G127" s="123"/>
      <c r="H127" s="577">
        <f>H128</f>
        <v>244297</v>
      </c>
      <c r="I127" s="637"/>
      <c r="J127" s="637"/>
      <c r="K127" s="637"/>
      <c r="L127" s="637"/>
      <c r="M127" s="637"/>
    </row>
    <row r="128" spans="1:13" s="159" customFormat="1" ht="38.25" customHeight="1">
      <c r="A128" s="259" t="s">
        <v>466</v>
      </c>
      <c r="B128" s="92"/>
      <c r="C128" s="276" t="s">
        <v>214</v>
      </c>
      <c r="D128" s="386" t="s">
        <v>213</v>
      </c>
      <c r="E128" s="662" t="s">
        <v>605</v>
      </c>
      <c r="F128" s="663"/>
      <c r="G128" s="123"/>
      <c r="H128" s="577">
        <f>H129</f>
        <v>244297</v>
      </c>
      <c r="I128" s="637"/>
      <c r="J128" s="637"/>
      <c r="K128" s="637"/>
      <c r="L128" s="637"/>
      <c r="M128" s="637"/>
    </row>
    <row r="129" spans="1:13" s="159" customFormat="1" ht="18.75">
      <c r="A129" s="164" t="s">
        <v>229</v>
      </c>
      <c r="B129" s="163" t="s">
        <v>0</v>
      </c>
      <c r="C129" s="51" t="s">
        <v>214</v>
      </c>
      <c r="D129" s="58" t="s">
        <v>213</v>
      </c>
      <c r="E129" s="660" t="s">
        <v>533</v>
      </c>
      <c r="F129" s="661"/>
      <c r="G129" s="123"/>
      <c r="H129" s="562">
        <f>H130</f>
        <v>244297</v>
      </c>
      <c r="I129" s="637"/>
      <c r="J129" s="637"/>
      <c r="K129" s="637"/>
      <c r="L129" s="637"/>
      <c r="M129" s="637"/>
    </row>
    <row r="130" spans="1:13" s="159" customFormat="1" ht="39.75" customHeight="1">
      <c r="A130" s="488" t="s">
        <v>353</v>
      </c>
      <c r="B130" s="139" t="s">
        <v>0</v>
      </c>
      <c r="C130" s="51" t="s">
        <v>214</v>
      </c>
      <c r="D130" s="58" t="s">
        <v>213</v>
      </c>
      <c r="E130" s="660" t="s">
        <v>533</v>
      </c>
      <c r="F130" s="661"/>
      <c r="G130" s="57" t="s">
        <v>143</v>
      </c>
      <c r="H130" s="467">
        <v>244297</v>
      </c>
      <c r="I130" s="637"/>
      <c r="J130" s="637"/>
      <c r="K130" s="637"/>
      <c r="L130" s="637"/>
      <c r="M130" s="637"/>
    </row>
    <row r="131" spans="1:13" s="94" customFormat="1" ht="19.5" customHeight="1" hidden="1">
      <c r="A131" s="158" t="s">
        <v>228</v>
      </c>
      <c r="B131" s="51" t="s">
        <v>0</v>
      </c>
      <c r="C131" s="113" t="s">
        <v>214</v>
      </c>
      <c r="D131" s="157" t="s">
        <v>213</v>
      </c>
      <c r="E131" s="156" t="s">
        <v>227</v>
      </c>
      <c r="F131" s="125" t="s">
        <v>167</v>
      </c>
      <c r="G131" s="155"/>
      <c r="H131" s="560"/>
      <c r="I131" s="635"/>
      <c r="J131" s="635"/>
      <c r="K131" s="635"/>
      <c r="L131" s="635"/>
      <c r="M131" s="635"/>
    </row>
    <row r="132" spans="1:13" s="74" customFormat="1" ht="56.25" customHeight="1" hidden="1">
      <c r="A132" s="153" t="s">
        <v>226</v>
      </c>
      <c r="B132" s="92" t="s">
        <v>0</v>
      </c>
      <c r="C132" s="151" t="s">
        <v>214</v>
      </c>
      <c r="D132" s="150" t="s">
        <v>213</v>
      </c>
      <c r="E132" s="149" t="s">
        <v>224</v>
      </c>
      <c r="F132" s="148" t="s">
        <v>167</v>
      </c>
      <c r="G132" s="154"/>
      <c r="H132" s="580"/>
      <c r="I132" s="636"/>
      <c r="J132" s="636"/>
      <c r="K132" s="636"/>
      <c r="L132" s="636"/>
      <c r="M132" s="636"/>
    </row>
    <row r="133" spans="1:13" s="74" customFormat="1" ht="37.5" customHeight="1" hidden="1">
      <c r="A133" s="153" t="s">
        <v>225</v>
      </c>
      <c r="B133" s="65" t="s">
        <v>0</v>
      </c>
      <c r="C133" s="151" t="s">
        <v>214</v>
      </c>
      <c r="D133" s="150" t="s">
        <v>213</v>
      </c>
      <c r="E133" s="149" t="s">
        <v>224</v>
      </c>
      <c r="F133" s="148" t="s">
        <v>223</v>
      </c>
      <c r="G133" s="154"/>
      <c r="H133" s="580"/>
      <c r="I133" s="636"/>
      <c r="J133" s="636"/>
      <c r="K133" s="636"/>
      <c r="L133" s="636"/>
      <c r="M133" s="636"/>
    </row>
    <row r="134" spans="1:13" s="74" customFormat="1" ht="73.5" customHeight="1" hidden="1">
      <c r="A134" s="80" t="s">
        <v>157</v>
      </c>
      <c r="B134" s="89" t="s">
        <v>0</v>
      </c>
      <c r="C134" s="151" t="s">
        <v>214</v>
      </c>
      <c r="D134" s="150" t="s">
        <v>213</v>
      </c>
      <c r="E134" s="149" t="s">
        <v>224</v>
      </c>
      <c r="F134" s="148" t="s">
        <v>223</v>
      </c>
      <c r="G134" s="145" t="s">
        <v>143</v>
      </c>
      <c r="H134" s="581"/>
      <c r="I134" s="636"/>
      <c r="J134" s="636"/>
      <c r="K134" s="636"/>
      <c r="L134" s="636"/>
      <c r="M134" s="636"/>
    </row>
    <row r="135" spans="1:13" s="74" customFormat="1" ht="54" customHeight="1" hidden="1">
      <c r="A135" s="153" t="s">
        <v>222</v>
      </c>
      <c r="B135" s="79" t="s">
        <v>0</v>
      </c>
      <c r="C135" s="151" t="s">
        <v>214</v>
      </c>
      <c r="D135" s="150" t="s">
        <v>213</v>
      </c>
      <c r="E135" s="149" t="s">
        <v>218</v>
      </c>
      <c r="F135" s="148" t="s">
        <v>167</v>
      </c>
      <c r="G135" s="154"/>
      <c r="H135" s="580"/>
      <c r="I135" s="636"/>
      <c r="J135" s="636"/>
      <c r="K135" s="636"/>
      <c r="L135" s="636"/>
      <c r="M135" s="636"/>
    </row>
    <row r="136" spans="1:13" s="74" customFormat="1" ht="22.5" customHeight="1" hidden="1">
      <c r="A136" s="153" t="s">
        <v>221</v>
      </c>
      <c r="B136" s="79" t="s">
        <v>0</v>
      </c>
      <c r="C136" s="151" t="s">
        <v>214</v>
      </c>
      <c r="D136" s="150" t="s">
        <v>213</v>
      </c>
      <c r="E136" s="149" t="s">
        <v>218</v>
      </c>
      <c r="F136" s="148" t="s">
        <v>220</v>
      </c>
      <c r="G136" s="154"/>
      <c r="H136" s="580"/>
      <c r="I136" s="636"/>
      <c r="J136" s="636"/>
      <c r="K136" s="636"/>
      <c r="L136" s="636"/>
      <c r="M136" s="636"/>
    </row>
    <row r="137" spans="1:13" s="74" customFormat="1" ht="19.5" customHeight="1" hidden="1">
      <c r="A137" s="80" t="s">
        <v>157</v>
      </c>
      <c r="B137" s="79" t="s">
        <v>0</v>
      </c>
      <c r="C137" s="151" t="s">
        <v>214</v>
      </c>
      <c r="D137" s="150" t="s">
        <v>213</v>
      </c>
      <c r="E137" s="149" t="s">
        <v>218</v>
      </c>
      <c r="F137" s="148" t="s">
        <v>220</v>
      </c>
      <c r="G137" s="145" t="s">
        <v>143</v>
      </c>
      <c r="H137" s="581"/>
      <c r="I137" s="636"/>
      <c r="J137" s="636"/>
      <c r="K137" s="636"/>
      <c r="L137" s="636"/>
      <c r="M137" s="636"/>
    </row>
    <row r="138" spans="1:13" s="74" customFormat="1" ht="21" customHeight="1" hidden="1">
      <c r="A138" s="153" t="s">
        <v>219</v>
      </c>
      <c r="B138" s="79" t="s">
        <v>0</v>
      </c>
      <c r="C138" s="151" t="s">
        <v>214</v>
      </c>
      <c r="D138" s="150" t="s">
        <v>213</v>
      </c>
      <c r="E138" s="149" t="s">
        <v>218</v>
      </c>
      <c r="F138" s="148" t="s">
        <v>217</v>
      </c>
      <c r="G138" s="152"/>
      <c r="H138" s="561"/>
      <c r="I138" s="636"/>
      <c r="J138" s="636"/>
      <c r="K138" s="636"/>
      <c r="L138" s="636"/>
      <c r="M138" s="636"/>
    </row>
    <row r="139" spans="1:13" s="74" customFormat="1" ht="21" customHeight="1" hidden="1">
      <c r="A139" s="80" t="s">
        <v>157</v>
      </c>
      <c r="B139" s="79"/>
      <c r="C139" s="151" t="s">
        <v>214</v>
      </c>
      <c r="D139" s="150" t="s">
        <v>213</v>
      </c>
      <c r="E139" s="149" t="s">
        <v>218</v>
      </c>
      <c r="F139" s="148" t="s">
        <v>217</v>
      </c>
      <c r="G139" s="145" t="s">
        <v>143</v>
      </c>
      <c r="H139" s="581"/>
      <c r="I139" s="636"/>
      <c r="J139" s="636"/>
      <c r="K139" s="636"/>
      <c r="L139" s="636"/>
      <c r="M139" s="636"/>
    </row>
    <row r="140" spans="1:13" s="74" customFormat="1" ht="74.25" customHeight="1">
      <c r="A140" s="103" t="s">
        <v>553</v>
      </c>
      <c r="B140" s="79"/>
      <c r="C140" s="62" t="s">
        <v>214</v>
      </c>
      <c r="D140" s="62" t="s">
        <v>213</v>
      </c>
      <c r="E140" s="658" t="s">
        <v>626</v>
      </c>
      <c r="F140" s="659"/>
      <c r="G140" s="134"/>
      <c r="H140" s="557">
        <f>H141</f>
        <v>268357</v>
      </c>
      <c r="I140" s="636"/>
      <c r="J140" s="636"/>
      <c r="K140" s="636"/>
      <c r="L140" s="636"/>
      <c r="M140" s="636"/>
    </row>
    <row r="141" spans="1:13" s="74" customFormat="1" ht="36.75" customHeight="1">
      <c r="A141" s="504" t="s">
        <v>407</v>
      </c>
      <c r="B141" s="89"/>
      <c r="C141" s="62" t="s">
        <v>214</v>
      </c>
      <c r="D141" s="62" t="s">
        <v>213</v>
      </c>
      <c r="E141" s="658" t="s">
        <v>586</v>
      </c>
      <c r="F141" s="659"/>
      <c r="G141" s="134"/>
      <c r="H141" s="596">
        <f>H143+H145+H147+H149+H151</f>
        <v>268357</v>
      </c>
      <c r="I141" s="636"/>
      <c r="J141" s="636"/>
      <c r="K141" s="636"/>
      <c r="L141" s="636"/>
      <c r="M141" s="636"/>
    </row>
    <row r="142" spans="1:13" s="74" customFormat="1" ht="39" customHeight="1" hidden="1">
      <c r="A142" s="96" t="s">
        <v>216</v>
      </c>
      <c r="B142" s="79"/>
      <c r="C142" s="106" t="s">
        <v>214</v>
      </c>
      <c r="D142" s="106" t="s">
        <v>213</v>
      </c>
      <c r="E142" s="664" t="s">
        <v>522</v>
      </c>
      <c r="F142" s="665"/>
      <c r="G142" s="143"/>
      <c r="H142" s="582">
        <f>H143</f>
        <v>0</v>
      </c>
      <c r="I142" s="636"/>
      <c r="J142" s="636"/>
      <c r="K142" s="636"/>
      <c r="L142" s="636"/>
      <c r="M142" s="636"/>
    </row>
    <row r="143" spans="1:13" s="74" customFormat="1" ht="36.75" customHeight="1" hidden="1">
      <c r="A143" s="488" t="s">
        <v>353</v>
      </c>
      <c r="B143" s="79"/>
      <c r="C143" s="106" t="s">
        <v>214</v>
      </c>
      <c r="D143" s="106" t="s">
        <v>213</v>
      </c>
      <c r="E143" s="664" t="s">
        <v>522</v>
      </c>
      <c r="F143" s="665"/>
      <c r="G143" s="143" t="s">
        <v>143</v>
      </c>
      <c r="H143" s="582">
        <v>0</v>
      </c>
      <c r="I143" s="636"/>
      <c r="J143" s="636"/>
      <c r="K143" s="636"/>
      <c r="L143" s="636"/>
      <c r="M143" s="636"/>
    </row>
    <row r="144" spans="1:13" s="74" customFormat="1" ht="21.75" customHeight="1">
      <c r="A144" s="391" t="s">
        <v>408</v>
      </c>
      <c r="B144" s="79"/>
      <c r="C144" s="269" t="s">
        <v>214</v>
      </c>
      <c r="D144" s="426" t="s">
        <v>213</v>
      </c>
      <c r="E144" s="655" t="s">
        <v>587</v>
      </c>
      <c r="F144" s="656"/>
      <c r="G144" s="427"/>
      <c r="H144" s="582">
        <f>H145</f>
        <v>20000</v>
      </c>
      <c r="I144" s="636"/>
      <c r="J144" s="636"/>
      <c r="K144" s="636"/>
      <c r="L144" s="636"/>
      <c r="M144" s="636"/>
    </row>
    <row r="145" spans="1:13" s="74" customFormat="1" ht="36" customHeight="1">
      <c r="A145" s="422" t="s">
        <v>353</v>
      </c>
      <c r="B145" s="79"/>
      <c r="C145" s="269" t="s">
        <v>214</v>
      </c>
      <c r="D145" s="426" t="s">
        <v>213</v>
      </c>
      <c r="E145" s="660" t="s">
        <v>587</v>
      </c>
      <c r="F145" s="661"/>
      <c r="G145" s="427" t="s">
        <v>143</v>
      </c>
      <c r="H145" s="582">
        <v>20000</v>
      </c>
      <c r="I145" s="636"/>
      <c r="J145" s="636"/>
      <c r="K145" s="636"/>
      <c r="L145" s="636"/>
      <c r="M145" s="636"/>
    </row>
    <row r="146" spans="1:13" s="74" customFormat="1" ht="36.75" customHeight="1">
      <c r="A146" s="80" t="s">
        <v>215</v>
      </c>
      <c r="B146" s="79"/>
      <c r="C146" s="106" t="s">
        <v>214</v>
      </c>
      <c r="D146" s="106" t="s">
        <v>213</v>
      </c>
      <c r="E146" s="664" t="s">
        <v>523</v>
      </c>
      <c r="F146" s="665"/>
      <c r="G146" s="143"/>
      <c r="H146" s="582">
        <f>H147</f>
        <v>36200</v>
      </c>
      <c r="I146" s="636"/>
      <c r="J146" s="636"/>
      <c r="K146" s="636"/>
      <c r="L146" s="636"/>
      <c r="M146" s="636"/>
    </row>
    <row r="147" spans="1:13" s="74" customFormat="1" ht="39.75" customHeight="1">
      <c r="A147" s="488" t="s">
        <v>353</v>
      </c>
      <c r="B147" s="79"/>
      <c r="C147" s="106" t="s">
        <v>214</v>
      </c>
      <c r="D147" s="106" t="s">
        <v>213</v>
      </c>
      <c r="E147" s="664" t="s">
        <v>523</v>
      </c>
      <c r="F147" s="665"/>
      <c r="G147" s="143" t="s">
        <v>143</v>
      </c>
      <c r="H147" s="582">
        <v>36200</v>
      </c>
      <c r="I147" s="636"/>
      <c r="J147" s="636"/>
      <c r="K147" s="636"/>
      <c r="L147" s="636"/>
      <c r="M147" s="636"/>
    </row>
    <row r="148" spans="1:13" s="552" customFormat="1" ht="56.25" customHeight="1">
      <c r="A148" s="550" t="s">
        <v>596</v>
      </c>
      <c r="B148" s="267"/>
      <c r="C148" s="551" t="s">
        <v>214</v>
      </c>
      <c r="D148" s="551" t="s">
        <v>213</v>
      </c>
      <c r="E148" s="664" t="s">
        <v>581</v>
      </c>
      <c r="F148" s="665"/>
      <c r="G148" s="547"/>
      <c r="H148" s="597">
        <f>H149</f>
        <v>63647</v>
      </c>
      <c r="I148" s="640"/>
      <c r="J148" s="640"/>
      <c r="K148" s="640"/>
      <c r="L148" s="640"/>
      <c r="M148" s="640"/>
    </row>
    <row r="149" spans="1:13" s="552" customFormat="1" ht="39.75" customHeight="1">
      <c r="A149" s="549" t="s">
        <v>353</v>
      </c>
      <c r="B149" s="267"/>
      <c r="C149" s="551" t="s">
        <v>214</v>
      </c>
      <c r="D149" s="551" t="s">
        <v>213</v>
      </c>
      <c r="E149" s="664" t="s">
        <v>581</v>
      </c>
      <c r="F149" s="665"/>
      <c r="G149" s="547" t="s">
        <v>143</v>
      </c>
      <c r="H149" s="597">
        <v>63647</v>
      </c>
      <c r="I149" s="640"/>
      <c r="J149" s="640"/>
      <c r="K149" s="640"/>
      <c r="L149" s="640"/>
      <c r="M149" s="640"/>
    </row>
    <row r="150" spans="1:13" s="552" customFormat="1" ht="36" customHeight="1">
      <c r="A150" s="550" t="s">
        <v>595</v>
      </c>
      <c r="B150" s="267"/>
      <c r="C150" s="551" t="s">
        <v>214</v>
      </c>
      <c r="D150" s="551" t="s">
        <v>213</v>
      </c>
      <c r="E150" s="664" t="s">
        <v>582</v>
      </c>
      <c r="F150" s="665"/>
      <c r="G150" s="547"/>
      <c r="H150" s="597">
        <f>H151</f>
        <v>148510</v>
      </c>
      <c r="I150" s="640"/>
      <c r="J150" s="640"/>
      <c r="K150" s="640"/>
      <c r="L150" s="640"/>
      <c r="M150" s="640"/>
    </row>
    <row r="151" spans="1:13" s="552" customFormat="1" ht="39.75" customHeight="1">
      <c r="A151" s="549" t="s">
        <v>353</v>
      </c>
      <c r="B151" s="267"/>
      <c r="C151" s="551" t="s">
        <v>214</v>
      </c>
      <c r="D151" s="551" t="s">
        <v>213</v>
      </c>
      <c r="E151" s="664" t="s">
        <v>582</v>
      </c>
      <c r="F151" s="665"/>
      <c r="G151" s="547" t="s">
        <v>143</v>
      </c>
      <c r="H151" s="597">
        <v>148510</v>
      </c>
      <c r="I151" s="640"/>
      <c r="J151" s="640"/>
      <c r="K151" s="640"/>
      <c r="L151" s="640"/>
      <c r="M151" s="640"/>
    </row>
    <row r="152" spans="1:13" s="74" customFormat="1" ht="74.25" customHeight="1">
      <c r="A152" s="101" t="s">
        <v>564</v>
      </c>
      <c r="B152" s="92"/>
      <c r="C152" s="51" t="s">
        <v>214</v>
      </c>
      <c r="D152" s="58" t="s">
        <v>213</v>
      </c>
      <c r="E152" s="677" t="s">
        <v>622</v>
      </c>
      <c r="F152" s="663"/>
      <c r="G152" s="57"/>
      <c r="H152" s="528">
        <f>H153</f>
        <v>0</v>
      </c>
      <c r="I152" s="636"/>
      <c r="J152" s="636"/>
      <c r="K152" s="636"/>
      <c r="L152" s="636"/>
      <c r="M152" s="636"/>
    </row>
    <row r="153" spans="1:13" s="74" customFormat="1" ht="60" customHeight="1">
      <c r="A153" s="80" t="s">
        <v>506</v>
      </c>
      <c r="B153" s="92"/>
      <c r="C153" s="51" t="s">
        <v>214</v>
      </c>
      <c r="D153" s="58" t="s">
        <v>213</v>
      </c>
      <c r="E153" s="660" t="s">
        <v>508</v>
      </c>
      <c r="F153" s="661"/>
      <c r="G153" s="57"/>
      <c r="H153" s="467">
        <f>H154</f>
        <v>0</v>
      </c>
      <c r="I153" s="636"/>
      <c r="J153" s="636"/>
      <c r="K153" s="636"/>
      <c r="L153" s="636"/>
      <c r="M153" s="636"/>
    </row>
    <row r="154" spans="1:13" s="74" customFormat="1" ht="21" customHeight="1">
      <c r="A154" s="80" t="s">
        <v>165</v>
      </c>
      <c r="B154" s="92"/>
      <c r="C154" s="51" t="s">
        <v>214</v>
      </c>
      <c r="D154" s="58" t="s">
        <v>213</v>
      </c>
      <c r="E154" s="660" t="s">
        <v>509</v>
      </c>
      <c r="F154" s="661"/>
      <c r="G154" s="57" t="s">
        <v>162</v>
      </c>
      <c r="H154" s="467">
        <v>0</v>
      </c>
      <c r="I154" s="636"/>
      <c r="J154" s="636"/>
      <c r="K154" s="636"/>
      <c r="L154" s="636"/>
      <c r="M154" s="636"/>
    </row>
    <row r="155" spans="1:13" s="74" customFormat="1" ht="28.5" customHeight="1">
      <c r="A155" s="137" t="s">
        <v>212</v>
      </c>
      <c r="B155" s="79"/>
      <c r="C155" s="62" t="s">
        <v>190</v>
      </c>
      <c r="D155" s="62"/>
      <c r="E155" s="71"/>
      <c r="F155" s="70"/>
      <c r="G155" s="62"/>
      <c r="H155" s="557">
        <f>H156+H175+H161</f>
        <v>9334544.479999999</v>
      </c>
      <c r="I155" s="636"/>
      <c r="J155" s="636"/>
      <c r="K155" s="636"/>
      <c r="L155" s="636"/>
      <c r="M155" s="636"/>
    </row>
    <row r="156" spans="1:13" s="74" customFormat="1" ht="24" customHeight="1">
      <c r="A156" s="137" t="s">
        <v>211</v>
      </c>
      <c r="B156" s="79"/>
      <c r="C156" s="62" t="s">
        <v>190</v>
      </c>
      <c r="D156" s="62" t="s">
        <v>146</v>
      </c>
      <c r="E156" s="68"/>
      <c r="F156" s="67"/>
      <c r="G156" s="62"/>
      <c r="H156" s="557">
        <f>H157</f>
        <v>23127.76</v>
      </c>
      <c r="I156" s="636"/>
      <c r="J156" s="636"/>
      <c r="K156" s="636"/>
      <c r="L156" s="636"/>
      <c r="M156" s="636"/>
    </row>
    <row r="157" spans="1:13" s="74" customFormat="1" ht="80.25" customHeight="1">
      <c r="A157" s="136" t="s">
        <v>554</v>
      </c>
      <c r="B157" s="79"/>
      <c r="C157" s="62" t="s">
        <v>190</v>
      </c>
      <c r="D157" s="62" t="s">
        <v>146</v>
      </c>
      <c r="E157" s="671" t="s">
        <v>604</v>
      </c>
      <c r="F157" s="672"/>
      <c r="G157" s="62"/>
      <c r="H157" s="557">
        <f>H158</f>
        <v>23127.76</v>
      </c>
      <c r="I157" s="636"/>
      <c r="J157" s="636"/>
      <c r="K157" s="636"/>
      <c r="L157" s="636"/>
      <c r="M157" s="636"/>
    </row>
    <row r="158" spans="1:13" s="74" customFormat="1" ht="120" customHeight="1">
      <c r="A158" s="509" t="s">
        <v>555</v>
      </c>
      <c r="B158" s="89"/>
      <c r="C158" s="62" t="s">
        <v>190</v>
      </c>
      <c r="D158" s="62" t="s">
        <v>146</v>
      </c>
      <c r="E158" s="671" t="s">
        <v>603</v>
      </c>
      <c r="F158" s="672"/>
      <c r="G158" s="62"/>
      <c r="H158" s="557">
        <f>H160</f>
        <v>23127.76</v>
      </c>
      <c r="I158" s="636"/>
      <c r="J158" s="636"/>
      <c r="K158" s="636"/>
      <c r="L158" s="636"/>
      <c r="M158" s="636"/>
    </row>
    <row r="159" spans="1:13" s="74" customFormat="1" ht="39.75" customHeight="1">
      <c r="A159" s="121" t="s">
        <v>210</v>
      </c>
      <c r="B159" s="89"/>
      <c r="C159" s="62" t="s">
        <v>190</v>
      </c>
      <c r="D159" s="62" t="s">
        <v>146</v>
      </c>
      <c r="E159" s="671" t="s">
        <v>602</v>
      </c>
      <c r="F159" s="672"/>
      <c r="G159" s="62"/>
      <c r="H159" s="557">
        <f>H160</f>
        <v>23127.76</v>
      </c>
      <c r="I159" s="636"/>
      <c r="J159" s="636"/>
      <c r="K159" s="636"/>
      <c r="L159" s="636"/>
      <c r="M159" s="636"/>
    </row>
    <row r="160" spans="1:13" s="74" customFormat="1" ht="21" customHeight="1">
      <c r="A160" s="142" t="s">
        <v>350</v>
      </c>
      <c r="B160" s="79"/>
      <c r="C160" s="106" t="s">
        <v>190</v>
      </c>
      <c r="D160" s="106" t="s">
        <v>146</v>
      </c>
      <c r="E160" s="655" t="s">
        <v>607</v>
      </c>
      <c r="F160" s="656"/>
      <c r="G160" s="106" t="s">
        <v>143</v>
      </c>
      <c r="H160" s="563">
        <v>23127.76</v>
      </c>
      <c r="I160" s="636"/>
      <c r="J160" s="636"/>
      <c r="K160" s="636"/>
      <c r="L160" s="636"/>
      <c r="M160" s="636"/>
    </row>
    <row r="161" spans="1:13" s="74" customFormat="1" ht="27" customHeight="1">
      <c r="A161" s="137" t="s">
        <v>206</v>
      </c>
      <c r="B161" s="79"/>
      <c r="C161" s="62" t="s">
        <v>190</v>
      </c>
      <c r="D161" s="62" t="s">
        <v>203</v>
      </c>
      <c r="E161" s="68"/>
      <c r="F161" s="67"/>
      <c r="G161" s="62"/>
      <c r="H161" s="557">
        <f>H162+H170</f>
        <v>57715.2</v>
      </c>
      <c r="I161" s="636"/>
      <c r="J161" s="636"/>
      <c r="K161" s="636"/>
      <c r="L161" s="636"/>
      <c r="M161" s="636"/>
    </row>
    <row r="162" spans="1:13" s="74" customFormat="1" ht="86.25" customHeight="1">
      <c r="A162" s="140" t="s">
        <v>570</v>
      </c>
      <c r="B162" s="163" t="s">
        <v>0</v>
      </c>
      <c r="C162" s="90" t="s">
        <v>190</v>
      </c>
      <c r="D162" s="90" t="s">
        <v>203</v>
      </c>
      <c r="E162" s="116" t="s">
        <v>419</v>
      </c>
      <c r="F162" s="115" t="s">
        <v>153</v>
      </c>
      <c r="G162" s="65"/>
      <c r="H162" s="577">
        <f>H165</f>
        <v>0</v>
      </c>
      <c r="I162" s="636"/>
      <c r="J162" s="636"/>
      <c r="K162" s="636"/>
      <c r="L162" s="636"/>
      <c r="M162" s="636"/>
    </row>
    <row r="163" spans="1:13" s="74" customFormat="1" ht="38.25" customHeight="1">
      <c r="A163" s="505" t="s">
        <v>675</v>
      </c>
      <c r="B163" s="163" t="s">
        <v>0</v>
      </c>
      <c r="C163" s="506" t="s">
        <v>190</v>
      </c>
      <c r="D163" s="507" t="s">
        <v>203</v>
      </c>
      <c r="E163" s="275" t="s">
        <v>670</v>
      </c>
      <c r="F163" s="274" t="s">
        <v>153</v>
      </c>
      <c r="G163" s="508"/>
      <c r="H163" s="577">
        <f>H164</f>
        <v>0</v>
      </c>
      <c r="I163" s="636"/>
      <c r="J163" s="636"/>
      <c r="K163" s="636"/>
      <c r="L163" s="636"/>
      <c r="M163" s="636"/>
    </row>
    <row r="164" spans="1:13" s="74" customFormat="1" ht="39.75" customHeight="1">
      <c r="A164" s="400" t="s">
        <v>409</v>
      </c>
      <c r="B164" s="139" t="s">
        <v>0</v>
      </c>
      <c r="C164" s="392" t="s">
        <v>190</v>
      </c>
      <c r="D164" s="396" t="s">
        <v>203</v>
      </c>
      <c r="E164" s="397" t="s">
        <v>670</v>
      </c>
      <c r="F164" s="398" t="s">
        <v>201</v>
      </c>
      <c r="G164" s="399"/>
      <c r="H164" s="562">
        <f>H165</f>
        <v>0</v>
      </c>
      <c r="I164" s="636"/>
      <c r="J164" s="636"/>
      <c r="K164" s="636"/>
      <c r="L164" s="636"/>
      <c r="M164" s="636"/>
    </row>
    <row r="165" spans="1:13" s="74" customFormat="1" ht="42" customHeight="1">
      <c r="A165" s="488" t="s">
        <v>353</v>
      </c>
      <c r="B165" s="139" t="s">
        <v>0</v>
      </c>
      <c r="C165" s="392" t="s">
        <v>190</v>
      </c>
      <c r="D165" s="396" t="s">
        <v>203</v>
      </c>
      <c r="E165" s="397" t="s">
        <v>670</v>
      </c>
      <c r="F165" s="398" t="s">
        <v>201</v>
      </c>
      <c r="G165" s="607" t="s">
        <v>143</v>
      </c>
      <c r="H165" s="562">
        <v>0</v>
      </c>
      <c r="I165" s="644"/>
      <c r="J165" s="636"/>
      <c r="K165" s="636"/>
      <c r="L165" s="636"/>
      <c r="M165" s="636"/>
    </row>
    <row r="166" spans="1:13" s="74" customFormat="1" ht="78.75" customHeight="1">
      <c r="A166" s="140" t="s">
        <v>570</v>
      </c>
      <c r="B166" s="139"/>
      <c r="C166" s="90" t="s">
        <v>190</v>
      </c>
      <c r="D166" s="90" t="s">
        <v>174</v>
      </c>
      <c r="E166" s="116" t="s">
        <v>419</v>
      </c>
      <c r="F166" s="115" t="s">
        <v>153</v>
      </c>
      <c r="G166" s="65"/>
      <c r="H166" s="557">
        <f>H167</f>
        <v>54000</v>
      </c>
      <c r="I166" s="636"/>
      <c r="J166" s="636"/>
      <c r="K166" s="636"/>
      <c r="L166" s="636"/>
      <c r="M166" s="636"/>
    </row>
    <row r="167" spans="1:13" s="74" customFormat="1" ht="44.25" customHeight="1">
      <c r="A167" s="535" t="s">
        <v>531</v>
      </c>
      <c r="B167" s="163"/>
      <c r="C167" s="90" t="s">
        <v>190</v>
      </c>
      <c r="D167" s="90" t="s">
        <v>174</v>
      </c>
      <c r="E167" s="116" t="s">
        <v>396</v>
      </c>
      <c r="F167" s="115" t="s">
        <v>153</v>
      </c>
      <c r="G167" s="65"/>
      <c r="H167" s="577">
        <f>H168</f>
        <v>54000</v>
      </c>
      <c r="I167" s="636"/>
      <c r="J167" s="636"/>
      <c r="K167" s="636"/>
      <c r="L167" s="636"/>
      <c r="M167" s="636"/>
    </row>
    <row r="168" spans="1:13" s="74" customFormat="1" ht="22.5" customHeight="1">
      <c r="A168" s="548" t="s">
        <v>194</v>
      </c>
      <c r="B168" s="139"/>
      <c r="C168" s="138" t="s">
        <v>190</v>
      </c>
      <c r="D168" s="138" t="s">
        <v>174</v>
      </c>
      <c r="E168" s="129" t="s">
        <v>396</v>
      </c>
      <c r="F168" s="128" t="s">
        <v>397</v>
      </c>
      <c r="G168" s="51"/>
      <c r="H168" s="562">
        <f>H169</f>
        <v>54000</v>
      </c>
      <c r="I168" s="636"/>
      <c r="J168" s="636"/>
      <c r="K168" s="636"/>
      <c r="L168" s="636"/>
      <c r="M168" s="636"/>
    </row>
    <row r="169" spans="1:13" s="74" customFormat="1" ht="47.25" customHeight="1">
      <c r="A169" s="488" t="s">
        <v>353</v>
      </c>
      <c r="B169" s="139" t="s">
        <v>0</v>
      </c>
      <c r="C169" s="138" t="s">
        <v>190</v>
      </c>
      <c r="D169" s="138" t="s">
        <v>174</v>
      </c>
      <c r="E169" s="129" t="s">
        <v>396</v>
      </c>
      <c r="F169" s="128" t="s">
        <v>397</v>
      </c>
      <c r="G169" s="51" t="s">
        <v>143</v>
      </c>
      <c r="H169" s="562">
        <v>54000</v>
      </c>
      <c r="I169" s="636"/>
      <c r="J169" s="636"/>
      <c r="K169" s="636"/>
      <c r="L169" s="636"/>
      <c r="M169" s="636"/>
    </row>
    <row r="170" spans="1:13" s="74" customFormat="1" ht="78" customHeight="1">
      <c r="A170" s="136" t="s">
        <v>554</v>
      </c>
      <c r="B170" s="79"/>
      <c r="C170" s="90" t="s">
        <v>190</v>
      </c>
      <c r="D170" s="90" t="s">
        <v>203</v>
      </c>
      <c r="E170" s="671" t="s">
        <v>604</v>
      </c>
      <c r="F170" s="672"/>
      <c r="G170" s="51"/>
      <c r="H170" s="577">
        <f>H171</f>
        <v>57715.2</v>
      </c>
      <c r="I170" s="636"/>
      <c r="J170" s="636"/>
      <c r="K170" s="636"/>
      <c r="L170" s="636"/>
      <c r="M170" s="636"/>
    </row>
    <row r="171" spans="1:13" s="74" customFormat="1" ht="93" customHeight="1">
      <c r="A171" s="158" t="s">
        <v>556</v>
      </c>
      <c r="B171" s="89"/>
      <c r="C171" s="90" t="s">
        <v>190</v>
      </c>
      <c r="D171" s="90" t="s">
        <v>203</v>
      </c>
      <c r="E171" s="671" t="s">
        <v>603</v>
      </c>
      <c r="F171" s="672"/>
      <c r="G171" s="65"/>
      <c r="H171" s="577">
        <f>H172</f>
        <v>57715.2</v>
      </c>
      <c r="I171" s="636"/>
      <c r="J171" s="636"/>
      <c r="K171" s="636"/>
      <c r="L171" s="636"/>
      <c r="M171" s="636"/>
    </row>
    <row r="172" spans="1:13" s="74" customFormat="1" ht="37.5" customHeight="1">
      <c r="A172" s="121" t="s">
        <v>426</v>
      </c>
      <c r="B172" s="89"/>
      <c r="C172" s="90" t="s">
        <v>190</v>
      </c>
      <c r="D172" s="90" t="s">
        <v>203</v>
      </c>
      <c r="E172" s="671" t="s">
        <v>610</v>
      </c>
      <c r="F172" s="672"/>
      <c r="G172" s="65"/>
      <c r="H172" s="577">
        <f>H173</f>
        <v>57715.2</v>
      </c>
      <c r="I172" s="636"/>
      <c r="J172" s="636"/>
      <c r="K172" s="636"/>
      <c r="L172" s="636"/>
      <c r="M172" s="636"/>
    </row>
    <row r="173" spans="1:13" s="74" customFormat="1" ht="21" customHeight="1">
      <c r="A173" s="80" t="s">
        <v>410</v>
      </c>
      <c r="B173" s="139" t="s">
        <v>0</v>
      </c>
      <c r="C173" s="138" t="s">
        <v>190</v>
      </c>
      <c r="D173" s="138" t="s">
        <v>203</v>
      </c>
      <c r="E173" s="655" t="s">
        <v>611</v>
      </c>
      <c r="F173" s="656"/>
      <c r="G173" s="51"/>
      <c r="H173" s="562">
        <f>H174</f>
        <v>57715.2</v>
      </c>
      <c r="I173" s="636"/>
      <c r="J173" s="636"/>
      <c r="K173" s="636"/>
      <c r="L173" s="636"/>
      <c r="M173" s="636"/>
    </row>
    <row r="174" spans="1:13" s="74" customFormat="1" ht="36" customHeight="1">
      <c r="A174" s="488" t="s">
        <v>353</v>
      </c>
      <c r="B174" s="139" t="s">
        <v>0</v>
      </c>
      <c r="C174" s="138" t="s">
        <v>190</v>
      </c>
      <c r="D174" s="138" t="s">
        <v>203</v>
      </c>
      <c r="E174" s="655" t="s">
        <v>611</v>
      </c>
      <c r="F174" s="656"/>
      <c r="G174" s="51" t="s">
        <v>143</v>
      </c>
      <c r="H174" s="562">
        <v>57715.2</v>
      </c>
      <c r="I174" s="636"/>
      <c r="J174" s="636"/>
      <c r="K174" s="636"/>
      <c r="L174" s="636"/>
      <c r="M174" s="636"/>
    </row>
    <row r="175" spans="1:13" s="74" customFormat="1" ht="21" customHeight="1">
      <c r="A175" s="140" t="s">
        <v>200</v>
      </c>
      <c r="B175" s="79"/>
      <c r="C175" s="62" t="s">
        <v>190</v>
      </c>
      <c r="D175" s="62" t="s">
        <v>174</v>
      </c>
      <c r="E175" s="71"/>
      <c r="F175" s="70"/>
      <c r="G175" s="62"/>
      <c r="H175" s="557">
        <f>+H176+H195+H166</f>
        <v>9253701.52</v>
      </c>
      <c r="I175" s="636"/>
      <c r="J175" s="636"/>
      <c r="K175" s="636"/>
      <c r="L175" s="636"/>
      <c r="M175" s="636"/>
    </row>
    <row r="176" spans="1:13" s="74" customFormat="1" ht="78.75" customHeight="1">
      <c r="A176" s="136" t="s">
        <v>554</v>
      </c>
      <c r="B176" s="79"/>
      <c r="C176" s="62" t="s">
        <v>190</v>
      </c>
      <c r="D176" s="135" t="s">
        <v>174</v>
      </c>
      <c r="E176" s="671" t="s">
        <v>604</v>
      </c>
      <c r="F176" s="672"/>
      <c r="G176" s="134"/>
      <c r="H176" s="557">
        <f>H177</f>
        <v>6367591.119999999</v>
      </c>
      <c r="I176" s="636"/>
      <c r="J176" s="636"/>
      <c r="K176" s="636"/>
      <c r="L176" s="636"/>
      <c r="M176" s="636"/>
    </row>
    <row r="177" spans="1:13" s="74" customFormat="1" ht="93.75" customHeight="1">
      <c r="A177" s="158" t="s">
        <v>556</v>
      </c>
      <c r="B177" s="89"/>
      <c r="C177" s="89" t="s">
        <v>190</v>
      </c>
      <c r="D177" s="131" t="s">
        <v>174</v>
      </c>
      <c r="E177" s="671" t="s">
        <v>603</v>
      </c>
      <c r="F177" s="672"/>
      <c r="G177" s="234"/>
      <c r="H177" s="558">
        <f>H178+H184+H187+H190+H192+H181</f>
        <v>6367591.119999999</v>
      </c>
      <c r="I177" s="636"/>
      <c r="J177" s="636"/>
      <c r="K177" s="636"/>
      <c r="L177" s="636"/>
      <c r="M177" s="636"/>
    </row>
    <row r="178" spans="1:13" s="74" customFormat="1" ht="24" customHeight="1">
      <c r="A178" s="405" t="s">
        <v>414</v>
      </c>
      <c r="B178" s="89"/>
      <c r="C178" s="89" t="s">
        <v>190</v>
      </c>
      <c r="D178" s="131" t="s">
        <v>174</v>
      </c>
      <c r="E178" s="671" t="s">
        <v>601</v>
      </c>
      <c r="F178" s="672"/>
      <c r="G178" s="234"/>
      <c r="H178" s="558">
        <f>H179</f>
        <v>1922527</v>
      </c>
      <c r="I178" s="636"/>
      <c r="J178" s="636"/>
      <c r="K178" s="636"/>
      <c r="L178" s="636"/>
      <c r="M178" s="636"/>
    </row>
    <row r="179" spans="1:13" s="74" customFormat="1" ht="21" customHeight="1">
      <c r="A179" s="516" t="s">
        <v>199</v>
      </c>
      <c r="B179" s="79"/>
      <c r="C179" s="79" t="s">
        <v>190</v>
      </c>
      <c r="D179" s="130" t="s">
        <v>174</v>
      </c>
      <c r="E179" s="655" t="s">
        <v>513</v>
      </c>
      <c r="F179" s="656"/>
      <c r="G179" s="127"/>
      <c r="H179" s="559">
        <f>H180</f>
        <v>1922527</v>
      </c>
      <c r="I179" s="636"/>
      <c r="J179" s="636"/>
      <c r="K179" s="636"/>
      <c r="L179" s="636"/>
      <c r="M179" s="636"/>
    </row>
    <row r="180" spans="1:13" s="74" customFormat="1" ht="39" customHeight="1">
      <c r="A180" s="488" t="s">
        <v>353</v>
      </c>
      <c r="B180" s="79"/>
      <c r="C180" s="79" t="s">
        <v>190</v>
      </c>
      <c r="D180" s="130" t="s">
        <v>174</v>
      </c>
      <c r="E180" s="655" t="s">
        <v>513</v>
      </c>
      <c r="F180" s="656"/>
      <c r="G180" s="127" t="s">
        <v>143</v>
      </c>
      <c r="H180" s="598">
        <v>1922527</v>
      </c>
      <c r="I180" s="636"/>
      <c r="J180" s="636"/>
      <c r="K180" s="636"/>
      <c r="L180" s="636"/>
      <c r="M180" s="636"/>
    </row>
    <row r="181" spans="1:13" s="74" customFormat="1" ht="21" customHeight="1">
      <c r="A181" s="516" t="s">
        <v>199</v>
      </c>
      <c r="B181" s="79"/>
      <c r="C181" s="79" t="s">
        <v>190</v>
      </c>
      <c r="D181" s="130" t="s">
        <v>174</v>
      </c>
      <c r="E181" s="655" t="s">
        <v>512</v>
      </c>
      <c r="F181" s="656"/>
      <c r="G181" s="127"/>
      <c r="H181" s="598">
        <f>H182</f>
        <v>3884631.4</v>
      </c>
      <c r="I181" s="636"/>
      <c r="J181" s="636"/>
      <c r="K181" s="636"/>
      <c r="L181" s="636"/>
      <c r="M181" s="636"/>
    </row>
    <row r="182" spans="1:13" s="74" customFormat="1" ht="37.5" customHeight="1">
      <c r="A182" s="488" t="s">
        <v>353</v>
      </c>
      <c r="B182" s="79"/>
      <c r="C182" s="79" t="s">
        <v>190</v>
      </c>
      <c r="D182" s="130" t="s">
        <v>174</v>
      </c>
      <c r="E182" s="655" t="s">
        <v>512</v>
      </c>
      <c r="F182" s="656"/>
      <c r="G182" s="127" t="s">
        <v>143</v>
      </c>
      <c r="H182" s="598">
        <v>3884631.4</v>
      </c>
      <c r="I182" s="636"/>
      <c r="J182" s="636"/>
      <c r="K182" s="636"/>
      <c r="L182" s="636"/>
      <c r="M182" s="636"/>
    </row>
    <row r="183" spans="1:13" s="74" customFormat="1" ht="21" customHeight="1">
      <c r="A183" s="390" t="s">
        <v>416</v>
      </c>
      <c r="B183" s="266" t="s">
        <v>0</v>
      </c>
      <c r="C183" s="266" t="s">
        <v>190</v>
      </c>
      <c r="D183" s="265" t="s">
        <v>174</v>
      </c>
      <c r="E183" s="675" t="s">
        <v>514</v>
      </c>
      <c r="F183" s="676"/>
      <c r="G183" s="127"/>
      <c r="H183" s="424">
        <f>H184</f>
        <v>200000</v>
      </c>
      <c r="I183" s="636"/>
      <c r="J183" s="636"/>
      <c r="K183" s="636"/>
      <c r="L183" s="636"/>
      <c r="M183" s="636"/>
    </row>
    <row r="184" spans="1:13" s="74" customFormat="1" ht="21" customHeight="1">
      <c r="A184" s="407" t="s">
        <v>199</v>
      </c>
      <c r="B184" s="79" t="s">
        <v>0</v>
      </c>
      <c r="C184" s="79" t="s">
        <v>190</v>
      </c>
      <c r="D184" s="130" t="s">
        <v>174</v>
      </c>
      <c r="E184" s="655" t="s">
        <v>515</v>
      </c>
      <c r="F184" s="656"/>
      <c r="G184" s="127"/>
      <c r="H184" s="559">
        <f>H185</f>
        <v>200000</v>
      </c>
      <c r="I184" s="636"/>
      <c r="J184" s="636"/>
      <c r="K184" s="636"/>
      <c r="L184" s="636"/>
      <c r="M184" s="636"/>
    </row>
    <row r="185" spans="1:13" s="74" customFormat="1" ht="42" customHeight="1">
      <c r="A185" s="409" t="s">
        <v>353</v>
      </c>
      <c r="B185" s="79" t="s">
        <v>0</v>
      </c>
      <c r="C185" s="79" t="s">
        <v>190</v>
      </c>
      <c r="D185" s="130" t="s">
        <v>174</v>
      </c>
      <c r="E185" s="655" t="s">
        <v>515</v>
      </c>
      <c r="F185" s="656"/>
      <c r="G185" s="127" t="s">
        <v>143</v>
      </c>
      <c r="H185" s="424">
        <v>200000</v>
      </c>
      <c r="I185" s="636"/>
      <c r="J185" s="636"/>
      <c r="K185" s="636"/>
      <c r="L185" s="636"/>
      <c r="M185" s="636"/>
    </row>
    <row r="186" spans="1:13" s="74" customFormat="1" ht="37.5" customHeight="1">
      <c r="A186" s="390" t="s">
        <v>417</v>
      </c>
      <c r="B186" s="266" t="s">
        <v>0</v>
      </c>
      <c r="C186" s="266" t="s">
        <v>190</v>
      </c>
      <c r="D186" s="265" t="s">
        <v>174</v>
      </c>
      <c r="E186" s="675" t="s">
        <v>516</v>
      </c>
      <c r="F186" s="676"/>
      <c r="G186" s="127"/>
      <c r="H186" s="424">
        <f>H187</f>
        <v>0</v>
      </c>
      <c r="I186" s="636"/>
      <c r="J186" s="636"/>
      <c r="K186" s="636"/>
      <c r="L186" s="636"/>
      <c r="M186" s="636"/>
    </row>
    <row r="187" spans="1:13" s="74" customFormat="1" ht="21" customHeight="1">
      <c r="A187" s="410" t="s">
        <v>196</v>
      </c>
      <c r="B187" s="79" t="s">
        <v>0</v>
      </c>
      <c r="C187" s="79" t="s">
        <v>190</v>
      </c>
      <c r="D187" s="130" t="s">
        <v>174</v>
      </c>
      <c r="E187" s="655" t="s">
        <v>517</v>
      </c>
      <c r="F187" s="656"/>
      <c r="G187" s="127"/>
      <c r="H187" s="559">
        <f>H188</f>
        <v>0</v>
      </c>
      <c r="I187" s="636"/>
      <c r="J187" s="636"/>
      <c r="K187" s="636"/>
      <c r="L187" s="636"/>
      <c r="M187" s="636"/>
    </row>
    <row r="188" spans="1:13" s="74" customFormat="1" ht="37.5" customHeight="1">
      <c r="A188" s="411" t="s">
        <v>353</v>
      </c>
      <c r="B188" s="79" t="s">
        <v>0</v>
      </c>
      <c r="C188" s="79" t="s">
        <v>190</v>
      </c>
      <c r="D188" s="130" t="s">
        <v>174</v>
      </c>
      <c r="E188" s="655" t="s">
        <v>517</v>
      </c>
      <c r="F188" s="656"/>
      <c r="G188" s="127" t="s">
        <v>143</v>
      </c>
      <c r="H188" s="424">
        <v>0</v>
      </c>
      <c r="I188" s="636"/>
      <c r="J188" s="636"/>
      <c r="K188" s="636"/>
      <c r="L188" s="636"/>
      <c r="M188" s="636"/>
    </row>
    <row r="189" spans="1:13" s="74" customFormat="1" ht="39" customHeight="1">
      <c r="A189" s="259" t="s">
        <v>413</v>
      </c>
      <c r="B189" s="266" t="s">
        <v>0</v>
      </c>
      <c r="C189" s="266" t="s">
        <v>190</v>
      </c>
      <c r="D189" s="265" t="s">
        <v>174</v>
      </c>
      <c r="E189" s="675" t="s">
        <v>527</v>
      </c>
      <c r="F189" s="676"/>
      <c r="G189" s="272"/>
      <c r="H189" s="424">
        <f>H190</f>
        <v>360432.72</v>
      </c>
      <c r="I189" s="636"/>
      <c r="J189" s="636"/>
      <c r="K189" s="636"/>
      <c r="L189" s="636"/>
      <c r="M189" s="636"/>
    </row>
    <row r="190" spans="1:13" s="74" customFormat="1" ht="21" customHeight="1">
      <c r="A190" s="403" t="s">
        <v>194</v>
      </c>
      <c r="B190" s="79" t="s">
        <v>0</v>
      </c>
      <c r="C190" s="79" t="s">
        <v>190</v>
      </c>
      <c r="D190" s="130" t="s">
        <v>174</v>
      </c>
      <c r="E190" s="655" t="s">
        <v>526</v>
      </c>
      <c r="F190" s="656"/>
      <c r="G190" s="127"/>
      <c r="H190" s="559">
        <f>H191</f>
        <v>360432.72</v>
      </c>
      <c r="I190" s="636"/>
      <c r="J190" s="636"/>
      <c r="K190" s="636"/>
      <c r="L190" s="636"/>
      <c r="M190" s="636"/>
    </row>
    <row r="191" spans="1:13" s="74" customFormat="1" ht="37.5" customHeight="1">
      <c r="A191" s="418" t="s">
        <v>353</v>
      </c>
      <c r="B191" s="79" t="s">
        <v>0</v>
      </c>
      <c r="C191" s="79" t="s">
        <v>190</v>
      </c>
      <c r="D191" s="130" t="s">
        <v>174</v>
      </c>
      <c r="E191" s="655" t="s">
        <v>526</v>
      </c>
      <c r="F191" s="656"/>
      <c r="G191" s="127" t="s">
        <v>143</v>
      </c>
      <c r="H191" s="424">
        <v>360432.72</v>
      </c>
      <c r="I191" s="636"/>
      <c r="J191" s="636"/>
      <c r="K191" s="636"/>
      <c r="L191" s="636"/>
      <c r="M191" s="636"/>
    </row>
    <row r="192" spans="1:13" s="74" customFormat="1" ht="31.5" customHeight="1" hidden="1">
      <c r="A192" s="405" t="s">
        <v>414</v>
      </c>
      <c r="B192" s="266" t="s">
        <v>0</v>
      </c>
      <c r="C192" s="414" t="s">
        <v>190</v>
      </c>
      <c r="D192" s="415" t="s">
        <v>174</v>
      </c>
      <c r="E192" s="675" t="s">
        <v>524</v>
      </c>
      <c r="F192" s="676"/>
      <c r="G192" s="234"/>
      <c r="H192" s="515" t="str">
        <f>H194</f>
        <v>0</v>
      </c>
      <c r="I192" s="636"/>
      <c r="J192" s="636"/>
      <c r="K192" s="636"/>
      <c r="L192" s="636"/>
      <c r="M192" s="636"/>
    </row>
    <row r="193" spans="1:13" s="74" customFormat="1" ht="35.25" customHeight="1" hidden="1">
      <c r="A193" s="273" t="s">
        <v>199</v>
      </c>
      <c r="B193" s="79" t="s">
        <v>0</v>
      </c>
      <c r="C193" s="79" t="s">
        <v>190</v>
      </c>
      <c r="D193" s="130" t="s">
        <v>174</v>
      </c>
      <c r="E193" s="655" t="s">
        <v>525</v>
      </c>
      <c r="F193" s="656"/>
      <c r="G193" s="127"/>
      <c r="H193" s="559" t="str">
        <f>H194</f>
        <v>0</v>
      </c>
      <c r="I193" s="636"/>
      <c r="J193" s="636"/>
      <c r="K193" s="636"/>
      <c r="L193" s="636"/>
      <c r="M193" s="636"/>
    </row>
    <row r="194" spans="1:13" s="74" customFormat="1" ht="48.75" customHeight="1" hidden="1">
      <c r="A194" s="406" t="s">
        <v>353</v>
      </c>
      <c r="B194" s="79" t="s">
        <v>0</v>
      </c>
      <c r="C194" s="79" t="s">
        <v>190</v>
      </c>
      <c r="D194" s="130" t="s">
        <v>174</v>
      </c>
      <c r="E194" s="655" t="s">
        <v>525</v>
      </c>
      <c r="F194" s="656"/>
      <c r="G194" s="127" t="s">
        <v>143</v>
      </c>
      <c r="H194" s="424" t="s">
        <v>314</v>
      </c>
      <c r="I194" s="636"/>
      <c r="J194" s="636"/>
      <c r="K194" s="636"/>
      <c r="L194" s="636"/>
      <c r="M194" s="636"/>
    </row>
    <row r="195" spans="1:13" s="74" customFormat="1" ht="75.75" customHeight="1">
      <c r="A195" s="412" t="s">
        <v>652</v>
      </c>
      <c r="B195" s="234" t="s">
        <v>0</v>
      </c>
      <c r="C195" s="89" t="s">
        <v>190</v>
      </c>
      <c r="D195" s="131" t="s">
        <v>174</v>
      </c>
      <c r="E195" s="671" t="s">
        <v>438</v>
      </c>
      <c r="F195" s="672"/>
      <c r="G195" s="127"/>
      <c r="H195" s="558">
        <f>+H196</f>
        <v>2832110.4</v>
      </c>
      <c r="I195" s="636"/>
      <c r="J195" s="636"/>
      <c r="K195" s="636"/>
      <c r="L195" s="636"/>
      <c r="M195" s="636"/>
    </row>
    <row r="196" spans="1:13" s="74" customFormat="1" ht="21" customHeight="1">
      <c r="A196" s="259" t="s">
        <v>481</v>
      </c>
      <c r="B196" s="89"/>
      <c r="C196" s="414" t="s">
        <v>190</v>
      </c>
      <c r="D196" s="415" t="s">
        <v>174</v>
      </c>
      <c r="E196" s="671" t="s">
        <v>532</v>
      </c>
      <c r="F196" s="689"/>
      <c r="G196" s="421"/>
      <c r="H196" s="515">
        <f>H197+H199</f>
        <v>2832110.4</v>
      </c>
      <c r="I196" s="636"/>
      <c r="J196" s="636"/>
      <c r="K196" s="636"/>
      <c r="L196" s="636"/>
      <c r="M196" s="636"/>
    </row>
    <row r="197" spans="1:13" s="74" customFormat="1" ht="25.5" customHeight="1">
      <c r="A197" s="419" t="s">
        <v>418</v>
      </c>
      <c r="B197" s="89"/>
      <c r="C197" s="266" t="s">
        <v>190</v>
      </c>
      <c r="D197" s="265" t="s">
        <v>174</v>
      </c>
      <c r="E197" s="655" t="s">
        <v>486</v>
      </c>
      <c r="F197" s="656"/>
      <c r="G197" s="272"/>
      <c r="H197" s="424">
        <f>H198</f>
        <v>1492093</v>
      </c>
      <c r="I197" s="636"/>
      <c r="J197" s="636"/>
      <c r="K197" s="636"/>
      <c r="L197" s="636"/>
      <c r="M197" s="636"/>
    </row>
    <row r="198" spans="1:13" s="74" customFormat="1" ht="36.75" customHeight="1">
      <c r="A198" s="420" t="s">
        <v>353</v>
      </c>
      <c r="B198" s="89"/>
      <c r="C198" s="266" t="s">
        <v>190</v>
      </c>
      <c r="D198" s="265" t="s">
        <v>174</v>
      </c>
      <c r="E198" s="655" t="s">
        <v>486</v>
      </c>
      <c r="F198" s="656"/>
      <c r="G198" s="272" t="s">
        <v>143</v>
      </c>
      <c r="H198" s="583">
        <v>1492093</v>
      </c>
      <c r="I198" s="636"/>
      <c r="J198" s="636"/>
      <c r="K198" s="636"/>
      <c r="L198" s="636"/>
      <c r="M198" s="636"/>
    </row>
    <row r="199" spans="1:13" s="74" customFormat="1" ht="33" customHeight="1">
      <c r="A199" s="534" t="s">
        <v>588</v>
      </c>
      <c r="B199" s="89"/>
      <c r="C199" s="266" t="s">
        <v>190</v>
      </c>
      <c r="D199" s="521" t="s">
        <v>174</v>
      </c>
      <c r="E199" s="687" t="s">
        <v>580</v>
      </c>
      <c r="F199" s="688"/>
      <c r="G199" s="421"/>
      <c r="H199" s="515">
        <f>H200</f>
        <v>1340017.4</v>
      </c>
      <c r="I199" s="636"/>
      <c r="J199" s="636"/>
      <c r="K199" s="636"/>
      <c r="L199" s="636"/>
      <c r="M199" s="636"/>
    </row>
    <row r="200" spans="1:13" s="74" customFormat="1" ht="36.75" customHeight="1">
      <c r="A200" s="419" t="s">
        <v>521</v>
      </c>
      <c r="B200" s="89"/>
      <c r="C200" s="266" t="s">
        <v>190</v>
      </c>
      <c r="D200" s="521" t="s">
        <v>174</v>
      </c>
      <c r="E200" s="685" t="s">
        <v>579</v>
      </c>
      <c r="F200" s="686"/>
      <c r="G200" s="272"/>
      <c r="H200" s="424">
        <f>H201</f>
        <v>1340017.4</v>
      </c>
      <c r="I200" s="636"/>
      <c r="J200" s="636"/>
      <c r="K200" s="636"/>
      <c r="L200" s="636"/>
      <c r="M200" s="636"/>
    </row>
    <row r="201" spans="1:13" s="74" customFormat="1" ht="36" customHeight="1">
      <c r="A201" s="488" t="s">
        <v>353</v>
      </c>
      <c r="B201" s="89"/>
      <c r="C201" s="266" t="s">
        <v>190</v>
      </c>
      <c r="D201" s="521" t="s">
        <v>174</v>
      </c>
      <c r="E201" s="685" t="s">
        <v>579</v>
      </c>
      <c r="F201" s="686"/>
      <c r="G201" s="272" t="s">
        <v>143</v>
      </c>
      <c r="H201" s="583">
        <v>1340017.4</v>
      </c>
      <c r="I201" s="636"/>
      <c r="J201" s="636"/>
      <c r="K201" s="636"/>
      <c r="L201" s="636"/>
      <c r="M201" s="636"/>
    </row>
    <row r="202" spans="1:13" s="74" customFormat="1" ht="24.75" customHeight="1">
      <c r="A202" s="524" t="s">
        <v>497</v>
      </c>
      <c r="B202" s="89"/>
      <c r="C202" s="414" t="s">
        <v>301</v>
      </c>
      <c r="D202" s="522"/>
      <c r="E202" s="387"/>
      <c r="F202" s="388"/>
      <c r="G202" s="421"/>
      <c r="H202" s="515">
        <f>H203</f>
        <v>0</v>
      </c>
      <c r="I202" s="636"/>
      <c r="J202" s="636"/>
      <c r="K202" s="636"/>
      <c r="L202" s="636"/>
      <c r="M202" s="636"/>
    </row>
    <row r="203" spans="1:13" s="74" customFormat="1" ht="23.25" customHeight="1">
      <c r="A203" s="523" t="s">
        <v>496</v>
      </c>
      <c r="B203" s="89"/>
      <c r="C203" s="266" t="s">
        <v>301</v>
      </c>
      <c r="D203" s="521" t="s">
        <v>190</v>
      </c>
      <c r="E203" s="53"/>
      <c r="F203" s="144"/>
      <c r="G203" s="272"/>
      <c r="H203" s="424">
        <f>H204</f>
        <v>0</v>
      </c>
      <c r="I203" s="636"/>
      <c r="J203" s="636"/>
      <c r="K203" s="636"/>
      <c r="L203" s="636"/>
      <c r="M203" s="636"/>
    </row>
    <row r="204" spans="1:13" s="74" customFormat="1" ht="19.5" customHeight="1">
      <c r="A204" s="525" t="s">
        <v>265</v>
      </c>
      <c r="B204" s="51" t="s">
        <v>0</v>
      </c>
      <c r="C204" s="526" t="s">
        <v>301</v>
      </c>
      <c r="D204" s="526" t="s">
        <v>190</v>
      </c>
      <c r="E204" s="53" t="s">
        <v>264</v>
      </c>
      <c r="F204" s="144" t="s">
        <v>153</v>
      </c>
      <c r="G204" s="272"/>
      <c r="H204" s="424">
        <f>H205</f>
        <v>0</v>
      </c>
      <c r="I204" s="636"/>
      <c r="J204" s="636"/>
      <c r="K204" s="636"/>
      <c r="L204" s="636"/>
      <c r="M204" s="636"/>
    </row>
    <row r="205" spans="1:13" s="74" customFormat="1" ht="23.25" customHeight="1">
      <c r="A205" s="96" t="s">
        <v>263</v>
      </c>
      <c r="B205" s="89" t="s">
        <v>0</v>
      </c>
      <c r="C205" s="106" t="s">
        <v>301</v>
      </c>
      <c r="D205" s="106" t="s">
        <v>190</v>
      </c>
      <c r="E205" s="53" t="s">
        <v>259</v>
      </c>
      <c r="F205" s="144" t="s">
        <v>153</v>
      </c>
      <c r="G205" s="272"/>
      <c r="H205" s="424">
        <f>H206</f>
        <v>0</v>
      </c>
      <c r="I205" s="636"/>
      <c r="J205" s="636"/>
      <c r="K205" s="636"/>
      <c r="L205" s="636"/>
      <c r="M205" s="636"/>
    </row>
    <row r="206" spans="1:13" s="74" customFormat="1" ht="23.25" customHeight="1">
      <c r="A206" s="391" t="s">
        <v>467</v>
      </c>
      <c r="B206" s="89"/>
      <c r="C206" s="106" t="s">
        <v>301</v>
      </c>
      <c r="D206" s="106" t="s">
        <v>190</v>
      </c>
      <c r="E206" s="53" t="s">
        <v>259</v>
      </c>
      <c r="F206" s="144" t="s">
        <v>468</v>
      </c>
      <c r="G206" s="272"/>
      <c r="H206" s="424">
        <f>H207</f>
        <v>0</v>
      </c>
      <c r="I206" s="636"/>
      <c r="J206" s="636"/>
      <c r="K206" s="636"/>
      <c r="L206" s="636"/>
      <c r="M206" s="636"/>
    </row>
    <row r="207" spans="1:13" s="74" customFormat="1" ht="35.25" customHeight="1">
      <c r="A207" s="420" t="s">
        <v>353</v>
      </c>
      <c r="B207" s="267"/>
      <c r="C207" s="106" t="s">
        <v>301</v>
      </c>
      <c r="D207" s="106" t="s">
        <v>190</v>
      </c>
      <c r="E207" s="53" t="s">
        <v>259</v>
      </c>
      <c r="F207" s="144" t="s">
        <v>468</v>
      </c>
      <c r="G207" s="272" t="s">
        <v>143</v>
      </c>
      <c r="H207" s="424">
        <v>0</v>
      </c>
      <c r="I207" s="644"/>
      <c r="J207" s="636"/>
      <c r="K207" s="636"/>
      <c r="L207" s="636"/>
      <c r="M207" s="636"/>
    </row>
    <row r="208" spans="1:13" s="74" customFormat="1" ht="21" customHeight="1">
      <c r="A208" s="101" t="s">
        <v>187</v>
      </c>
      <c r="B208" s="79"/>
      <c r="C208" s="65" t="s">
        <v>161</v>
      </c>
      <c r="D208" s="100"/>
      <c r="E208" s="126"/>
      <c r="F208" s="125"/>
      <c r="G208" s="57"/>
      <c r="H208" s="577">
        <f>+H209</f>
        <v>0</v>
      </c>
      <c r="I208" s="636"/>
      <c r="J208" s="636"/>
      <c r="K208" s="636"/>
      <c r="L208" s="636"/>
      <c r="M208" s="636"/>
    </row>
    <row r="209" spans="1:13" s="74" customFormat="1" ht="21" customHeight="1">
      <c r="A209" s="101" t="s">
        <v>186</v>
      </c>
      <c r="B209" s="79"/>
      <c r="C209" s="65" t="s">
        <v>161</v>
      </c>
      <c r="D209" s="100" t="s">
        <v>161</v>
      </c>
      <c r="E209" s="126"/>
      <c r="F209" s="125"/>
      <c r="G209" s="57"/>
      <c r="H209" s="577">
        <f>+H210</f>
        <v>0</v>
      </c>
      <c r="I209" s="636"/>
      <c r="J209" s="636"/>
      <c r="K209" s="636"/>
      <c r="L209" s="636"/>
      <c r="M209" s="636"/>
    </row>
    <row r="210" spans="1:13" s="74" customFormat="1" ht="79.5" customHeight="1">
      <c r="A210" s="101" t="s">
        <v>557</v>
      </c>
      <c r="B210" s="79"/>
      <c r="C210" s="65" t="s">
        <v>161</v>
      </c>
      <c r="D210" s="100" t="s">
        <v>161</v>
      </c>
      <c r="E210" s="124" t="s">
        <v>172</v>
      </c>
      <c r="F210" s="98" t="s">
        <v>153</v>
      </c>
      <c r="G210" s="123"/>
      <c r="H210" s="577">
        <f>+H211</f>
        <v>0</v>
      </c>
      <c r="I210" s="636"/>
      <c r="J210" s="636"/>
      <c r="K210" s="636"/>
      <c r="L210" s="636"/>
      <c r="M210" s="636"/>
    </row>
    <row r="211" spans="1:13" s="74" customFormat="1" ht="36.75" customHeight="1">
      <c r="A211" s="509" t="s">
        <v>449</v>
      </c>
      <c r="B211" s="89"/>
      <c r="C211" s="65" t="s">
        <v>161</v>
      </c>
      <c r="D211" s="100" t="s">
        <v>161</v>
      </c>
      <c r="E211" s="99" t="s">
        <v>458</v>
      </c>
      <c r="F211" s="98" t="s">
        <v>159</v>
      </c>
      <c r="G211" s="123"/>
      <c r="H211" s="577">
        <f>+H212</f>
        <v>0</v>
      </c>
      <c r="I211" s="636"/>
      <c r="J211" s="636"/>
      <c r="K211" s="636"/>
      <c r="L211" s="636"/>
      <c r="M211" s="636"/>
    </row>
    <row r="212" spans="1:13" s="74" customFormat="1" ht="36.75" customHeight="1">
      <c r="A212" s="488" t="s">
        <v>353</v>
      </c>
      <c r="B212" s="79"/>
      <c r="C212" s="51" t="s">
        <v>161</v>
      </c>
      <c r="D212" s="58" t="s">
        <v>161</v>
      </c>
      <c r="E212" s="73" t="s">
        <v>458</v>
      </c>
      <c r="F212" s="72" t="s">
        <v>159</v>
      </c>
      <c r="G212" s="57" t="s">
        <v>143</v>
      </c>
      <c r="H212" s="467">
        <v>0</v>
      </c>
      <c r="I212" s="636"/>
      <c r="J212" s="636"/>
      <c r="K212" s="636"/>
      <c r="L212" s="636"/>
      <c r="M212" s="636"/>
    </row>
    <row r="213" spans="1:13" s="74" customFormat="1" ht="24.75" customHeight="1">
      <c r="A213" s="59" t="s">
        <v>155</v>
      </c>
      <c r="B213" s="79" t="s">
        <v>0</v>
      </c>
      <c r="C213" s="119">
        <v>10</v>
      </c>
      <c r="D213" s="119"/>
      <c r="E213" s="71"/>
      <c r="F213" s="70"/>
      <c r="G213" s="62"/>
      <c r="H213" s="557">
        <f>H223+H220</f>
        <v>945000</v>
      </c>
      <c r="I213" s="636"/>
      <c r="J213" s="636"/>
      <c r="K213" s="636"/>
      <c r="L213" s="636"/>
      <c r="M213" s="636"/>
    </row>
    <row r="214" spans="1:34" s="93" customFormat="1" ht="19.5" customHeight="1" hidden="1">
      <c r="A214" s="59" t="s">
        <v>152</v>
      </c>
      <c r="B214" s="79" t="s">
        <v>0</v>
      </c>
      <c r="C214" s="91">
        <v>10</v>
      </c>
      <c r="D214" s="90" t="s">
        <v>146</v>
      </c>
      <c r="E214" s="68"/>
      <c r="F214" s="67"/>
      <c r="G214" s="90"/>
      <c r="H214" s="574"/>
      <c r="I214" s="635"/>
      <c r="J214" s="635"/>
      <c r="K214" s="635"/>
      <c r="L214" s="635"/>
      <c r="M214" s="635"/>
      <c r="N214" s="94"/>
      <c r="O214" s="94"/>
      <c r="P214" s="94"/>
      <c r="Q214" s="94"/>
      <c r="R214" s="94"/>
      <c r="S214" s="94"/>
      <c r="T214" s="94"/>
      <c r="U214" s="94"/>
      <c r="V214" s="94"/>
      <c r="W214" s="94"/>
      <c r="X214" s="94"/>
      <c r="Y214" s="94"/>
      <c r="Z214" s="94"/>
      <c r="AA214" s="94"/>
      <c r="AB214" s="94"/>
      <c r="AC214" s="94"/>
      <c r="AD214" s="94"/>
      <c r="AE214" s="94"/>
      <c r="AF214" s="94"/>
      <c r="AG214" s="94"/>
      <c r="AH214" s="94"/>
    </row>
    <row r="215" spans="1:34" s="93" customFormat="1" ht="19.5" customHeight="1" hidden="1">
      <c r="A215" s="56" t="s">
        <v>150</v>
      </c>
      <c r="B215" s="79" t="s">
        <v>0</v>
      </c>
      <c r="C215" s="88">
        <v>10</v>
      </c>
      <c r="D215" s="87" t="s">
        <v>146</v>
      </c>
      <c r="E215" s="64" t="s">
        <v>168</v>
      </c>
      <c r="F215" s="63" t="s">
        <v>167</v>
      </c>
      <c r="G215" s="86"/>
      <c r="H215" s="557"/>
      <c r="I215" s="635"/>
      <c r="J215" s="635"/>
      <c r="K215" s="635"/>
      <c r="L215" s="635"/>
      <c r="M215" s="635"/>
      <c r="N215" s="94"/>
      <c r="O215" s="94"/>
      <c r="P215" s="94"/>
      <c r="Q215" s="94"/>
      <c r="R215" s="94"/>
      <c r="S215" s="94"/>
      <c r="T215" s="94"/>
      <c r="U215" s="94"/>
      <c r="V215" s="94"/>
      <c r="W215" s="94"/>
      <c r="X215" s="94"/>
      <c r="Y215" s="94"/>
      <c r="Z215" s="94"/>
      <c r="AA215" s="94"/>
      <c r="AB215" s="94"/>
      <c r="AC215" s="94"/>
      <c r="AD215" s="94"/>
      <c r="AE215" s="94"/>
      <c r="AF215" s="94"/>
      <c r="AG215" s="94"/>
      <c r="AH215" s="94"/>
    </row>
    <row r="216" spans="1:34" s="93" customFormat="1" ht="19.5" customHeight="1" hidden="1">
      <c r="A216" s="55" t="s">
        <v>148</v>
      </c>
      <c r="B216" s="79" t="s">
        <v>0</v>
      </c>
      <c r="C216" s="78">
        <v>10</v>
      </c>
      <c r="D216" s="77" t="s">
        <v>146</v>
      </c>
      <c r="E216" s="61" t="s">
        <v>164</v>
      </c>
      <c r="F216" s="60" t="s">
        <v>167</v>
      </c>
      <c r="G216" s="84"/>
      <c r="H216" s="577"/>
      <c r="I216" s="635"/>
      <c r="J216" s="635"/>
      <c r="K216" s="635"/>
      <c r="L216" s="635"/>
      <c r="M216" s="635"/>
      <c r="N216" s="94"/>
      <c r="O216" s="94"/>
      <c r="P216" s="94"/>
      <c r="Q216" s="94"/>
      <c r="R216" s="94"/>
      <c r="S216" s="94"/>
      <c r="T216" s="94"/>
      <c r="U216" s="94"/>
      <c r="V216" s="94"/>
      <c r="W216" s="94"/>
      <c r="X216" s="94"/>
      <c r="Y216" s="94"/>
      <c r="Z216" s="94"/>
      <c r="AA216" s="94"/>
      <c r="AB216" s="94"/>
      <c r="AC216" s="94"/>
      <c r="AD216" s="94"/>
      <c r="AE216" s="94"/>
      <c r="AF216" s="94"/>
      <c r="AG216" s="94"/>
      <c r="AH216" s="94"/>
    </row>
    <row r="217" spans="1:34" s="93" customFormat="1" ht="56.25" customHeight="1" hidden="1">
      <c r="A217" s="82" t="s">
        <v>166</v>
      </c>
      <c r="B217" s="118" t="s">
        <v>0</v>
      </c>
      <c r="C217" s="81">
        <v>10</v>
      </c>
      <c r="D217" s="77" t="s">
        <v>146</v>
      </c>
      <c r="E217" s="61" t="s">
        <v>164</v>
      </c>
      <c r="F217" s="60" t="s">
        <v>163</v>
      </c>
      <c r="G217" s="76"/>
      <c r="H217" s="562"/>
      <c r="I217" s="635"/>
      <c r="J217" s="635"/>
      <c r="K217" s="635"/>
      <c r="L217" s="635"/>
      <c r="M217" s="635"/>
      <c r="N217" s="94"/>
      <c r="O217" s="94"/>
      <c r="P217" s="94"/>
      <c r="Q217" s="94"/>
      <c r="R217" s="94"/>
      <c r="S217" s="94"/>
      <c r="T217" s="94"/>
      <c r="U217" s="94"/>
      <c r="V217" s="94"/>
      <c r="W217" s="94"/>
      <c r="X217" s="94"/>
      <c r="Y217" s="94"/>
      <c r="Z217" s="94"/>
      <c r="AA217" s="94"/>
      <c r="AB217" s="94"/>
      <c r="AC217" s="94"/>
      <c r="AD217" s="94"/>
      <c r="AE217" s="94"/>
      <c r="AF217" s="94"/>
      <c r="AG217" s="94"/>
      <c r="AH217" s="94"/>
    </row>
    <row r="218" spans="1:34" s="93" customFormat="1" ht="56.25" customHeight="1" hidden="1">
      <c r="A218" s="80" t="s">
        <v>165</v>
      </c>
      <c r="B218" s="95"/>
      <c r="C218" s="498">
        <v>10</v>
      </c>
      <c r="D218" s="77" t="s">
        <v>146</v>
      </c>
      <c r="E218" s="61" t="s">
        <v>164</v>
      </c>
      <c r="F218" s="60" t="s">
        <v>163</v>
      </c>
      <c r="G218" s="433" t="s">
        <v>162</v>
      </c>
      <c r="H218" s="562"/>
      <c r="I218" s="635"/>
      <c r="J218" s="635"/>
      <c r="K218" s="635"/>
      <c r="L218" s="635"/>
      <c r="M218" s="635"/>
      <c r="N218" s="94"/>
      <c r="O218" s="94"/>
      <c r="P218" s="94"/>
      <c r="Q218" s="94"/>
      <c r="R218" s="94"/>
      <c r="S218" s="94"/>
      <c r="T218" s="94"/>
      <c r="U218" s="94"/>
      <c r="V218" s="94"/>
      <c r="W218" s="94"/>
      <c r="X218" s="94"/>
      <c r="Y218" s="94"/>
      <c r="Z218" s="94"/>
      <c r="AA218" s="94"/>
      <c r="AB218" s="94"/>
      <c r="AC218" s="94"/>
      <c r="AD218" s="94"/>
      <c r="AE218" s="94"/>
      <c r="AF218" s="94"/>
      <c r="AG218" s="94"/>
      <c r="AH218" s="94"/>
    </row>
    <row r="219" spans="1:34" s="93" customFormat="1" ht="24" customHeight="1">
      <c r="A219" s="499" t="s">
        <v>152</v>
      </c>
      <c r="B219" s="500" t="s">
        <v>0</v>
      </c>
      <c r="C219" s="501">
        <v>10</v>
      </c>
      <c r="D219" s="394" t="s">
        <v>146</v>
      </c>
      <c r="E219" s="61"/>
      <c r="F219" s="60"/>
      <c r="G219" s="75"/>
      <c r="H219" s="577">
        <f>H220</f>
        <v>0</v>
      </c>
      <c r="I219" s="635"/>
      <c r="J219" s="635"/>
      <c r="K219" s="635"/>
      <c r="L219" s="635"/>
      <c r="M219" s="635"/>
      <c r="N219" s="94"/>
      <c r="O219" s="94"/>
      <c r="P219" s="94"/>
      <c r="Q219" s="94"/>
      <c r="R219" s="94"/>
      <c r="S219" s="94"/>
      <c r="T219" s="94"/>
      <c r="U219" s="94"/>
      <c r="V219" s="94"/>
      <c r="W219" s="94"/>
      <c r="X219" s="94"/>
      <c r="Y219" s="94"/>
      <c r="Z219" s="94"/>
      <c r="AA219" s="94"/>
      <c r="AB219" s="94"/>
      <c r="AC219" s="94"/>
      <c r="AD219" s="94"/>
      <c r="AE219" s="94"/>
      <c r="AF219" s="94"/>
      <c r="AG219" s="94"/>
      <c r="AH219" s="94"/>
    </row>
    <row r="220" spans="1:34" s="93" customFormat="1" ht="27.75" customHeight="1">
      <c r="A220" s="103" t="s">
        <v>263</v>
      </c>
      <c r="B220" s="95"/>
      <c r="C220" s="432" t="s">
        <v>175</v>
      </c>
      <c r="D220" s="432" t="s">
        <v>146</v>
      </c>
      <c r="E220" s="658" t="s">
        <v>424</v>
      </c>
      <c r="F220" s="659"/>
      <c r="G220" s="62"/>
      <c r="H220" s="557">
        <f>H221</f>
        <v>0</v>
      </c>
      <c r="I220" s="635"/>
      <c r="J220" s="635"/>
      <c r="K220" s="635"/>
      <c r="L220" s="635"/>
      <c r="M220" s="635"/>
      <c r="N220" s="94"/>
      <c r="O220" s="94"/>
      <c r="P220" s="94"/>
      <c r="Q220" s="94"/>
      <c r="R220" s="94"/>
      <c r="S220" s="94"/>
      <c r="T220" s="94"/>
      <c r="U220" s="94"/>
      <c r="V220" s="94"/>
      <c r="W220" s="94"/>
      <c r="X220" s="94"/>
      <c r="Y220" s="94"/>
      <c r="Z220" s="94"/>
      <c r="AA220" s="94"/>
      <c r="AB220" s="94"/>
      <c r="AC220" s="94"/>
      <c r="AD220" s="94"/>
      <c r="AE220" s="94"/>
      <c r="AF220" s="94"/>
      <c r="AG220" s="94"/>
      <c r="AH220" s="94"/>
    </row>
    <row r="221" spans="1:34" s="93" customFormat="1" ht="30" customHeight="1">
      <c r="A221" s="431" t="s">
        <v>166</v>
      </c>
      <c r="B221" s="95"/>
      <c r="C221" s="430" t="s">
        <v>175</v>
      </c>
      <c r="D221" s="430" t="s">
        <v>146</v>
      </c>
      <c r="E221" s="664" t="s">
        <v>423</v>
      </c>
      <c r="F221" s="665"/>
      <c r="G221" s="106"/>
      <c r="H221" s="563">
        <f>H222</f>
        <v>0</v>
      </c>
      <c r="I221" s="635"/>
      <c r="J221" s="635"/>
      <c r="K221" s="635"/>
      <c r="L221" s="635"/>
      <c r="M221" s="635"/>
      <c r="N221" s="94"/>
      <c r="O221" s="94"/>
      <c r="P221" s="94"/>
      <c r="Q221" s="94"/>
      <c r="R221" s="94"/>
      <c r="S221" s="94"/>
      <c r="T221" s="94"/>
      <c r="U221" s="94"/>
      <c r="V221" s="94"/>
      <c r="W221" s="94"/>
      <c r="X221" s="94"/>
      <c r="Y221" s="94"/>
      <c r="Z221" s="94"/>
      <c r="AA221" s="94"/>
      <c r="AB221" s="94"/>
      <c r="AC221" s="94"/>
      <c r="AD221" s="94"/>
      <c r="AE221" s="94"/>
      <c r="AF221" s="94"/>
      <c r="AG221" s="94"/>
      <c r="AH221" s="94"/>
    </row>
    <row r="222" spans="1:34" s="93" customFormat="1" ht="27.75" customHeight="1">
      <c r="A222" s="389" t="s">
        <v>165</v>
      </c>
      <c r="B222" s="95"/>
      <c r="C222" s="430" t="s">
        <v>175</v>
      </c>
      <c r="D222" s="430" t="s">
        <v>146</v>
      </c>
      <c r="E222" s="664" t="s">
        <v>423</v>
      </c>
      <c r="F222" s="665"/>
      <c r="G222" s="106" t="s">
        <v>162</v>
      </c>
      <c r="H222" s="563">
        <v>0</v>
      </c>
      <c r="I222" s="644"/>
      <c r="J222" s="635"/>
      <c r="K222" s="635"/>
      <c r="L222" s="635"/>
      <c r="M222" s="635"/>
      <c r="N222" s="94"/>
      <c r="O222" s="94"/>
      <c r="P222" s="94"/>
      <c r="Q222" s="94"/>
      <c r="R222" s="94"/>
      <c r="S222" s="94"/>
      <c r="T222" s="94"/>
      <c r="U222" s="94"/>
      <c r="V222" s="94"/>
      <c r="W222" s="94"/>
      <c r="X222" s="94"/>
      <c r="Y222" s="94"/>
      <c r="Z222" s="94"/>
      <c r="AA222" s="94"/>
      <c r="AB222" s="94"/>
      <c r="AC222" s="94"/>
      <c r="AD222" s="94"/>
      <c r="AE222" s="94"/>
      <c r="AF222" s="94"/>
      <c r="AG222" s="94"/>
      <c r="AH222" s="94"/>
    </row>
    <row r="223" spans="1:34" s="93" customFormat="1" ht="21" customHeight="1">
      <c r="A223" s="117" t="s">
        <v>180</v>
      </c>
      <c r="B223" s="95"/>
      <c r="C223" s="88">
        <v>10</v>
      </c>
      <c r="D223" s="87" t="s">
        <v>214</v>
      </c>
      <c r="E223" s="116"/>
      <c r="F223" s="115"/>
      <c r="G223" s="113"/>
      <c r="H223" s="557">
        <f>H224</f>
        <v>945000</v>
      </c>
      <c r="I223" s="635"/>
      <c r="J223" s="635"/>
      <c r="K223" s="635"/>
      <c r="L223" s="635"/>
      <c r="M223" s="635"/>
      <c r="N223" s="94"/>
      <c r="O223" s="94"/>
      <c r="P223" s="94"/>
      <c r="Q223" s="94"/>
      <c r="R223" s="94"/>
      <c r="S223" s="94"/>
      <c r="T223" s="94"/>
      <c r="U223" s="94"/>
      <c r="V223" s="94"/>
      <c r="W223" s="94"/>
      <c r="X223" s="94"/>
      <c r="Y223" s="94"/>
      <c r="Z223" s="94"/>
      <c r="AA223" s="94"/>
      <c r="AB223" s="94"/>
      <c r="AC223" s="94"/>
      <c r="AD223" s="94"/>
      <c r="AE223" s="94"/>
      <c r="AF223" s="94"/>
      <c r="AG223" s="94"/>
      <c r="AH223" s="94"/>
    </row>
    <row r="224" spans="1:34" s="93" customFormat="1" ht="81" customHeight="1">
      <c r="A224" s="136" t="s">
        <v>554</v>
      </c>
      <c r="B224" s="95"/>
      <c r="C224" s="114">
        <v>10</v>
      </c>
      <c r="D224" s="114" t="s">
        <v>214</v>
      </c>
      <c r="E224" s="64" t="s">
        <v>179</v>
      </c>
      <c r="F224" s="63" t="s">
        <v>153</v>
      </c>
      <c r="G224" s="113"/>
      <c r="H224" s="557">
        <f>H225</f>
        <v>945000</v>
      </c>
      <c r="I224" s="635"/>
      <c r="J224" s="635"/>
      <c r="K224" s="635"/>
      <c r="L224" s="635"/>
      <c r="M224" s="635"/>
      <c r="N224" s="94"/>
      <c r="O224" s="94"/>
      <c r="P224" s="94"/>
      <c r="Q224" s="94"/>
      <c r="R224" s="94"/>
      <c r="S224" s="94"/>
      <c r="T224" s="94"/>
      <c r="U224" s="94"/>
      <c r="V224" s="94"/>
      <c r="W224" s="94"/>
      <c r="X224" s="94"/>
      <c r="Y224" s="94"/>
      <c r="Z224" s="94"/>
      <c r="AA224" s="94"/>
      <c r="AB224" s="94"/>
      <c r="AC224" s="94"/>
      <c r="AD224" s="94"/>
      <c r="AE224" s="94"/>
      <c r="AF224" s="94"/>
      <c r="AG224" s="94"/>
      <c r="AH224" s="94"/>
    </row>
    <row r="225" spans="1:34" s="93" customFormat="1" ht="112.5" customHeight="1">
      <c r="A225" s="510" t="s">
        <v>558</v>
      </c>
      <c r="B225" s="511"/>
      <c r="C225" s="512" t="s">
        <v>175</v>
      </c>
      <c r="D225" s="513" t="s">
        <v>214</v>
      </c>
      <c r="E225" s="229" t="s">
        <v>177</v>
      </c>
      <c r="F225" s="228" t="s">
        <v>153</v>
      </c>
      <c r="G225" s="62"/>
      <c r="H225" s="557">
        <f>H226</f>
        <v>945000</v>
      </c>
      <c r="I225" s="635"/>
      <c r="J225" s="635"/>
      <c r="K225" s="635"/>
      <c r="L225" s="635"/>
      <c r="M225" s="635"/>
      <c r="N225" s="94"/>
      <c r="O225" s="94"/>
      <c r="P225" s="94"/>
      <c r="Q225" s="94"/>
      <c r="R225" s="94"/>
      <c r="S225" s="94"/>
      <c r="T225" s="94"/>
      <c r="U225" s="94"/>
      <c r="V225" s="94"/>
      <c r="W225" s="94"/>
      <c r="X225" s="94"/>
      <c r="Y225" s="94"/>
      <c r="Z225" s="94"/>
      <c r="AA225" s="94"/>
      <c r="AB225" s="94"/>
      <c r="AC225" s="94"/>
      <c r="AD225" s="94"/>
      <c r="AE225" s="94"/>
      <c r="AF225" s="94"/>
      <c r="AG225" s="94"/>
      <c r="AH225" s="94"/>
    </row>
    <row r="226" spans="1:34" s="93" customFormat="1" ht="20.25" customHeight="1">
      <c r="A226" s="492" t="s">
        <v>494</v>
      </c>
      <c r="B226" s="95"/>
      <c r="C226" s="108" t="s">
        <v>175</v>
      </c>
      <c r="D226" s="107" t="s">
        <v>214</v>
      </c>
      <c r="E226" s="61" t="s">
        <v>459</v>
      </c>
      <c r="F226" s="60" t="s">
        <v>464</v>
      </c>
      <c r="G226" s="62"/>
      <c r="H226" s="563">
        <f>H227</f>
        <v>945000</v>
      </c>
      <c r="I226" s="635"/>
      <c r="J226" s="635"/>
      <c r="K226" s="635"/>
      <c r="L226" s="635"/>
      <c r="M226" s="635"/>
      <c r="N226" s="94"/>
      <c r="O226" s="94"/>
      <c r="P226" s="94"/>
      <c r="Q226" s="94"/>
      <c r="R226" s="94"/>
      <c r="S226" s="94"/>
      <c r="T226" s="94"/>
      <c r="U226" s="94"/>
      <c r="V226" s="94"/>
      <c r="W226" s="94"/>
      <c r="X226" s="94"/>
      <c r="Y226" s="94"/>
      <c r="Z226" s="94"/>
      <c r="AA226" s="94"/>
      <c r="AB226" s="94"/>
      <c r="AC226" s="94"/>
      <c r="AD226" s="94"/>
      <c r="AE226" s="94"/>
      <c r="AF226" s="94"/>
      <c r="AG226" s="94"/>
      <c r="AH226" s="94"/>
    </row>
    <row r="227" spans="1:34" s="93" customFormat="1" ht="21" customHeight="1">
      <c r="A227" s="80" t="s">
        <v>165</v>
      </c>
      <c r="B227" s="95"/>
      <c r="C227" s="429" t="s">
        <v>175</v>
      </c>
      <c r="D227" s="428" t="s">
        <v>214</v>
      </c>
      <c r="E227" s="61" t="s">
        <v>459</v>
      </c>
      <c r="F227" s="60" t="s">
        <v>464</v>
      </c>
      <c r="G227" s="106" t="s">
        <v>162</v>
      </c>
      <c r="H227" s="563">
        <v>945000</v>
      </c>
      <c r="I227" s="635"/>
      <c r="J227" s="635"/>
      <c r="K227" s="635"/>
      <c r="L227" s="635"/>
      <c r="M227" s="635"/>
      <c r="N227" s="94"/>
      <c r="O227" s="94"/>
      <c r="P227" s="94"/>
      <c r="Q227" s="94"/>
      <c r="R227" s="94"/>
      <c r="S227" s="94"/>
      <c r="T227" s="94"/>
      <c r="U227" s="94"/>
      <c r="V227" s="94"/>
      <c r="W227" s="94"/>
      <c r="X227" s="94"/>
      <c r="Y227" s="94"/>
      <c r="Z227" s="94"/>
      <c r="AA227" s="94"/>
      <c r="AB227" s="94"/>
      <c r="AC227" s="94"/>
      <c r="AD227" s="94"/>
      <c r="AE227" s="94"/>
      <c r="AF227" s="94"/>
      <c r="AG227" s="94"/>
      <c r="AH227" s="94"/>
    </row>
    <row r="228" spans="1:34" s="93" customFormat="1" ht="20.25" customHeight="1">
      <c r="A228" s="103" t="s">
        <v>173</v>
      </c>
      <c r="B228" s="95"/>
      <c r="C228" s="102">
        <v>11</v>
      </c>
      <c r="D228" s="100"/>
      <c r="E228" s="105"/>
      <c r="F228" s="104"/>
      <c r="G228" s="97"/>
      <c r="H228" s="577">
        <f>+H229</f>
        <v>58557</v>
      </c>
      <c r="I228" s="635"/>
      <c r="J228" s="635"/>
      <c r="K228" s="635"/>
      <c r="L228" s="635"/>
      <c r="M228" s="635"/>
      <c r="N228" s="94"/>
      <c r="O228" s="94"/>
      <c r="P228" s="94"/>
      <c r="Q228" s="94"/>
      <c r="R228" s="94"/>
      <c r="S228" s="94"/>
      <c r="T228" s="94"/>
      <c r="U228" s="94"/>
      <c r="V228" s="94"/>
      <c r="W228" s="94"/>
      <c r="X228" s="94"/>
      <c r="Y228" s="94"/>
      <c r="Z228" s="94"/>
      <c r="AA228" s="94"/>
      <c r="AB228" s="94"/>
      <c r="AC228" s="94"/>
      <c r="AD228" s="94"/>
      <c r="AE228" s="94"/>
      <c r="AF228" s="94"/>
      <c r="AG228" s="94"/>
      <c r="AH228" s="94"/>
    </row>
    <row r="229" spans="1:34" s="93" customFormat="1" ht="21" customHeight="1">
      <c r="A229" s="502" t="s">
        <v>493</v>
      </c>
      <c r="B229" s="95"/>
      <c r="C229" s="102">
        <v>11</v>
      </c>
      <c r="D229" s="100" t="s">
        <v>146</v>
      </c>
      <c r="E229" s="99"/>
      <c r="F229" s="98"/>
      <c r="G229" s="97"/>
      <c r="H229" s="577">
        <f>+H230</f>
        <v>58557</v>
      </c>
      <c r="I229" s="635"/>
      <c r="J229" s="635"/>
      <c r="K229" s="635"/>
      <c r="L229" s="635"/>
      <c r="M229" s="635"/>
      <c r="N229" s="94"/>
      <c r="O229" s="94"/>
      <c r="P229" s="94"/>
      <c r="Q229" s="94"/>
      <c r="R229" s="94"/>
      <c r="S229" s="94"/>
      <c r="T229" s="94"/>
      <c r="U229" s="94"/>
      <c r="V229" s="94"/>
      <c r="W229" s="94"/>
      <c r="X229" s="94"/>
      <c r="Y229" s="94"/>
      <c r="Z229" s="94"/>
      <c r="AA229" s="94"/>
      <c r="AB229" s="94"/>
      <c r="AC229" s="94"/>
      <c r="AD229" s="94"/>
      <c r="AE229" s="94"/>
      <c r="AF229" s="94"/>
      <c r="AG229" s="94"/>
      <c r="AH229" s="94"/>
    </row>
    <row r="230" spans="1:34" s="93" customFormat="1" ht="78.75" customHeight="1">
      <c r="A230" s="101" t="s">
        <v>557</v>
      </c>
      <c r="B230" s="95"/>
      <c r="C230" s="65" t="s">
        <v>170</v>
      </c>
      <c r="D230" s="100" t="s">
        <v>146</v>
      </c>
      <c r="E230" s="99" t="s">
        <v>172</v>
      </c>
      <c r="F230" s="98" t="s">
        <v>153</v>
      </c>
      <c r="G230" s="97"/>
      <c r="H230" s="577">
        <f>+H231</f>
        <v>58557</v>
      </c>
      <c r="I230" s="635"/>
      <c r="J230" s="635"/>
      <c r="K230" s="635"/>
      <c r="L230" s="635"/>
      <c r="M230" s="635"/>
      <c r="N230" s="94"/>
      <c r="O230" s="94"/>
      <c r="P230" s="94"/>
      <c r="Q230" s="94"/>
      <c r="R230" s="94"/>
      <c r="S230" s="94"/>
      <c r="T230" s="94"/>
      <c r="U230" s="94"/>
      <c r="V230" s="94"/>
      <c r="W230" s="94"/>
      <c r="X230" s="94"/>
      <c r="Y230" s="94"/>
      <c r="Z230" s="94"/>
      <c r="AA230" s="94"/>
      <c r="AB230" s="94"/>
      <c r="AC230" s="94"/>
      <c r="AD230" s="94"/>
      <c r="AE230" s="94"/>
      <c r="AF230" s="94"/>
      <c r="AG230" s="94"/>
      <c r="AH230" s="94"/>
    </row>
    <row r="231" spans="1:34" s="93" customFormat="1" ht="75.75" customHeight="1">
      <c r="A231" s="121" t="s">
        <v>450</v>
      </c>
      <c r="B231" s="511"/>
      <c r="C231" s="65" t="s">
        <v>170</v>
      </c>
      <c r="D231" s="100" t="s">
        <v>146</v>
      </c>
      <c r="E231" s="99" t="s">
        <v>460</v>
      </c>
      <c r="F231" s="98" t="s">
        <v>169</v>
      </c>
      <c r="G231" s="123"/>
      <c r="H231" s="577">
        <f>H232</f>
        <v>58557</v>
      </c>
      <c r="I231" s="635"/>
      <c r="J231" s="635"/>
      <c r="K231" s="635"/>
      <c r="L231" s="635"/>
      <c r="M231" s="635"/>
      <c r="N231" s="94"/>
      <c r="O231" s="94"/>
      <c r="P231" s="94"/>
      <c r="Q231" s="94"/>
      <c r="R231" s="94"/>
      <c r="S231" s="94"/>
      <c r="T231" s="94"/>
      <c r="U231" s="94"/>
      <c r="V231" s="94"/>
      <c r="W231" s="94"/>
      <c r="X231" s="94"/>
      <c r="Y231" s="94"/>
      <c r="Z231" s="94"/>
      <c r="AA231" s="94"/>
      <c r="AB231" s="94"/>
      <c r="AC231" s="94"/>
      <c r="AD231" s="94"/>
      <c r="AE231" s="94"/>
      <c r="AF231" s="94"/>
      <c r="AG231" s="94"/>
      <c r="AH231" s="94"/>
    </row>
    <row r="232" spans="1:34" s="93" customFormat="1" ht="57.75" customHeight="1">
      <c r="A232" s="470" t="s">
        <v>461</v>
      </c>
      <c r="B232" s="269" t="s">
        <v>0</v>
      </c>
      <c r="C232" s="269" t="s">
        <v>170</v>
      </c>
      <c r="D232" s="463" t="s">
        <v>146</v>
      </c>
      <c r="E232" s="468" t="s">
        <v>460</v>
      </c>
      <c r="F232" s="469" t="s">
        <v>462</v>
      </c>
      <c r="G232" s="464"/>
      <c r="H232" s="467">
        <f>H233</f>
        <v>58557</v>
      </c>
      <c r="I232" s="635"/>
      <c r="J232" s="635"/>
      <c r="K232" s="635"/>
      <c r="L232" s="635"/>
      <c r="M232" s="635"/>
      <c r="N232" s="94"/>
      <c r="O232" s="94"/>
      <c r="P232" s="94"/>
      <c r="Q232" s="94"/>
      <c r="R232" s="94"/>
      <c r="S232" s="94"/>
      <c r="T232" s="94"/>
      <c r="U232" s="94"/>
      <c r="V232" s="94"/>
      <c r="W232" s="94"/>
      <c r="X232" s="94"/>
      <c r="Y232" s="94"/>
      <c r="Z232" s="94"/>
      <c r="AA232" s="94"/>
      <c r="AB232" s="94"/>
      <c r="AC232" s="94"/>
      <c r="AD232" s="94"/>
      <c r="AE232" s="94"/>
      <c r="AF232" s="94"/>
      <c r="AG232" s="94"/>
      <c r="AH232" s="94"/>
    </row>
    <row r="233" spans="1:13" s="74" customFormat="1" ht="34.5" customHeight="1">
      <c r="A233" s="488" t="s">
        <v>353</v>
      </c>
      <c r="B233" s="92" t="s">
        <v>0</v>
      </c>
      <c r="C233" s="51" t="s">
        <v>170</v>
      </c>
      <c r="D233" s="58" t="s">
        <v>146</v>
      </c>
      <c r="E233" s="73" t="s">
        <v>460</v>
      </c>
      <c r="F233" s="72" t="s">
        <v>169</v>
      </c>
      <c r="G233" s="57" t="s">
        <v>143</v>
      </c>
      <c r="H233" s="467">
        <v>58557</v>
      </c>
      <c r="I233" s="636"/>
      <c r="J233" s="636"/>
      <c r="K233" s="636"/>
      <c r="L233" s="636"/>
      <c r="M233" s="636"/>
    </row>
    <row r="234" spans="1:13" s="74" customFormat="1" ht="3.75" customHeight="1">
      <c r="A234" s="80"/>
      <c r="B234" s="92"/>
      <c r="C234" s="51"/>
      <c r="D234" s="58"/>
      <c r="E234" s="73"/>
      <c r="F234" s="72"/>
      <c r="G234" s="57"/>
      <c r="H234" s="467"/>
      <c r="I234" s="636"/>
      <c r="J234" s="636"/>
      <c r="K234" s="636"/>
      <c r="L234" s="636"/>
      <c r="M234" s="636"/>
    </row>
    <row r="235" spans="1:13" s="74" customFormat="1" ht="3.75" customHeight="1">
      <c r="A235" s="66"/>
      <c r="B235" s="92"/>
      <c r="C235" s="51"/>
      <c r="D235" s="58"/>
      <c r="E235" s="73"/>
      <c r="F235" s="72"/>
      <c r="G235" s="57"/>
      <c r="H235" s="467"/>
      <c r="I235" s="636"/>
      <c r="J235" s="636"/>
      <c r="K235" s="636"/>
      <c r="L235" s="636"/>
      <c r="M235" s="636"/>
    </row>
    <row r="236" spans="1:13" s="74" customFormat="1" ht="18.75" customHeight="1" hidden="1">
      <c r="A236" s="59" t="s">
        <v>152</v>
      </c>
      <c r="B236" s="65" t="s">
        <v>0</v>
      </c>
      <c r="C236" s="91">
        <v>10</v>
      </c>
      <c r="D236" s="90" t="s">
        <v>146</v>
      </c>
      <c r="E236" s="68"/>
      <c r="F236" s="67"/>
      <c r="G236" s="90"/>
      <c r="H236" s="90"/>
      <c r="I236" s="636"/>
      <c r="J236" s="636"/>
      <c r="K236" s="636"/>
      <c r="L236" s="636"/>
      <c r="M236" s="636"/>
    </row>
    <row r="237" spans="1:13" s="74" customFormat="1" ht="54" customHeight="1" hidden="1">
      <c r="A237" s="56" t="s">
        <v>150</v>
      </c>
      <c r="B237" s="89" t="s">
        <v>0</v>
      </c>
      <c r="C237" s="88">
        <v>10</v>
      </c>
      <c r="D237" s="87" t="s">
        <v>146</v>
      </c>
      <c r="E237" s="64" t="s">
        <v>168</v>
      </c>
      <c r="F237" s="63" t="s">
        <v>167</v>
      </c>
      <c r="G237" s="86"/>
      <c r="H237" s="85"/>
      <c r="I237" s="636"/>
      <c r="J237" s="636"/>
      <c r="K237" s="636"/>
      <c r="L237" s="636"/>
      <c r="M237" s="636"/>
    </row>
    <row r="238" spans="1:13" s="74" customFormat="1" ht="68.25" customHeight="1" hidden="1">
      <c r="A238" s="55" t="s">
        <v>148</v>
      </c>
      <c r="B238" s="79" t="s">
        <v>0</v>
      </c>
      <c r="C238" s="78">
        <v>10</v>
      </c>
      <c r="D238" s="77" t="s">
        <v>146</v>
      </c>
      <c r="E238" s="61" t="s">
        <v>164</v>
      </c>
      <c r="F238" s="60" t="s">
        <v>167</v>
      </c>
      <c r="G238" s="84"/>
      <c r="H238" s="83"/>
      <c r="I238" s="636"/>
      <c r="J238" s="636"/>
      <c r="K238" s="636"/>
      <c r="L238" s="636"/>
      <c r="M238" s="636"/>
    </row>
    <row r="239" spans="1:13" s="74" customFormat="1" ht="20.25" customHeight="1" hidden="1">
      <c r="A239" s="82" t="s">
        <v>166</v>
      </c>
      <c r="B239" s="79" t="s">
        <v>0</v>
      </c>
      <c r="C239" s="81">
        <v>10</v>
      </c>
      <c r="D239" s="77" t="s">
        <v>146</v>
      </c>
      <c r="E239" s="61" t="s">
        <v>164</v>
      </c>
      <c r="F239" s="60" t="s">
        <v>163</v>
      </c>
      <c r="G239" s="76"/>
      <c r="H239" s="75"/>
      <c r="I239" s="636"/>
      <c r="J239" s="636"/>
      <c r="K239" s="636"/>
      <c r="L239" s="636"/>
      <c r="M239" s="636"/>
    </row>
    <row r="240" spans="1:13" s="74" customFormat="1" ht="20.25" customHeight="1" hidden="1">
      <c r="A240" s="80" t="s">
        <v>165</v>
      </c>
      <c r="B240" s="79" t="s">
        <v>0</v>
      </c>
      <c r="C240" s="78">
        <v>10</v>
      </c>
      <c r="D240" s="77" t="s">
        <v>146</v>
      </c>
      <c r="E240" s="61" t="s">
        <v>164</v>
      </c>
      <c r="F240" s="60" t="s">
        <v>163</v>
      </c>
      <c r="G240" s="76" t="s">
        <v>162</v>
      </c>
      <c r="H240" s="75"/>
      <c r="I240" s="636"/>
      <c r="J240" s="636"/>
      <c r="K240" s="636"/>
      <c r="L240" s="636"/>
      <c r="M240" s="636"/>
    </row>
    <row r="241" spans="1:34" s="46" customFormat="1" ht="18.75" customHeight="1" hidden="1">
      <c r="A241" s="66" t="s">
        <v>157</v>
      </c>
      <c r="B241" s="51" t="s">
        <v>0</v>
      </c>
      <c r="C241" s="51" t="s">
        <v>161</v>
      </c>
      <c r="D241" s="58" t="s">
        <v>161</v>
      </c>
      <c r="E241" s="73" t="s">
        <v>160</v>
      </c>
      <c r="F241" s="72" t="s">
        <v>159</v>
      </c>
      <c r="G241" s="57" t="s">
        <v>143</v>
      </c>
      <c r="H241" s="57"/>
      <c r="I241" s="642"/>
      <c r="J241" s="642"/>
      <c r="K241" s="642"/>
      <c r="L241" s="642"/>
      <c r="M241" s="642"/>
      <c r="N241" s="47"/>
      <c r="O241" s="47"/>
      <c r="P241" s="47"/>
      <c r="Q241" s="47"/>
      <c r="R241" s="47"/>
      <c r="S241" s="47"/>
      <c r="T241" s="47"/>
      <c r="U241" s="47"/>
      <c r="V241" s="47"/>
      <c r="W241" s="47"/>
      <c r="X241" s="47"/>
      <c r="Y241" s="47"/>
      <c r="Z241" s="47"/>
      <c r="AA241" s="47"/>
      <c r="AB241" s="47"/>
      <c r="AC241" s="47"/>
      <c r="AD241" s="47"/>
      <c r="AE241" s="47"/>
      <c r="AF241" s="47"/>
      <c r="AG241" s="47"/>
      <c r="AH241" s="47"/>
    </row>
    <row r="242" spans="1:34" s="46" customFormat="1" ht="37.5" customHeight="1" hidden="1">
      <c r="A242" s="66" t="s">
        <v>157</v>
      </c>
      <c r="B242" s="54" t="s">
        <v>0</v>
      </c>
      <c r="C242" s="62" t="s">
        <v>147</v>
      </c>
      <c r="D242" s="62"/>
      <c r="E242" s="71"/>
      <c r="F242" s="70"/>
      <c r="G242" s="62"/>
      <c r="H242" s="62"/>
      <c r="I242" s="642"/>
      <c r="J242" s="642"/>
      <c r="K242" s="642"/>
      <c r="L242" s="642"/>
      <c r="M242" s="642"/>
      <c r="N242" s="47"/>
      <c r="O242" s="47"/>
      <c r="P242" s="47"/>
      <c r="Q242" s="47"/>
      <c r="R242" s="47"/>
      <c r="S242" s="47"/>
      <c r="T242" s="47"/>
      <c r="U242" s="47"/>
      <c r="V242" s="47"/>
      <c r="W242" s="47"/>
      <c r="X242" s="47"/>
      <c r="Y242" s="47"/>
      <c r="Z242" s="47"/>
      <c r="AA242" s="47"/>
      <c r="AB242" s="47"/>
      <c r="AC242" s="47"/>
      <c r="AD242" s="47"/>
      <c r="AE242" s="47"/>
      <c r="AF242" s="47"/>
      <c r="AG242" s="47"/>
      <c r="AH242" s="47"/>
    </row>
    <row r="243" spans="1:34" s="46" customFormat="1" ht="18.75" customHeight="1" hidden="1">
      <c r="A243" s="69" t="s">
        <v>158</v>
      </c>
      <c r="B243" s="54" t="s">
        <v>0</v>
      </c>
      <c r="C243" s="62" t="s">
        <v>147</v>
      </c>
      <c r="D243" s="62" t="s">
        <v>146</v>
      </c>
      <c r="E243" s="68"/>
      <c r="F243" s="67"/>
      <c r="G243" s="62"/>
      <c r="H243" s="62"/>
      <c r="I243" s="642"/>
      <c r="J243" s="642"/>
      <c r="K243" s="642"/>
      <c r="L243" s="642"/>
      <c r="M243" s="642"/>
      <c r="N243" s="47"/>
      <c r="O243" s="47"/>
      <c r="P243" s="47"/>
      <c r="Q243" s="47"/>
      <c r="R243" s="47"/>
      <c r="S243" s="47"/>
      <c r="T243" s="47"/>
      <c r="U243" s="47"/>
      <c r="V243" s="47"/>
      <c r="W243" s="47"/>
      <c r="X243" s="47"/>
      <c r="Y243" s="47"/>
      <c r="Z243" s="47"/>
      <c r="AA243" s="47"/>
      <c r="AB243" s="47"/>
      <c r="AC243" s="47"/>
      <c r="AD243" s="47"/>
      <c r="AE243" s="47"/>
      <c r="AF243" s="47"/>
      <c r="AG243" s="47"/>
      <c r="AH243" s="47"/>
    </row>
    <row r="244" spans="1:34" s="46" customFormat="1" ht="18.75" customHeight="1" hidden="1">
      <c r="A244" s="66" t="s">
        <v>157</v>
      </c>
      <c r="B244" s="54" t="s">
        <v>0</v>
      </c>
      <c r="C244" s="65" t="s">
        <v>147</v>
      </c>
      <c r="D244" s="65" t="s">
        <v>146</v>
      </c>
      <c r="E244" s="64" t="s">
        <v>156</v>
      </c>
      <c r="F244" s="63" t="s">
        <v>153</v>
      </c>
      <c r="G244" s="62"/>
      <c r="H244" s="62"/>
      <c r="I244" s="642"/>
      <c r="J244" s="642"/>
      <c r="K244" s="642"/>
      <c r="L244" s="642"/>
      <c r="M244" s="642"/>
      <c r="N244" s="47"/>
      <c r="O244" s="47"/>
      <c r="P244" s="47"/>
      <c r="Q244" s="47"/>
      <c r="R244" s="47"/>
      <c r="S244" s="47"/>
      <c r="T244" s="47"/>
      <c r="U244" s="47"/>
      <c r="V244" s="47"/>
      <c r="W244" s="47"/>
      <c r="X244" s="47"/>
      <c r="Y244" s="47"/>
      <c r="Z244" s="47"/>
      <c r="AA244" s="47"/>
      <c r="AB244" s="47"/>
      <c r="AC244" s="47"/>
      <c r="AD244" s="47"/>
      <c r="AE244" s="47"/>
      <c r="AF244" s="47"/>
      <c r="AG244" s="47"/>
      <c r="AH244" s="47"/>
    </row>
    <row r="245" spans="1:34" s="46" customFormat="1" ht="18.75" customHeight="1" hidden="1">
      <c r="A245" s="59" t="s">
        <v>155</v>
      </c>
      <c r="B245" s="54" t="s">
        <v>0</v>
      </c>
      <c r="C245" s="51" t="s">
        <v>147</v>
      </c>
      <c r="D245" s="51" t="s">
        <v>146</v>
      </c>
      <c r="E245" s="61" t="s">
        <v>154</v>
      </c>
      <c r="F245" s="60" t="s">
        <v>153</v>
      </c>
      <c r="G245" s="51"/>
      <c r="H245" s="51"/>
      <c r="I245" s="642"/>
      <c r="J245" s="642"/>
      <c r="K245" s="642"/>
      <c r="L245" s="642"/>
      <c r="M245" s="642"/>
      <c r="N245" s="47"/>
      <c r="O245" s="47"/>
      <c r="P245" s="47"/>
      <c r="Q245" s="47"/>
      <c r="R245" s="47"/>
      <c r="S245" s="47"/>
      <c r="T245" s="47"/>
      <c r="U245" s="47"/>
      <c r="V245" s="47"/>
      <c r="W245" s="47"/>
      <c r="X245" s="47"/>
      <c r="Y245" s="47"/>
      <c r="Z245" s="47"/>
      <c r="AA245" s="47"/>
      <c r="AB245" s="47"/>
      <c r="AC245" s="47"/>
      <c r="AD245" s="47"/>
      <c r="AE245" s="47"/>
      <c r="AF245" s="47"/>
      <c r="AG245" s="47"/>
      <c r="AH245" s="47"/>
    </row>
    <row r="246" spans="1:34" s="46" customFormat="1" ht="56.25" customHeight="1" hidden="1">
      <c r="A246" s="59" t="s">
        <v>152</v>
      </c>
      <c r="B246" s="54" t="s">
        <v>0</v>
      </c>
      <c r="C246" s="51" t="s">
        <v>147</v>
      </c>
      <c r="D246" s="58" t="s">
        <v>146</v>
      </c>
      <c r="E246" s="53" t="s">
        <v>145</v>
      </c>
      <c r="F246" s="52" t="s">
        <v>151</v>
      </c>
      <c r="G246" s="57"/>
      <c r="H246" s="57"/>
      <c r="I246" s="642"/>
      <c r="J246" s="642"/>
      <c r="K246" s="642"/>
      <c r="L246" s="642"/>
      <c r="M246" s="642"/>
      <c r="N246" s="47"/>
      <c r="O246" s="47"/>
      <c r="P246" s="47"/>
      <c r="Q246" s="47"/>
      <c r="R246" s="47"/>
      <c r="S246" s="47"/>
      <c r="T246" s="47"/>
      <c r="U246" s="47"/>
      <c r="V246" s="47"/>
      <c r="W246" s="47"/>
      <c r="X246" s="47"/>
      <c r="Y246" s="47"/>
      <c r="Z246" s="47"/>
      <c r="AA246" s="47"/>
      <c r="AB246" s="47"/>
      <c r="AC246" s="47"/>
      <c r="AD246" s="47"/>
      <c r="AE246" s="47"/>
      <c r="AF246" s="47"/>
      <c r="AG246" s="47"/>
      <c r="AH246" s="47"/>
    </row>
    <row r="247" spans="1:34" s="46" customFormat="1" ht="56.25" customHeight="1" hidden="1">
      <c r="A247" s="56" t="s">
        <v>150</v>
      </c>
      <c r="B247" s="54" t="s">
        <v>0</v>
      </c>
      <c r="C247" s="51" t="s">
        <v>147</v>
      </c>
      <c r="D247" s="51" t="s">
        <v>146</v>
      </c>
      <c r="E247" s="53" t="s">
        <v>145</v>
      </c>
      <c r="F247" s="52" t="s">
        <v>144</v>
      </c>
      <c r="G247" s="51" t="s">
        <v>149</v>
      </c>
      <c r="H247" s="51"/>
      <c r="I247" s="642"/>
      <c r="J247" s="642"/>
      <c r="K247" s="642"/>
      <c r="L247" s="642"/>
      <c r="M247" s="642"/>
      <c r="N247" s="47"/>
      <c r="O247" s="47"/>
      <c r="P247" s="47"/>
      <c r="Q247" s="47"/>
      <c r="R247" s="47"/>
      <c r="S247" s="47"/>
      <c r="T247" s="47"/>
      <c r="U247" s="47"/>
      <c r="V247" s="47"/>
      <c r="W247" s="47"/>
      <c r="X247" s="47"/>
      <c r="Y247" s="47"/>
      <c r="Z247" s="47"/>
      <c r="AA247" s="47"/>
      <c r="AB247" s="47"/>
      <c r="AC247" s="47"/>
      <c r="AD247" s="47"/>
      <c r="AE247" s="47"/>
      <c r="AF247" s="47"/>
      <c r="AG247" s="47"/>
      <c r="AH247" s="47"/>
    </row>
    <row r="248" spans="1:34" s="46" customFormat="1" ht="18.75" customHeight="1" hidden="1">
      <c r="A248" s="55" t="s">
        <v>148</v>
      </c>
      <c r="B248" s="54" t="s">
        <v>0</v>
      </c>
      <c r="C248" s="51" t="s">
        <v>147</v>
      </c>
      <c r="D248" s="51" t="s">
        <v>146</v>
      </c>
      <c r="E248" s="53" t="s">
        <v>145</v>
      </c>
      <c r="F248" s="52" t="s">
        <v>144</v>
      </c>
      <c r="G248" s="51" t="s">
        <v>143</v>
      </c>
      <c r="H248" s="51"/>
      <c r="I248" s="642"/>
      <c r="J248" s="642"/>
      <c r="K248" s="642"/>
      <c r="L248" s="642"/>
      <c r="M248" s="642"/>
      <c r="N248" s="47"/>
      <c r="O248" s="47"/>
      <c r="P248" s="47"/>
      <c r="Q248" s="47"/>
      <c r="R248" s="47"/>
      <c r="S248" s="47"/>
      <c r="T248" s="47"/>
      <c r="U248" s="47"/>
      <c r="V248" s="47"/>
      <c r="W248" s="47"/>
      <c r="X248" s="47"/>
      <c r="Y248" s="47"/>
      <c r="Z248" s="47"/>
      <c r="AA248" s="47"/>
      <c r="AB248" s="47"/>
      <c r="AC248" s="47"/>
      <c r="AD248" s="47"/>
      <c r="AE248" s="47"/>
      <c r="AF248" s="47"/>
      <c r="AG248" s="47"/>
      <c r="AH248" s="47"/>
    </row>
    <row r="249" spans="1:34" s="46" customFormat="1" ht="18.75">
      <c r="A249" s="45"/>
      <c r="B249" s="44"/>
      <c r="C249" s="44"/>
      <c r="D249" s="50"/>
      <c r="E249" s="49"/>
      <c r="F249" s="48"/>
      <c r="G249" s="44"/>
      <c r="H249" s="44"/>
      <c r="I249" s="642"/>
      <c r="J249" s="642"/>
      <c r="K249" s="642"/>
      <c r="L249" s="642"/>
      <c r="M249" s="642"/>
      <c r="N249" s="47"/>
      <c r="O249" s="47"/>
      <c r="P249" s="47"/>
      <c r="Q249" s="47"/>
      <c r="R249" s="47"/>
      <c r="S249" s="47"/>
      <c r="T249" s="47"/>
      <c r="U249" s="47"/>
      <c r="V249" s="47"/>
      <c r="W249" s="47"/>
      <c r="X249" s="47"/>
      <c r="Y249" s="47"/>
      <c r="Z249" s="47"/>
      <c r="AA249" s="47"/>
      <c r="AB249" s="47"/>
      <c r="AC249" s="47"/>
      <c r="AD249" s="47"/>
      <c r="AE249" s="47"/>
      <c r="AF249" s="47"/>
      <c r="AG249" s="47"/>
      <c r="AH249" s="47"/>
    </row>
    <row r="250" spans="1:34" s="46" customFormat="1" ht="18.75">
      <c r="A250" s="45"/>
      <c r="B250" s="44"/>
      <c r="C250" s="44"/>
      <c r="D250" s="50"/>
      <c r="E250" s="49"/>
      <c r="F250" s="48"/>
      <c r="G250" s="44"/>
      <c r="H250" s="44"/>
      <c r="I250" s="642"/>
      <c r="J250" s="642"/>
      <c r="K250" s="642"/>
      <c r="L250" s="642"/>
      <c r="M250" s="642"/>
      <c r="N250" s="47"/>
      <c r="O250" s="47"/>
      <c r="P250" s="47"/>
      <c r="Q250" s="47"/>
      <c r="R250" s="47"/>
      <c r="S250" s="47"/>
      <c r="T250" s="47"/>
      <c r="U250" s="47"/>
      <c r="V250" s="47"/>
      <c r="W250" s="47"/>
      <c r="X250" s="47"/>
      <c r="Y250" s="47"/>
      <c r="Z250" s="47"/>
      <c r="AA250" s="47"/>
      <c r="AB250" s="47"/>
      <c r="AC250" s="47"/>
      <c r="AD250" s="47"/>
      <c r="AE250" s="47"/>
      <c r="AF250" s="47"/>
      <c r="AG250" s="47"/>
      <c r="AH250" s="47"/>
    </row>
    <row r="251" spans="1:34" s="46" customFormat="1" ht="18.75">
      <c r="A251" s="45"/>
      <c r="B251" s="44"/>
      <c r="C251" s="44"/>
      <c r="D251" s="50"/>
      <c r="E251" s="49"/>
      <c r="F251" s="48"/>
      <c r="G251" s="44"/>
      <c r="H251" s="44"/>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row>
    <row r="252" spans="1:34" s="46" customFormat="1" ht="18.75">
      <c r="A252" s="45"/>
      <c r="B252" s="44"/>
      <c r="C252" s="44"/>
      <c r="D252" s="50"/>
      <c r="E252" s="49"/>
      <c r="F252" s="48"/>
      <c r="G252" s="44"/>
      <c r="H252" s="44"/>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row>
    <row r="253" spans="1:34" s="46" customFormat="1" ht="18.75">
      <c r="A253" s="45"/>
      <c r="B253" s="44"/>
      <c r="C253" s="44"/>
      <c r="D253" s="50"/>
      <c r="E253" s="49"/>
      <c r="F253" s="48"/>
      <c r="G253" s="44"/>
      <c r="H253" s="44"/>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row>
    <row r="254" spans="1:34" s="46" customFormat="1" ht="18.75">
      <c r="A254" s="45"/>
      <c r="B254" s="44"/>
      <c r="C254" s="44"/>
      <c r="D254" s="50"/>
      <c r="E254" s="49"/>
      <c r="F254" s="48"/>
      <c r="G254" s="44"/>
      <c r="H254" s="44"/>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row>
    <row r="255" spans="1:34" s="46" customFormat="1" ht="18.75">
      <c r="A255" s="45"/>
      <c r="B255" s="44"/>
      <c r="C255" s="44"/>
      <c r="D255" s="50"/>
      <c r="E255" s="49"/>
      <c r="F255" s="48"/>
      <c r="G255" s="44"/>
      <c r="H255" s="44"/>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row>
    <row r="256" spans="1:34" s="46" customFormat="1" ht="18.75">
      <c r="A256" s="45"/>
      <c r="B256" s="44"/>
      <c r="C256" s="44"/>
      <c r="D256" s="50"/>
      <c r="E256" s="49"/>
      <c r="F256" s="48"/>
      <c r="G256" s="44"/>
      <c r="H256" s="44"/>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row>
    <row r="257" spans="1:34" s="46" customFormat="1" ht="18.75">
      <c r="A257" s="45"/>
      <c r="B257" s="44"/>
      <c r="C257" s="44"/>
      <c r="D257" s="50"/>
      <c r="E257" s="49"/>
      <c r="F257" s="48"/>
      <c r="G257" s="44"/>
      <c r="H257" s="44"/>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row>
    <row r="258" spans="1:34" s="46" customFormat="1" ht="18.75">
      <c r="A258" s="45"/>
      <c r="B258" s="44"/>
      <c r="C258" s="44"/>
      <c r="D258" s="50"/>
      <c r="E258" s="49"/>
      <c r="F258" s="48"/>
      <c r="G258" s="44"/>
      <c r="H258" s="44"/>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row>
    <row r="259" spans="1:34" s="46" customFormat="1" ht="18.75">
      <c r="A259" s="45"/>
      <c r="B259" s="44"/>
      <c r="C259" s="44"/>
      <c r="D259" s="50"/>
      <c r="E259" s="49"/>
      <c r="F259" s="48"/>
      <c r="G259" s="44"/>
      <c r="H259" s="44"/>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row>
    <row r="260" spans="1:34" s="46" customFormat="1" ht="18.75">
      <c r="A260" s="45"/>
      <c r="B260" s="44"/>
      <c r="C260" s="44"/>
      <c r="D260" s="50"/>
      <c r="E260" s="49"/>
      <c r="F260" s="48"/>
      <c r="G260" s="44"/>
      <c r="H260" s="44"/>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row>
    <row r="261" spans="1:34" s="46" customFormat="1" ht="18.75">
      <c r="A261" s="45"/>
      <c r="B261" s="44"/>
      <c r="C261" s="44"/>
      <c r="D261" s="50"/>
      <c r="E261" s="49"/>
      <c r="F261" s="48"/>
      <c r="G261" s="44"/>
      <c r="H261" s="44"/>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row>
    <row r="262" spans="1:34" s="46" customFormat="1" ht="18.75">
      <c r="A262" s="45"/>
      <c r="B262" s="44"/>
      <c r="C262" s="44"/>
      <c r="D262" s="50"/>
      <c r="E262" s="49"/>
      <c r="F262" s="48"/>
      <c r="G262" s="44"/>
      <c r="H262" s="44"/>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row>
    <row r="263" spans="1:34" s="46" customFormat="1" ht="18.75">
      <c r="A263" s="45"/>
      <c r="B263" s="44"/>
      <c r="C263" s="44"/>
      <c r="D263" s="50"/>
      <c r="E263" s="49"/>
      <c r="F263" s="48"/>
      <c r="G263" s="44"/>
      <c r="H263" s="44"/>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row>
    <row r="264" spans="1:34" s="46" customFormat="1" ht="18.75">
      <c r="A264" s="45"/>
      <c r="B264" s="44"/>
      <c r="C264" s="44"/>
      <c r="D264" s="50"/>
      <c r="E264" s="49"/>
      <c r="F264" s="48"/>
      <c r="G264" s="44"/>
      <c r="H264" s="44"/>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row>
    <row r="265" spans="1:34" s="46" customFormat="1" ht="18.75">
      <c r="A265" s="45"/>
      <c r="B265" s="44"/>
      <c r="C265" s="44"/>
      <c r="D265" s="50"/>
      <c r="E265" s="49"/>
      <c r="F265" s="48"/>
      <c r="G265" s="44"/>
      <c r="H265" s="44"/>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row>
    <row r="266" spans="1:34" s="46" customFormat="1" ht="18.75">
      <c r="A266" s="45"/>
      <c r="B266" s="44"/>
      <c r="C266" s="44"/>
      <c r="D266" s="50"/>
      <c r="E266" s="49"/>
      <c r="F266" s="48"/>
      <c r="G266" s="44"/>
      <c r="H266" s="44"/>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row>
    <row r="267" spans="1:34" s="46" customFormat="1" ht="18.75">
      <c r="A267" s="45"/>
      <c r="B267" s="44"/>
      <c r="C267" s="44"/>
      <c r="D267" s="50"/>
      <c r="E267" s="49"/>
      <c r="F267" s="48"/>
      <c r="G267" s="44"/>
      <c r="H267" s="44"/>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row>
  </sheetData>
  <sheetProtection/>
  <mergeCells count="99">
    <mergeCell ref="E220:F220"/>
    <mergeCell ref="E193:F193"/>
    <mergeCell ref="E194:F194"/>
    <mergeCell ref="E200:F200"/>
    <mergeCell ref="E191:F191"/>
    <mergeCell ref="E195:F195"/>
    <mergeCell ref="E196:F196"/>
    <mergeCell ref="E197:F197"/>
    <mergeCell ref="E198:F198"/>
    <mergeCell ref="E222:F222"/>
    <mergeCell ref="E144:F144"/>
    <mergeCell ref="E145:F145"/>
    <mergeCell ref="E151:F151"/>
    <mergeCell ref="E185:F185"/>
    <mergeCell ref="E154:F154"/>
    <mergeCell ref="E201:F201"/>
    <mergeCell ref="E150:F150"/>
    <mergeCell ref="E199:F199"/>
    <mergeCell ref="E221:F221"/>
    <mergeCell ref="E65:F65"/>
    <mergeCell ref="E89:F89"/>
    <mergeCell ref="E103:F103"/>
    <mergeCell ref="E113:F113"/>
    <mergeCell ref="E99:F99"/>
    <mergeCell ref="E100:F100"/>
    <mergeCell ref="E109:F109"/>
    <mergeCell ref="A1:H1"/>
    <mergeCell ref="A2:H2"/>
    <mergeCell ref="A3:H3"/>
    <mergeCell ref="A4:H4"/>
    <mergeCell ref="A5:H5"/>
    <mergeCell ref="A6:H6"/>
    <mergeCell ref="A10:H10"/>
    <mergeCell ref="E51:F51"/>
    <mergeCell ref="E45:F45"/>
    <mergeCell ref="E88:F88"/>
    <mergeCell ref="E90:F90"/>
    <mergeCell ref="E91:F91"/>
    <mergeCell ref="E94:F94"/>
    <mergeCell ref="E93:F93"/>
    <mergeCell ref="E108:F108"/>
    <mergeCell ref="E148:F148"/>
    <mergeCell ref="E178:F178"/>
    <mergeCell ref="E147:F147"/>
    <mergeCell ref="E114:F114"/>
    <mergeCell ref="E110:F110"/>
    <mergeCell ref="E141:F141"/>
    <mergeCell ref="E143:F143"/>
    <mergeCell ref="E115:F115"/>
    <mergeCell ref="E149:F149"/>
    <mergeCell ref="E172:F172"/>
    <mergeCell ref="E152:F152"/>
    <mergeCell ref="E170:F170"/>
    <mergeCell ref="E171:F171"/>
    <mergeCell ref="E180:F180"/>
    <mergeCell ref="E157:F157"/>
    <mergeCell ref="E158:F158"/>
    <mergeCell ref="E159:F159"/>
    <mergeCell ref="E153:F153"/>
    <mergeCell ref="E173:F173"/>
    <mergeCell ref="E174:F174"/>
    <mergeCell ref="E192:F192"/>
    <mergeCell ref="E179:F179"/>
    <mergeCell ref="E190:F190"/>
    <mergeCell ref="E189:F189"/>
    <mergeCell ref="E184:F184"/>
    <mergeCell ref="E183:F183"/>
    <mergeCell ref="E181:F181"/>
    <mergeCell ref="E182:F182"/>
    <mergeCell ref="A8:G8"/>
    <mergeCell ref="E86:F86"/>
    <mergeCell ref="A9:G9"/>
    <mergeCell ref="E177:F177"/>
    <mergeCell ref="E176:F176"/>
    <mergeCell ref="E85:F85"/>
    <mergeCell ref="E123:F123"/>
    <mergeCell ref="E111:F111"/>
    <mergeCell ref="E112:F112"/>
    <mergeCell ref="E146:F146"/>
    <mergeCell ref="E187:F187"/>
    <mergeCell ref="E188:F188"/>
    <mergeCell ref="E127:F127"/>
    <mergeCell ref="E83:F83"/>
    <mergeCell ref="E142:F142"/>
    <mergeCell ref="E96:F96"/>
    <mergeCell ref="E97:F97"/>
    <mergeCell ref="E98:F98"/>
    <mergeCell ref="E186:F186"/>
    <mergeCell ref="E160:F160"/>
    <mergeCell ref="E31:F31"/>
    <mergeCell ref="C7:I7"/>
    <mergeCell ref="E140:F140"/>
    <mergeCell ref="E130:F130"/>
    <mergeCell ref="E129:F129"/>
    <mergeCell ref="E128:F128"/>
    <mergeCell ref="E95:F95"/>
    <mergeCell ref="E84:F84"/>
    <mergeCell ref="E79:F79"/>
    <mergeCell ref="E80:F80"/>
  </mergeCells>
  <printOptions/>
  <pageMargins left="0.2362204724409449" right="0.1968503937007874" top="0.3937007874015748" bottom="0.3937007874015748" header="0.5118110236220472" footer="0.5118110236220472"/>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IN290"/>
  <sheetViews>
    <sheetView zoomScale="66" zoomScaleNormal="66" zoomScalePageLayoutView="0" workbookViewId="0" topLeftCell="A1">
      <selection activeCell="J197" sqref="J197"/>
    </sheetView>
  </sheetViews>
  <sheetFormatPr defaultColWidth="9.140625" defaultRowHeight="15"/>
  <cols>
    <col min="1" max="1" width="108.00390625" style="45" customWidth="1"/>
    <col min="2" max="2" width="8.7109375" style="44" customWidth="1"/>
    <col min="3" max="3" width="8.7109375" style="40" customWidth="1"/>
    <col min="4" max="4" width="9.140625" style="43" customWidth="1"/>
    <col min="5" max="5" width="14.00390625" style="42" customWidth="1"/>
    <col min="6" max="6" width="8.8515625" style="41" customWidth="1"/>
    <col min="7" max="7" width="10.421875" style="40" customWidth="1"/>
    <col min="8" max="8" width="15.00390625" style="40" customWidth="1"/>
    <col min="9" max="9" width="14.7109375" style="39" customWidth="1"/>
    <col min="10" max="10" width="15.8515625" style="39" customWidth="1"/>
    <col min="11" max="11" width="12.8515625" style="39" customWidth="1"/>
    <col min="12" max="12" width="16.7109375" style="39" customWidth="1"/>
    <col min="13" max="13" width="11.57421875" style="39" customWidth="1"/>
    <col min="14" max="14" width="12.57421875" style="39" customWidth="1"/>
    <col min="15" max="32" width="9.140625" style="39" customWidth="1"/>
  </cols>
  <sheetData>
    <row r="1" spans="1:8" s="1" customFormat="1" ht="15.75" customHeight="1">
      <c r="A1" s="678" t="s">
        <v>539</v>
      </c>
      <c r="B1" s="678"/>
      <c r="C1" s="678"/>
      <c r="D1" s="678"/>
      <c r="E1" s="678"/>
      <c r="F1" s="678"/>
      <c r="G1" s="678"/>
      <c r="H1" s="678"/>
    </row>
    <row r="2" spans="1:8" s="1" customFormat="1" ht="15.75" customHeight="1">
      <c r="A2" s="700" t="s">
        <v>4</v>
      </c>
      <c r="B2" s="700"/>
      <c r="C2" s="700"/>
      <c r="D2" s="700"/>
      <c r="E2" s="700"/>
      <c r="F2" s="700"/>
      <c r="G2" s="700"/>
      <c r="H2" s="700"/>
    </row>
    <row r="3" spans="1:8" s="1" customFormat="1" ht="15.75" customHeight="1">
      <c r="A3" s="700" t="s">
        <v>619</v>
      </c>
      <c r="B3" s="700"/>
      <c r="C3" s="700"/>
      <c r="D3" s="700"/>
      <c r="E3" s="700"/>
      <c r="F3" s="700"/>
      <c r="G3" s="700"/>
      <c r="H3" s="700"/>
    </row>
    <row r="4" spans="1:8" s="2" customFormat="1" ht="16.5" customHeight="1">
      <c r="A4" s="701" t="s">
        <v>617</v>
      </c>
      <c r="B4" s="701"/>
      <c r="C4" s="701"/>
      <c r="D4" s="701"/>
      <c r="E4" s="701"/>
      <c r="F4" s="701"/>
      <c r="G4" s="701"/>
      <c r="H4" s="701"/>
    </row>
    <row r="5" spans="1:8" s="2" customFormat="1" ht="16.5" customHeight="1">
      <c r="A5" s="701" t="s">
        <v>3</v>
      </c>
      <c r="B5" s="701"/>
      <c r="C5" s="701"/>
      <c r="D5" s="701"/>
      <c r="E5" s="701"/>
      <c r="F5" s="701"/>
      <c r="G5" s="701"/>
      <c r="H5" s="701"/>
    </row>
    <row r="6" spans="1:8" s="2" customFormat="1" ht="16.5" customHeight="1">
      <c r="A6" s="701" t="s">
        <v>574</v>
      </c>
      <c r="B6" s="701"/>
      <c r="C6" s="701"/>
      <c r="D6" s="701"/>
      <c r="E6" s="701"/>
      <c r="F6" s="701"/>
      <c r="G6" s="701"/>
      <c r="H6" s="701"/>
    </row>
    <row r="7" spans="1:9" s="2" customFormat="1" ht="16.5" customHeight="1">
      <c r="A7" s="4"/>
      <c r="B7" s="4"/>
      <c r="C7" s="657" t="s">
        <v>693</v>
      </c>
      <c r="D7" s="657"/>
      <c r="E7" s="657"/>
      <c r="F7" s="657"/>
      <c r="G7" s="657"/>
      <c r="H7" s="657"/>
      <c r="I7" s="657"/>
    </row>
    <row r="8" spans="1:8" s="2" customFormat="1" ht="16.5" customHeight="1">
      <c r="A8" s="690"/>
      <c r="B8" s="690"/>
      <c r="C8" s="690"/>
      <c r="D8" s="690"/>
      <c r="E8" s="690"/>
      <c r="F8" s="690"/>
      <c r="G8" s="690"/>
      <c r="H8" s="281"/>
    </row>
    <row r="9" spans="1:8" s="2" customFormat="1" ht="30.75" customHeight="1">
      <c r="A9" s="691" t="s">
        <v>577</v>
      </c>
      <c r="B9" s="691"/>
      <c r="C9" s="691"/>
      <c r="D9" s="691"/>
      <c r="E9" s="691"/>
      <c r="F9" s="691"/>
      <c r="G9" s="691"/>
      <c r="H9" s="691"/>
    </row>
    <row r="10" spans="1:8" s="238" customFormat="1" ht="15.75">
      <c r="A10" s="280"/>
      <c r="B10" s="279"/>
      <c r="C10" s="278"/>
      <c r="D10" s="278"/>
      <c r="E10" s="278"/>
      <c r="F10" s="278"/>
      <c r="G10" s="277"/>
      <c r="H10" s="496" t="s">
        <v>633</v>
      </c>
    </row>
    <row r="11" spans="1:32" s="235" customFormat="1" ht="54" customHeight="1">
      <c r="A11" s="242" t="s">
        <v>1</v>
      </c>
      <c r="B11" s="241" t="s">
        <v>324</v>
      </c>
      <c r="C11" s="241" t="s">
        <v>331</v>
      </c>
      <c r="D11" s="225" t="s">
        <v>330</v>
      </c>
      <c r="E11" s="240" t="s">
        <v>329</v>
      </c>
      <c r="F11" s="70"/>
      <c r="G11" s="224" t="s">
        <v>328</v>
      </c>
      <c r="H11" s="224" t="s">
        <v>499</v>
      </c>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row>
    <row r="12" spans="1:32" s="46" customFormat="1" ht="18.75">
      <c r="A12" s="137" t="s">
        <v>327</v>
      </c>
      <c r="B12" s="65"/>
      <c r="C12" s="62"/>
      <c r="D12" s="135"/>
      <c r="E12" s="225"/>
      <c r="F12" s="224"/>
      <c r="G12" s="134"/>
      <c r="H12" s="557">
        <f>H14+H105+H125+H169+H232+H247+H223+H219</f>
        <v>24502910.08</v>
      </c>
      <c r="I12" s="47"/>
      <c r="J12" s="47"/>
      <c r="K12" s="47"/>
      <c r="L12" s="47"/>
      <c r="M12" s="47"/>
      <c r="N12" s="47"/>
      <c r="O12" s="47"/>
      <c r="P12" s="47"/>
      <c r="Q12" s="47"/>
      <c r="R12" s="47"/>
      <c r="S12" s="47"/>
      <c r="T12" s="47"/>
      <c r="U12" s="47"/>
      <c r="V12" s="47"/>
      <c r="W12" s="47"/>
      <c r="X12" s="47"/>
      <c r="Y12" s="47"/>
      <c r="Z12" s="47"/>
      <c r="AA12" s="47"/>
      <c r="AB12" s="47"/>
      <c r="AC12" s="47"/>
      <c r="AD12" s="47"/>
      <c r="AE12" s="47"/>
      <c r="AF12" s="47"/>
    </row>
    <row r="13" spans="1:32" s="46" customFormat="1" ht="18.75">
      <c r="A13" s="385" t="s">
        <v>5</v>
      </c>
      <c r="B13" s="65" t="s">
        <v>0</v>
      </c>
      <c r="C13" s="62"/>
      <c r="D13" s="135"/>
      <c r="E13" s="225"/>
      <c r="F13" s="224"/>
      <c r="G13" s="134"/>
      <c r="H13" s="557">
        <f>H12</f>
        <v>24502910.08</v>
      </c>
      <c r="I13" s="47"/>
      <c r="J13" s="47"/>
      <c r="K13" s="47"/>
      <c r="L13" s="47"/>
      <c r="M13" s="47"/>
      <c r="N13" s="47"/>
      <c r="O13" s="47"/>
      <c r="P13" s="47"/>
      <c r="Q13" s="47"/>
      <c r="R13" s="47"/>
      <c r="S13" s="47"/>
      <c r="T13" s="47"/>
      <c r="U13" s="47"/>
      <c r="V13" s="47"/>
      <c r="W13" s="47"/>
      <c r="X13" s="47"/>
      <c r="Y13" s="47"/>
      <c r="Z13" s="47"/>
      <c r="AA13" s="47"/>
      <c r="AB13" s="47"/>
      <c r="AC13" s="47"/>
      <c r="AD13" s="47"/>
      <c r="AE13" s="47"/>
      <c r="AF13" s="47"/>
    </row>
    <row r="14" spans="1:32" s="46" customFormat="1" ht="18.75">
      <c r="A14" s="137" t="s">
        <v>326</v>
      </c>
      <c r="B14" s="65" t="s">
        <v>0</v>
      </c>
      <c r="C14" s="62" t="s">
        <v>146</v>
      </c>
      <c r="D14" s="135"/>
      <c r="E14" s="225"/>
      <c r="F14" s="224"/>
      <c r="G14" s="134"/>
      <c r="H14" s="557">
        <f>H15+H20+H61+H56+H55</f>
        <v>10992454.77</v>
      </c>
      <c r="I14" s="47"/>
      <c r="J14" s="47"/>
      <c r="K14" s="47"/>
      <c r="L14" s="47"/>
      <c r="M14" s="47"/>
      <c r="N14" s="47"/>
      <c r="O14" s="47"/>
      <c r="P14" s="47"/>
      <c r="Q14" s="47"/>
      <c r="R14" s="47"/>
      <c r="S14" s="47"/>
      <c r="T14" s="47"/>
      <c r="U14" s="47"/>
      <c r="V14" s="47"/>
      <c r="W14" s="47"/>
      <c r="X14" s="47"/>
      <c r="Y14" s="47"/>
      <c r="Z14" s="47"/>
      <c r="AA14" s="47"/>
      <c r="AB14" s="47"/>
      <c r="AC14" s="47"/>
      <c r="AD14" s="47"/>
      <c r="AE14" s="47"/>
      <c r="AF14" s="47"/>
    </row>
    <row r="15" spans="1:32" s="46" customFormat="1" ht="37.5">
      <c r="A15" s="59" t="s">
        <v>325</v>
      </c>
      <c r="B15" s="65" t="s">
        <v>0</v>
      </c>
      <c r="C15" s="62" t="s">
        <v>146</v>
      </c>
      <c r="D15" s="135" t="s">
        <v>203</v>
      </c>
      <c r="E15" s="225"/>
      <c r="F15" s="224"/>
      <c r="G15" s="134"/>
      <c r="H15" s="557">
        <f>+H16</f>
        <v>746952.21</v>
      </c>
      <c r="I15" s="47"/>
      <c r="J15" s="47"/>
      <c r="K15" s="47"/>
      <c r="L15" s="47"/>
      <c r="M15" s="47"/>
      <c r="N15" s="47"/>
      <c r="O15" s="47"/>
      <c r="P15" s="47"/>
      <c r="Q15" s="47"/>
      <c r="R15" s="47"/>
      <c r="S15" s="47"/>
      <c r="T15" s="47"/>
      <c r="U15" s="47"/>
      <c r="V15" s="47"/>
      <c r="W15" s="47"/>
      <c r="X15" s="47"/>
      <c r="Y15" s="47"/>
      <c r="Z15" s="47"/>
      <c r="AA15" s="47"/>
      <c r="AB15" s="47"/>
      <c r="AC15" s="47"/>
      <c r="AD15" s="47"/>
      <c r="AE15" s="47"/>
      <c r="AF15" s="47"/>
    </row>
    <row r="16" spans="1:32" s="167" customFormat="1" ht="18.75">
      <c r="A16" s="158" t="s">
        <v>323</v>
      </c>
      <c r="B16" s="89" t="s">
        <v>0</v>
      </c>
      <c r="C16" s="89" t="s">
        <v>146</v>
      </c>
      <c r="D16" s="131" t="s">
        <v>203</v>
      </c>
      <c r="E16" s="671" t="s">
        <v>651</v>
      </c>
      <c r="F16" s="672"/>
      <c r="G16" s="155"/>
      <c r="H16" s="558">
        <f>+H17</f>
        <v>746952.21</v>
      </c>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row>
    <row r="17" spans="1:32" s="93" customFormat="1" ht="19.5">
      <c r="A17" s="132" t="s">
        <v>321</v>
      </c>
      <c r="B17" s="79" t="s">
        <v>0</v>
      </c>
      <c r="C17" s="79" t="s">
        <v>146</v>
      </c>
      <c r="D17" s="130" t="s">
        <v>203</v>
      </c>
      <c r="E17" s="655" t="s">
        <v>650</v>
      </c>
      <c r="F17" s="656"/>
      <c r="G17" s="152"/>
      <c r="H17" s="559">
        <f>+H18</f>
        <v>746952.21</v>
      </c>
      <c r="I17" s="94"/>
      <c r="J17" s="94"/>
      <c r="K17" s="94"/>
      <c r="L17" s="94"/>
      <c r="M17" s="94"/>
      <c r="N17" s="94"/>
      <c r="O17" s="94"/>
      <c r="P17" s="94"/>
      <c r="Q17" s="94"/>
      <c r="R17" s="94"/>
      <c r="S17" s="94"/>
      <c r="T17" s="94"/>
      <c r="U17" s="94"/>
      <c r="V17" s="94"/>
      <c r="W17" s="94"/>
      <c r="X17" s="94"/>
      <c r="Y17" s="94"/>
      <c r="Z17" s="94"/>
      <c r="AA17" s="94"/>
      <c r="AB17" s="94"/>
      <c r="AC17" s="94"/>
      <c r="AD17" s="94"/>
      <c r="AE17" s="94"/>
      <c r="AF17" s="94"/>
    </row>
    <row r="18" spans="1:32" s="93" customFormat="1" ht="19.5">
      <c r="A18" s="132" t="s">
        <v>305</v>
      </c>
      <c r="B18" s="79" t="s">
        <v>0</v>
      </c>
      <c r="C18" s="79" t="s">
        <v>146</v>
      </c>
      <c r="D18" s="130" t="s">
        <v>203</v>
      </c>
      <c r="E18" s="655" t="s">
        <v>649</v>
      </c>
      <c r="F18" s="656"/>
      <c r="G18" s="152"/>
      <c r="H18" s="559">
        <f>+H19</f>
        <v>746952.21</v>
      </c>
      <c r="I18" s="94"/>
      <c r="J18" s="94"/>
      <c r="K18" s="94"/>
      <c r="L18" s="94"/>
      <c r="M18" s="94"/>
      <c r="N18" s="94"/>
      <c r="O18" s="94"/>
      <c r="P18" s="94"/>
      <c r="Q18" s="94"/>
      <c r="R18" s="94"/>
      <c r="S18" s="94"/>
      <c r="T18" s="94"/>
      <c r="U18" s="94"/>
      <c r="V18" s="94"/>
      <c r="W18" s="94"/>
      <c r="X18" s="94"/>
      <c r="Y18" s="94"/>
      <c r="Z18" s="94"/>
      <c r="AA18" s="94"/>
      <c r="AB18" s="94"/>
      <c r="AC18" s="94"/>
      <c r="AD18" s="94"/>
      <c r="AE18" s="94"/>
      <c r="AF18" s="94"/>
    </row>
    <row r="19" spans="1:32" s="93" customFormat="1" ht="66.75" customHeight="1">
      <c r="A19" s="96" t="s">
        <v>181</v>
      </c>
      <c r="B19" s="51" t="s">
        <v>0</v>
      </c>
      <c r="C19" s="51" t="s">
        <v>146</v>
      </c>
      <c r="D19" s="58" t="s">
        <v>203</v>
      </c>
      <c r="E19" s="655" t="s">
        <v>649</v>
      </c>
      <c r="F19" s="656"/>
      <c r="G19" s="127" t="s">
        <v>149</v>
      </c>
      <c r="H19" s="424">
        <v>746952.21</v>
      </c>
      <c r="I19" s="94"/>
      <c r="J19" s="94"/>
      <c r="K19" s="94"/>
      <c r="L19" s="94"/>
      <c r="M19" s="94"/>
      <c r="N19" s="94"/>
      <c r="O19" s="94"/>
      <c r="P19" s="94"/>
      <c r="Q19" s="94"/>
      <c r="R19" s="94"/>
      <c r="S19" s="94"/>
      <c r="T19" s="94"/>
      <c r="U19" s="94"/>
      <c r="V19" s="94"/>
      <c r="W19" s="94"/>
      <c r="X19" s="94"/>
      <c r="Y19" s="94"/>
      <c r="Z19" s="94"/>
      <c r="AA19" s="94"/>
      <c r="AB19" s="94"/>
      <c r="AC19" s="94"/>
      <c r="AD19" s="94"/>
      <c r="AE19" s="94"/>
      <c r="AF19" s="94"/>
    </row>
    <row r="20" spans="1:32" s="93" customFormat="1" ht="56.25">
      <c r="A20" s="59" t="s">
        <v>319</v>
      </c>
      <c r="B20" s="65" t="s">
        <v>0</v>
      </c>
      <c r="C20" s="62" t="s">
        <v>146</v>
      </c>
      <c r="D20" s="62" t="s">
        <v>214</v>
      </c>
      <c r="E20" s="135"/>
      <c r="F20" s="134"/>
      <c r="G20" s="62"/>
      <c r="H20" s="557">
        <f>+H21</f>
        <v>2809561.9200000004</v>
      </c>
      <c r="I20" s="94"/>
      <c r="J20" s="94"/>
      <c r="K20" s="94"/>
      <c r="L20" s="94"/>
      <c r="M20" s="94"/>
      <c r="N20" s="94"/>
      <c r="O20" s="94"/>
      <c r="P20" s="94"/>
      <c r="Q20" s="94"/>
      <c r="R20" s="94"/>
      <c r="S20" s="94"/>
      <c r="T20" s="94"/>
      <c r="U20" s="94"/>
      <c r="V20" s="94"/>
      <c r="W20" s="94"/>
      <c r="X20" s="94"/>
      <c r="Y20" s="94"/>
      <c r="Z20" s="94"/>
      <c r="AA20" s="94"/>
      <c r="AB20" s="94"/>
      <c r="AC20" s="94"/>
      <c r="AD20" s="94"/>
      <c r="AE20" s="94"/>
      <c r="AF20" s="94"/>
    </row>
    <row r="21" spans="1:32" s="93" customFormat="1" ht="19.5">
      <c r="A21" s="158" t="s">
        <v>318</v>
      </c>
      <c r="B21" s="89" t="s">
        <v>0</v>
      </c>
      <c r="C21" s="89" t="s">
        <v>146</v>
      </c>
      <c r="D21" s="131" t="s">
        <v>214</v>
      </c>
      <c r="E21" s="671" t="s">
        <v>648</v>
      </c>
      <c r="F21" s="672"/>
      <c r="G21" s="234"/>
      <c r="H21" s="558">
        <f>+H22</f>
        <v>2809561.9200000004</v>
      </c>
      <c r="I21" s="94"/>
      <c r="J21" s="94"/>
      <c r="K21" s="94"/>
      <c r="L21" s="94"/>
      <c r="M21" s="94"/>
      <c r="N21" s="94"/>
      <c r="O21" s="94"/>
      <c r="P21" s="94"/>
      <c r="Q21" s="94"/>
      <c r="R21" s="94"/>
      <c r="S21" s="94"/>
      <c r="T21" s="94"/>
      <c r="U21" s="94"/>
      <c r="V21" s="94"/>
      <c r="W21" s="94"/>
      <c r="X21" s="94"/>
      <c r="Y21" s="94"/>
      <c r="Z21" s="94"/>
      <c r="AA21" s="94"/>
      <c r="AB21" s="94"/>
      <c r="AC21" s="94"/>
      <c r="AD21" s="94"/>
      <c r="AE21" s="94"/>
      <c r="AF21" s="94"/>
    </row>
    <row r="22" spans="1:32" s="93" customFormat="1" ht="19.5">
      <c r="A22" s="132" t="s">
        <v>316</v>
      </c>
      <c r="B22" s="79" t="s">
        <v>0</v>
      </c>
      <c r="C22" s="79" t="s">
        <v>146</v>
      </c>
      <c r="D22" s="130" t="s">
        <v>214</v>
      </c>
      <c r="E22" s="655" t="s">
        <v>640</v>
      </c>
      <c r="F22" s="656"/>
      <c r="G22" s="127"/>
      <c r="H22" s="559">
        <f>+H23</f>
        <v>2809561.9200000004</v>
      </c>
      <c r="I22" s="94"/>
      <c r="J22" s="94"/>
      <c r="K22" s="94"/>
      <c r="L22" s="94"/>
      <c r="M22" s="94"/>
      <c r="N22" s="94"/>
      <c r="O22" s="94"/>
      <c r="P22" s="94"/>
      <c r="Q22" s="94"/>
      <c r="R22" s="94"/>
      <c r="S22" s="94"/>
      <c r="T22" s="94"/>
      <c r="U22" s="94"/>
      <c r="V22" s="94"/>
      <c r="W22" s="94"/>
      <c r="X22" s="94"/>
      <c r="Y22" s="94"/>
      <c r="Z22" s="94"/>
      <c r="AA22" s="94"/>
      <c r="AB22" s="94"/>
      <c r="AC22" s="94"/>
      <c r="AD22" s="94"/>
      <c r="AE22" s="94"/>
      <c r="AF22" s="94"/>
    </row>
    <row r="23" spans="1:8" s="94" customFormat="1" ht="19.5">
      <c r="A23" s="132" t="s">
        <v>305</v>
      </c>
      <c r="B23" s="79" t="s">
        <v>0</v>
      </c>
      <c r="C23" s="79" t="s">
        <v>146</v>
      </c>
      <c r="D23" s="130" t="s">
        <v>214</v>
      </c>
      <c r="E23" s="655" t="s">
        <v>647</v>
      </c>
      <c r="F23" s="656"/>
      <c r="G23" s="127"/>
      <c r="H23" s="559">
        <f>H24+H25</f>
        <v>2809561.9200000004</v>
      </c>
    </row>
    <row r="24" spans="1:8" s="94" customFormat="1" ht="55.5" customHeight="1">
      <c r="A24" s="96" t="s">
        <v>181</v>
      </c>
      <c r="B24" s="51" t="s">
        <v>0</v>
      </c>
      <c r="C24" s="51" t="s">
        <v>146</v>
      </c>
      <c r="D24" s="58" t="s">
        <v>214</v>
      </c>
      <c r="E24" s="655" t="s">
        <v>647</v>
      </c>
      <c r="F24" s="656"/>
      <c r="G24" s="127" t="s">
        <v>149</v>
      </c>
      <c r="H24" s="424">
        <v>2491833.72</v>
      </c>
    </row>
    <row r="25" spans="1:8" s="94" customFormat="1" ht="20.25" customHeight="1">
      <c r="A25" s="80" t="s">
        <v>157</v>
      </c>
      <c r="B25" s="51" t="s">
        <v>0</v>
      </c>
      <c r="C25" s="51" t="s">
        <v>146</v>
      </c>
      <c r="D25" s="58" t="s">
        <v>214</v>
      </c>
      <c r="E25" s="655" t="s">
        <v>647</v>
      </c>
      <c r="F25" s="656"/>
      <c r="G25" s="127" t="s">
        <v>143</v>
      </c>
      <c r="H25" s="424">
        <v>317728.2</v>
      </c>
    </row>
    <row r="26" spans="1:8" s="94" customFormat="1" ht="37.5" hidden="1">
      <c r="A26" s="103" t="s">
        <v>313</v>
      </c>
      <c r="B26" s="65" t="s">
        <v>0</v>
      </c>
      <c r="C26" s="65" t="s">
        <v>146</v>
      </c>
      <c r="D26" s="100" t="s">
        <v>301</v>
      </c>
      <c r="E26" s="100"/>
      <c r="F26" s="233"/>
      <c r="G26" s="123"/>
      <c r="H26" s="528"/>
    </row>
    <row r="27" spans="1:32" s="93" customFormat="1" ht="18" customHeight="1" hidden="1">
      <c r="A27" s="158" t="s">
        <v>312</v>
      </c>
      <c r="B27" s="89" t="s">
        <v>0</v>
      </c>
      <c r="C27" s="113" t="s">
        <v>146</v>
      </c>
      <c r="D27" s="157" t="s">
        <v>301</v>
      </c>
      <c r="E27" s="124" t="s">
        <v>311</v>
      </c>
      <c r="F27" s="98" t="s">
        <v>167</v>
      </c>
      <c r="G27" s="155"/>
      <c r="H27" s="560"/>
      <c r="I27" s="94"/>
      <c r="J27" s="94"/>
      <c r="K27" s="94"/>
      <c r="L27" s="94"/>
      <c r="M27" s="94"/>
      <c r="N27" s="94"/>
      <c r="O27" s="94"/>
      <c r="P27" s="94"/>
      <c r="Q27" s="94"/>
      <c r="R27" s="94"/>
      <c r="S27" s="94"/>
      <c r="T27" s="94"/>
      <c r="U27" s="94"/>
      <c r="V27" s="94"/>
      <c r="W27" s="94"/>
      <c r="X27" s="94"/>
      <c r="Y27" s="94"/>
      <c r="Z27" s="94"/>
      <c r="AA27" s="94"/>
      <c r="AB27" s="94"/>
      <c r="AC27" s="94"/>
      <c r="AD27" s="94"/>
      <c r="AE27" s="94"/>
      <c r="AF27" s="94"/>
    </row>
    <row r="28" spans="1:32" s="93" customFormat="1" ht="0.75" customHeight="1" hidden="1">
      <c r="A28" s="132" t="s">
        <v>310</v>
      </c>
      <c r="B28" s="79" t="s">
        <v>0</v>
      </c>
      <c r="C28" s="151" t="s">
        <v>146</v>
      </c>
      <c r="D28" s="150" t="s">
        <v>301</v>
      </c>
      <c r="E28" s="232" t="s">
        <v>309</v>
      </c>
      <c r="F28" s="72" t="s">
        <v>167</v>
      </c>
      <c r="G28" s="152"/>
      <c r="H28" s="561"/>
      <c r="I28" s="94"/>
      <c r="J28" s="94"/>
      <c r="K28" s="94"/>
      <c r="L28" s="94"/>
      <c r="M28" s="94"/>
      <c r="N28" s="94"/>
      <c r="O28" s="94"/>
      <c r="P28" s="94"/>
      <c r="Q28" s="94"/>
      <c r="R28" s="94"/>
      <c r="S28" s="94"/>
      <c r="T28" s="94"/>
      <c r="U28" s="94"/>
      <c r="V28" s="94"/>
      <c r="W28" s="94"/>
      <c r="X28" s="94"/>
      <c r="Y28" s="94"/>
      <c r="Z28" s="94"/>
      <c r="AA28" s="94"/>
      <c r="AB28" s="94"/>
      <c r="AC28" s="94"/>
      <c r="AD28" s="94"/>
      <c r="AE28" s="94"/>
      <c r="AF28" s="94"/>
    </row>
    <row r="29" spans="1:8" s="94" customFormat="1" ht="19.5" hidden="1">
      <c r="A29" s="132" t="s">
        <v>305</v>
      </c>
      <c r="B29" s="79" t="s">
        <v>0</v>
      </c>
      <c r="C29" s="151" t="s">
        <v>146</v>
      </c>
      <c r="D29" s="150" t="s">
        <v>301</v>
      </c>
      <c r="E29" s="232" t="s">
        <v>309</v>
      </c>
      <c r="F29" s="72" t="s">
        <v>304</v>
      </c>
      <c r="G29" s="152"/>
      <c r="H29" s="561"/>
    </row>
    <row r="30" spans="1:8" s="94" customFormat="1" ht="43.5" customHeight="1" hidden="1">
      <c r="A30" s="96" t="s">
        <v>181</v>
      </c>
      <c r="B30" s="51" t="s">
        <v>0</v>
      </c>
      <c r="C30" s="51" t="s">
        <v>146</v>
      </c>
      <c r="D30" s="58" t="s">
        <v>301</v>
      </c>
      <c r="E30" s="232" t="s">
        <v>309</v>
      </c>
      <c r="F30" s="72" t="s">
        <v>304</v>
      </c>
      <c r="G30" s="152" t="s">
        <v>149</v>
      </c>
      <c r="H30" s="561"/>
    </row>
    <row r="31" spans="1:8" s="94" customFormat="1" ht="19.5" hidden="1">
      <c r="A31" s="80" t="s">
        <v>157</v>
      </c>
      <c r="B31" s="51" t="s">
        <v>0</v>
      </c>
      <c r="C31" s="51" t="s">
        <v>146</v>
      </c>
      <c r="D31" s="58" t="s">
        <v>301</v>
      </c>
      <c r="E31" s="232" t="s">
        <v>309</v>
      </c>
      <c r="F31" s="72" t="s">
        <v>304</v>
      </c>
      <c r="G31" s="152" t="s">
        <v>143</v>
      </c>
      <c r="H31" s="561"/>
    </row>
    <row r="32" spans="1:8" s="94" customFormat="1" ht="19.5" hidden="1">
      <c r="A32" s="80" t="s">
        <v>184</v>
      </c>
      <c r="B32" s="51" t="s">
        <v>0</v>
      </c>
      <c r="C32" s="51" t="s">
        <v>146</v>
      </c>
      <c r="D32" s="58" t="s">
        <v>301</v>
      </c>
      <c r="E32" s="232" t="s">
        <v>309</v>
      </c>
      <c r="F32" s="72" t="s">
        <v>304</v>
      </c>
      <c r="G32" s="152" t="s">
        <v>183</v>
      </c>
      <c r="H32" s="561"/>
    </row>
    <row r="33" spans="1:32" s="93" customFormat="1" ht="19.5" hidden="1">
      <c r="A33" s="132" t="s">
        <v>308</v>
      </c>
      <c r="B33" s="79" t="s">
        <v>0</v>
      </c>
      <c r="C33" s="151" t="s">
        <v>146</v>
      </c>
      <c r="D33" s="150" t="s">
        <v>301</v>
      </c>
      <c r="E33" s="232" t="s">
        <v>307</v>
      </c>
      <c r="F33" s="72" t="s">
        <v>167</v>
      </c>
      <c r="G33" s="152"/>
      <c r="H33" s="561"/>
      <c r="I33" s="94"/>
      <c r="J33" s="94"/>
      <c r="K33" s="94"/>
      <c r="L33" s="94"/>
      <c r="M33" s="94"/>
      <c r="N33" s="94"/>
      <c r="O33" s="94"/>
      <c r="P33" s="94"/>
      <c r="Q33" s="94"/>
      <c r="R33" s="94"/>
      <c r="S33" s="94"/>
      <c r="T33" s="94"/>
      <c r="U33" s="94"/>
      <c r="V33" s="94"/>
      <c r="W33" s="94"/>
      <c r="X33" s="94"/>
      <c r="Y33" s="94"/>
      <c r="Z33" s="94"/>
      <c r="AA33" s="94"/>
      <c r="AB33" s="94"/>
      <c r="AC33" s="94"/>
      <c r="AD33" s="94"/>
      <c r="AE33" s="94"/>
      <c r="AF33" s="94"/>
    </row>
    <row r="34" spans="1:8" s="94" customFormat="1" ht="19.5" hidden="1">
      <c r="A34" s="132" t="s">
        <v>305</v>
      </c>
      <c r="B34" s="79" t="s">
        <v>0</v>
      </c>
      <c r="C34" s="151" t="s">
        <v>146</v>
      </c>
      <c r="D34" s="150" t="s">
        <v>301</v>
      </c>
      <c r="E34" s="232" t="s">
        <v>307</v>
      </c>
      <c r="F34" s="72" t="s">
        <v>304</v>
      </c>
      <c r="G34" s="152"/>
      <c r="H34" s="561"/>
    </row>
    <row r="35" spans="1:8" s="94" customFormat="1" ht="43.5" customHeight="1" hidden="1">
      <c r="A35" s="96" t="s">
        <v>181</v>
      </c>
      <c r="B35" s="51" t="s">
        <v>0</v>
      </c>
      <c r="C35" s="51" t="s">
        <v>146</v>
      </c>
      <c r="D35" s="58" t="s">
        <v>301</v>
      </c>
      <c r="E35" s="232" t="s">
        <v>307</v>
      </c>
      <c r="F35" s="72" t="s">
        <v>304</v>
      </c>
      <c r="G35" s="152" t="s">
        <v>149</v>
      </c>
      <c r="H35" s="561"/>
    </row>
    <row r="36" spans="1:8" s="94" customFormat="1" ht="19.5" hidden="1">
      <c r="A36" s="80" t="s">
        <v>157</v>
      </c>
      <c r="B36" s="51" t="s">
        <v>0</v>
      </c>
      <c r="C36" s="51" t="s">
        <v>146</v>
      </c>
      <c r="D36" s="58" t="s">
        <v>301</v>
      </c>
      <c r="E36" s="232" t="s">
        <v>307</v>
      </c>
      <c r="F36" s="72" t="s">
        <v>304</v>
      </c>
      <c r="G36" s="152" t="s">
        <v>143</v>
      </c>
      <c r="H36" s="561"/>
    </row>
    <row r="37" spans="1:8" s="94" customFormat="1" ht="24.75" customHeight="1" hidden="1">
      <c r="A37" s="80" t="s">
        <v>184</v>
      </c>
      <c r="B37" s="51" t="s">
        <v>0</v>
      </c>
      <c r="C37" s="51" t="s">
        <v>146</v>
      </c>
      <c r="D37" s="58" t="s">
        <v>301</v>
      </c>
      <c r="E37" s="232" t="s">
        <v>307</v>
      </c>
      <c r="F37" s="72" t="s">
        <v>304</v>
      </c>
      <c r="G37" s="152" t="s">
        <v>183</v>
      </c>
      <c r="H37" s="561"/>
    </row>
    <row r="38" spans="1:32" s="93" customFormat="1" ht="19.5" hidden="1">
      <c r="A38" s="132" t="s">
        <v>306</v>
      </c>
      <c r="B38" s="79" t="s">
        <v>0</v>
      </c>
      <c r="C38" s="151" t="s">
        <v>146</v>
      </c>
      <c r="D38" s="150" t="s">
        <v>301</v>
      </c>
      <c r="E38" s="232" t="s">
        <v>300</v>
      </c>
      <c r="F38" s="72" t="s">
        <v>167</v>
      </c>
      <c r="G38" s="152"/>
      <c r="H38" s="561"/>
      <c r="I38" s="94"/>
      <c r="J38" s="94"/>
      <c r="K38" s="94"/>
      <c r="L38" s="94"/>
      <c r="M38" s="94"/>
      <c r="N38" s="94"/>
      <c r="O38" s="94"/>
      <c r="P38" s="94"/>
      <c r="Q38" s="94"/>
      <c r="R38" s="94"/>
      <c r="S38" s="94"/>
      <c r="T38" s="94"/>
      <c r="U38" s="94"/>
      <c r="V38" s="94"/>
      <c r="W38" s="94"/>
      <c r="X38" s="94"/>
      <c r="Y38" s="94"/>
      <c r="Z38" s="94"/>
      <c r="AA38" s="94"/>
      <c r="AB38" s="94"/>
      <c r="AC38" s="94"/>
      <c r="AD38" s="94"/>
      <c r="AE38" s="94"/>
      <c r="AF38" s="94"/>
    </row>
    <row r="39" spans="1:8" s="94" customFormat="1" ht="19.5" hidden="1">
      <c r="A39" s="132" t="s">
        <v>305</v>
      </c>
      <c r="B39" s="79" t="s">
        <v>0</v>
      </c>
      <c r="C39" s="151" t="s">
        <v>146</v>
      </c>
      <c r="D39" s="150" t="s">
        <v>301</v>
      </c>
      <c r="E39" s="232" t="s">
        <v>300</v>
      </c>
      <c r="F39" s="72" t="s">
        <v>304</v>
      </c>
      <c r="G39" s="152"/>
      <c r="H39" s="561"/>
    </row>
    <row r="40" spans="1:8" s="94" customFormat="1" ht="43.5" customHeight="1" hidden="1">
      <c r="A40" s="96" t="s">
        <v>181</v>
      </c>
      <c r="B40" s="51" t="s">
        <v>0</v>
      </c>
      <c r="C40" s="51" t="s">
        <v>146</v>
      </c>
      <c r="D40" s="58" t="s">
        <v>301</v>
      </c>
      <c r="E40" s="232" t="s">
        <v>300</v>
      </c>
      <c r="F40" s="72" t="s">
        <v>304</v>
      </c>
      <c r="G40" s="152" t="s">
        <v>149</v>
      </c>
      <c r="H40" s="561"/>
    </row>
    <row r="41" spans="1:8" s="94" customFormat="1" ht="19.5" hidden="1">
      <c r="A41" s="80" t="s">
        <v>157</v>
      </c>
      <c r="B41" s="51" t="s">
        <v>0</v>
      </c>
      <c r="C41" s="51" t="s">
        <v>146</v>
      </c>
      <c r="D41" s="58" t="s">
        <v>301</v>
      </c>
      <c r="E41" s="232" t="s">
        <v>300</v>
      </c>
      <c r="F41" s="72" t="s">
        <v>304</v>
      </c>
      <c r="G41" s="152" t="s">
        <v>143</v>
      </c>
      <c r="H41" s="561"/>
    </row>
    <row r="42" spans="1:8" s="94" customFormat="1" ht="19.5" hidden="1">
      <c r="A42" s="80" t="s">
        <v>184</v>
      </c>
      <c r="B42" s="51" t="s">
        <v>0</v>
      </c>
      <c r="C42" s="51" t="s">
        <v>146</v>
      </c>
      <c r="D42" s="58" t="s">
        <v>301</v>
      </c>
      <c r="E42" s="232" t="s">
        <v>300</v>
      </c>
      <c r="F42" s="72" t="s">
        <v>304</v>
      </c>
      <c r="G42" s="152" t="s">
        <v>183</v>
      </c>
      <c r="H42" s="561"/>
    </row>
    <row r="43" spans="1:8" s="94" customFormat="1" ht="37.5" hidden="1">
      <c r="A43" s="153" t="s">
        <v>303</v>
      </c>
      <c r="B43" s="151" t="s">
        <v>0</v>
      </c>
      <c r="C43" s="151" t="s">
        <v>146</v>
      </c>
      <c r="D43" s="150" t="s">
        <v>301</v>
      </c>
      <c r="E43" s="149" t="s">
        <v>300</v>
      </c>
      <c r="F43" s="148" t="s">
        <v>299</v>
      </c>
      <c r="G43" s="152"/>
      <c r="H43" s="561"/>
    </row>
    <row r="44" spans="1:8" s="47" customFormat="1" ht="18.75" hidden="1">
      <c r="A44" s="96" t="s">
        <v>302</v>
      </c>
      <c r="B44" s="51" t="s">
        <v>0</v>
      </c>
      <c r="C44" s="51" t="s">
        <v>146</v>
      </c>
      <c r="D44" s="51" t="s">
        <v>301</v>
      </c>
      <c r="E44" s="149" t="s">
        <v>300</v>
      </c>
      <c r="F44" s="148" t="s">
        <v>299</v>
      </c>
      <c r="G44" s="51" t="s">
        <v>298</v>
      </c>
      <c r="H44" s="562"/>
    </row>
    <row r="45" spans="1:8" s="47" customFormat="1" ht="18.75" hidden="1">
      <c r="A45" s="231" t="s">
        <v>297</v>
      </c>
      <c r="B45" s="65" t="s">
        <v>0</v>
      </c>
      <c r="C45" s="134" t="s">
        <v>146</v>
      </c>
      <c r="D45" s="62" t="s">
        <v>161</v>
      </c>
      <c r="E45" s="225"/>
      <c r="F45" s="224"/>
      <c r="G45" s="106"/>
      <c r="H45" s="563"/>
    </row>
    <row r="46" spans="1:8" s="47" customFormat="1" ht="18.75" hidden="1">
      <c r="A46" s="230" t="s">
        <v>265</v>
      </c>
      <c r="B46" s="89" t="s">
        <v>0</v>
      </c>
      <c r="C46" s="213" t="s">
        <v>146</v>
      </c>
      <c r="D46" s="114" t="s">
        <v>161</v>
      </c>
      <c r="E46" s="229" t="s">
        <v>296</v>
      </c>
      <c r="F46" s="228" t="s">
        <v>167</v>
      </c>
      <c r="G46" s="227"/>
      <c r="H46" s="564"/>
    </row>
    <row r="47" spans="1:32" s="93" customFormat="1" ht="19.5" hidden="1">
      <c r="A47" s="132" t="s">
        <v>295</v>
      </c>
      <c r="B47" s="79" t="s">
        <v>0</v>
      </c>
      <c r="C47" s="151" t="s">
        <v>146</v>
      </c>
      <c r="D47" s="150" t="s">
        <v>161</v>
      </c>
      <c r="E47" s="105" t="s">
        <v>293</v>
      </c>
      <c r="F47" s="104" t="s">
        <v>167</v>
      </c>
      <c r="G47" s="152"/>
      <c r="H47" s="561"/>
      <c r="I47" s="94"/>
      <c r="J47" s="94"/>
      <c r="K47" s="94"/>
      <c r="L47" s="94"/>
      <c r="M47" s="94"/>
      <c r="N47" s="94"/>
      <c r="O47" s="94"/>
      <c r="P47" s="94"/>
      <c r="Q47" s="94"/>
      <c r="R47" s="94"/>
      <c r="S47" s="94"/>
      <c r="T47" s="94"/>
      <c r="U47" s="94"/>
      <c r="V47" s="94"/>
      <c r="W47" s="94"/>
      <c r="X47" s="94"/>
      <c r="Y47" s="94"/>
      <c r="Z47" s="94"/>
      <c r="AA47" s="94"/>
      <c r="AB47" s="94"/>
      <c r="AC47" s="94"/>
      <c r="AD47" s="94"/>
      <c r="AE47" s="94"/>
      <c r="AF47" s="94"/>
    </row>
    <row r="48" spans="1:32" s="93" customFormat="1" ht="19.5" hidden="1">
      <c r="A48" s="132" t="s">
        <v>294</v>
      </c>
      <c r="B48" s="79" t="s">
        <v>0</v>
      </c>
      <c r="C48" s="151" t="s">
        <v>146</v>
      </c>
      <c r="D48" s="150" t="s">
        <v>161</v>
      </c>
      <c r="E48" s="105" t="s">
        <v>293</v>
      </c>
      <c r="F48" s="104" t="s">
        <v>292</v>
      </c>
      <c r="G48" s="152"/>
      <c r="H48" s="561"/>
      <c r="I48" s="94"/>
      <c r="J48" s="94"/>
      <c r="K48" s="94"/>
      <c r="L48" s="94"/>
      <c r="M48" s="94"/>
      <c r="N48" s="94"/>
      <c r="O48" s="94"/>
      <c r="P48" s="94"/>
      <c r="Q48" s="94"/>
      <c r="R48" s="94"/>
      <c r="S48" s="94"/>
      <c r="T48" s="94"/>
      <c r="U48" s="94"/>
      <c r="V48" s="94"/>
      <c r="W48" s="94"/>
      <c r="X48" s="94"/>
      <c r="Y48" s="94"/>
      <c r="Z48" s="94"/>
      <c r="AA48" s="94"/>
      <c r="AB48" s="94"/>
      <c r="AC48" s="94"/>
      <c r="AD48" s="94"/>
      <c r="AE48" s="94"/>
      <c r="AF48" s="94"/>
    </row>
    <row r="49" spans="1:8" s="47" customFormat="1" ht="18.75" hidden="1">
      <c r="A49" s="226" t="s">
        <v>157</v>
      </c>
      <c r="B49" s="51" t="s">
        <v>0</v>
      </c>
      <c r="C49" s="51" t="s">
        <v>146</v>
      </c>
      <c r="D49" s="51" t="s">
        <v>161</v>
      </c>
      <c r="E49" s="105" t="s">
        <v>293</v>
      </c>
      <c r="F49" s="104" t="s">
        <v>292</v>
      </c>
      <c r="G49" s="51" t="s">
        <v>143</v>
      </c>
      <c r="H49" s="562"/>
    </row>
    <row r="50" spans="1:8" s="74" customFormat="1" ht="20.25" customHeight="1" hidden="1">
      <c r="A50" s="103" t="s">
        <v>291</v>
      </c>
      <c r="B50" s="65" t="s">
        <v>0</v>
      </c>
      <c r="C50" s="65" t="s">
        <v>146</v>
      </c>
      <c r="D50" s="102">
        <v>11</v>
      </c>
      <c r="E50" s="225"/>
      <c r="F50" s="224"/>
      <c r="G50" s="51"/>
      <c r="H50" s="562"/>
    </row>
    <row r="51" spans="1:8" s="74" customFormat="1" ht="20.25" customHeight="1" hidden="1">
      <c r="A51" s="96" t="s">
        <v>290</v>
      </c>
      <c r="B51" s="89" t="s">
        <v>0</v>
      </c>
      <c r="C51" s="51" t="s">
        <v>146</v>
      </c>
      <c r="D51" s="223">
        <v>11</v>
      </c>
      <c r="E51" s="165" t="s">
        <v>289</v>
      </c>
      <c r="F51" s="60" t="s">
        <v>167</v>
      </c>
      <c r="G51" s="57"/>
      <c r="H51" s="467"/>
    </row>
    <row r="52" spans="1:8" s="74" customFormat="1" ht="20.25" customHeight="1" hidden="1">
      <c r="A52" s="96" t="s">
        <v>288</v>
      </c>
      <c r="B52" s="79" t="s">
        <v>0</v>
      </c>
      <c r="C52" s="51" t="s">
        <v>146</v>
      </c>
      <c r="D52" s="223">
        <v>11</v>
      </c>
      <c r="E52" s="165" t="s">
        <v>286</v>
      </c>
      <c r="F52" s="120" t="s">
        <v>167</v>
      </c>
      <c r="G52" s="57"/>
      <c r="H52" s="467"/>
    </row>
    <row r="53" spans="1:8" s="74" customFormat="1" ht="18.75" hidden="1">
      <c r="A53" s="80" t="s">
        <v>287</v>
      </c>
      <c r="B53" s="79" t="s">
        <v>0</v>
      </c>
      <c r="C53" s="51" t="s">
        <v>146</v>
      </c>
      <c r="D53" s="223">
        <v>11</v>
      </c>
      <c r="E53" s="161" t="s">
        <v>286</v>
      </c>
      <c r="F53" s="160">
        <v>1403</v>
      </c>
      <c r="G53" s="57"/>
      <c r="H53" s="467"/>
    </row>
    <row r="54" spans="1:8" s="74" customFormat="1" ht="0.75" customHeight="1">
      <c r="A54" s="80" t="s">
        <v>184</v>
      </c>
      <c r="B54" s="51" t="s">
        <v>0</v>
      </c>
      <c r="C54" s="51" t="s">
        <v>146</v>
      </c>
      <c r="D54" s="222">
        <v>11</v>
      </c>
      <c r="E54" s="165" t="s">
        <v>286</v>
      </c>
      <c r="F54" s="217">
        <v>1403</v>
      </c>
      <c r="G54" s="51" t="s">
        <v>183</v>
      </c>
      <c r="H54" s="562"/>
    </row>
    <row r="55" spans="1:8" s="74" customFormat="1" ht="43.5" customHeight="1">
      <c r="A55" s="617" t="s">
        <v>295</v>
      </c>
      <c r="B55" s="51" t="s">
        <v>0</v>
      </c>
      <c r="C55" s="51" t="s">
        <v>146</v>
      </c>
      <c r="D55" s="58" t="s">
        <v>161</v>
      </c>
      <c r="E55" s="655" t="s">
        <v>684</v>
      </c>
      <c r="F55" s="656"/>
      <c r="G55" s="51" t="s">
        <v>685</v>
      </c>
      <c r="H55" s="562">
        <v>68780</v>
      </c>
    </row>
    <row r="56" spans="1:8" s="74" customFormat="1" ht="27" customHeight="1">
      <c r="A56" s="390" t="s">
        <v>291</v>
      </c>
      <c r="B56" s="276" t="s">
        <v>0</v>
      </c>
      <c r="C56" s="276" t="s">
        <v>146</v>
      </c>
      <c r="D56" s="386" t="s">
        <v>170</v>
      </c>
      <c r="E56" s="387"/>
      <c r="F56" s="388"/>
      <c r="G56" s="269"/>
      <c r="H56" s="565">
        <f>H57</f>
        <v>130000</v>
      </c>
    </row>
    <row r="57" spans="1:8" s="74" customFormat="1" ht="20.25" customHeight="1">
      <c r="A57" s="389" t="s">
        <v>290</v>
      </c>
      <c r="B57" s="276" t="s">
        <v>0</v>
      </c>
      <c r="C57" s="276" t="s">
        <v>146</v>
      </c>
      <c r="D57" s="386" t="s">
        <v>170</v>
      </c>
      <c r="E57" s="671" t="s">
        <v>646</v>
      </c>
      <c r="F57" s="689"/>
      <c r="G57" s="269"/>
      <c r="H57" s="566">
        <f>H58</f>
        <v>130000</v>
      </c>
    </row>
    <row r="58" spans="1:8" s="74" customFormat="1" ht="20.25" customHeight="1">
      <c r="A58" s="389" t="s">
        <v>291</v>
      </c>
      <c r="B58" s="269" t="s">
        <v>0</v>
      </c>
      <c r="C58" s="269" t="s">
        <v>146</v>
      </c>
      <c r="D58" s="426" t="s">
        <v>170</v>
      </c>
      <c r="E58" s="655" t="s">
        <v>645</v>
      </c>
      <c r="F58" s="656"/>
      <c r="G58" s="269"/>
      <c r="H58" s="566">
        <f>H60</f>
        <v>130000</v>
      </c>
    </row>
    <row r="59" spans="1:8" s="74" customFormat="1" ht="20.25" customHeight="1">
      <c r="A59" s="389" t="s">
        <v>287</v>
      </c>
      <c r="B59" s="269" t="s">
        <v>0</v>
      </c>
      <c r="C59" s="269" t="s">
        <v>146</v>
      </c>
      <c r="D59" s="426" t="s">
        <v>170</v>
      </c>
      <c r="E59" s="655" t="s">
        <v>403</v>
      </c>
      <c r="F59" s="656"/>
      <c r="G59" s="269"/>
      <c r="H59" s="566">
        <f>H60</f>
        <v>130000</v>
      </c>
    </row>
    <row r="60" spans="1:8" s="74" customFormat="1" ht="20.25" customHeight="1">
      <c r="A60" s="389" t="s">
        <v>184</v>
      </c>
      <c r="B60" s="269" t="s">
        <v>0</v>
      </c>
      <c r="C60" s="269" t="s">
        <v>146</v>
      </c>
      <c r="D60" s="426" t="s">
        <v>170</v>
      </c>
      <c r="E60" s="655" t="s">
        <v>403</v>
      </c>
      <c r="F60" s="656"/>
      <c r="G60" s="269" t="s">
        <v>183</v>
      </c>
      <c r="H60" s="566">
        <v>130000</v>
      </c>
    </row>
    <row r="61" spans="1:8" s="74" customFormat="1" ht="18.75">
      <c r="A61" s="59" t="s">
        <v>285</v>
      </c>
      <c r="B61" s="65" t="s">
        <v>0</v>
      </c>
      <c r="C61" s="62" t="s">
        <v>146</v>
      </c>
      <c r="D61" s="135" t="s">
        <v>262</v>
      </c>
      <c r="E61" s="71"/>
      <c r="F61" s="70"/>
      <c r="G61" s="134"/>
      <c r="H61" s="557">
        <f>H66+H71+H90+H98+H103</f>
        <v>7237160.64</v>
      </c>
    </row>
    <row r="62" spans="1:8" s="159" customFormat="1" ht="18.75" customHeight="1" hidden="1">
      <c r="A62" s="103"/>
      <c r="B62" s="89"/>
      <c r="C62" s="65"/>
      <c r="D62" s="100"/>
      <c r="E62" s="126"/>
      <c r="F62" s="63"/>
      <c r="G62" s="123"/>
      <c r="H62" s="528"/>
    </row>
    <row r="63" spans="1:8" s="159" customFormat="1" ht="18.75" customHeight="1" hidden="1">
      <c r="A63" s="96"/>
      <c r="B63" s="79"/>
      <c r="C63" s="51"/>
      <c r="D63" s="58"/>
      <c r="E63" s="165"/>
      <c r="F63" s="120"/>
      <c r="G63" s="218"/>
      <c r="H63" s="567"/>
    </row>
    <row r="64" spans="1:8" s="74" customFormat="1" ht="18.75" customHeight="1" hidden="1">
      <c r="A64" s="221"/>
      <c r="B64" s="79"/>
      <c r="C64" s="220"/>
      <c r="D64" s="219"/>
      <c r="E64" s="161"/>
      <c r="F64" s="160"/>
      <c r="G64" s="218"/>
      <c r="H64" s="567"/>
    </row>
    <row r="65" spans="1:8" s="74" customFormat="1" ht="18.75" customHeight="1" hidden="1">
      <c r="A65" s="162"/>
      <c r="B65" s="51"/>
      <c r="C65" s="216"/>
      <c r="D65" s="216"/>
      <c r="E65" s="165"/>
      <c r="F65" s="217"/>
      <c r="G65" s="216"/>
      <c r="H65" s="568"/>
    </row>
    <row r="66" spans="1:8" s="159" customFormat="1" ht="65.25" customHeight="1">
      <c r="A66" s="103" t="s">
        <v>568</v>
      </c>
      <c r="B66" s="89" t="s">
        <v>0</v>
      </c>
      <c r="C66" s="65" t="s">
        <v>146</v>
      </c>
      <c r="D66" s="100" t="s">
        <v>262</v>
      </c>
      <c r="E66" s="662" t="s">
        <v>644</v>
      </c>
      <c r="F66" s="663"/>
      <c r="G66" s="123"/>
      <c r="H66" s="557">
        <f>H67</f>
        <v>37206</v>
      </c>
    </row>
    <row r="67" spans="1:8" s="159" customFormat="1" ht="56.25">
      <c r="A67" s="215" t="s">
        <v>283</v>
      </c>
      <c r="B67" s="79" t="s">
        <v>0</v>
      </c>
      <c r="C67" s="51" t="s">
        <v>146</v>
      </c>
      <c r="D67" s="58" t="s">
        <v>262</v>
      </c>
      <c r="E67" s="660" t="s">
        <v>643</v>
      </c>
      <c r="F67" s="661"/>
      <c r="G67" s="57"/>
      <c r="H67" s="557">
        <f>H68</f>
        <v>37206</v>
      </c>
    </row>
    <row r="68" spans="1:243" s="94" customFormat="1" ht="22.5" customHeight="1">
      <c r="A68" s="132" t="s">
        <v>282</v>
      </c>
      <c r="B68" s="79" t="s">
        <v>0</v>
      </c>
      <c r="C68" s="79" t="s">
        <v>146</v>
      </c>
      <c r="D68" s="130" t="s">
        <v>262</v>
      </c>
      <c r="E68" s="655" t="s">
        <v>593</v>
      </c>
      <c r="F68" s="656"/>
      <c r="G68" s="154"/>
      <c r="H68" s="569">
        <f>+H69+H70</f>
        <v>37206</v>
      </c>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159"/>
      <c r="CJ68" s="159"/>
      <c r="CK68" s="159"/>
      <c r="CL68" s="159"/>
      <c r="CM68" s="159"/>
      <c r="CN68" s="159"/>
      <c r="CO68" s="159"/>
      <c r="CP68" s="159"/>
      <c r="CQ68" s="159"/>
      <c r="CR68" s="159"/>
      <c r="CS68" s="159"/>
      <c r="CT68" s="159"/>
      <c r="CU68" s="159"/>
      <c r="CV68" s="159"/>
      <c r="CW68" s="159"/>
      <c r="CX68" s="159"/>
      <c r="CY68" s="159"/>
      <c r="CZ68" s="159"/>
      <c r="DA68" s="159"/>
      <c r="DB68" s="159"/>
      <c r="DC68" s="159"/>
      <c r="DD68" s="159"/>
      <c r="DE68" s="159"/>
      <c r="DF68" s="159"/>
      <c r="DG68" s="159"/>
      <c r="DH68" s="159"/>
      <c r="DI68" s="159"/>
      <c r="DJ68" s="159"/>
      <c r="DK68" s="159"/>
      <c r="DL68" s="159"/>
      <c r="DM68" s="159"/>
      <c r="DN68" s="159"/>
      <c r="DO68" s="159"/>
      <c r="DP68" s="159"/>
      <c r="DQ68" s="159"/>
      <c r="DR68" s="159"/>
      <c r="DS68" s="159"/>
      <c r="DT68" s="159"/>
      <c r="DU68" s="159"/>
      <c r="DV68" s="159"/>
      <c r="DW68" s="159"/>
      <c r="DX68" s="159"/>
      <c r="DY68" s="159"/>
      <c r="DZ68" s="159"/>
      <c r="EA68" s="159"/>
      <c r="EB68" s="159"/>
      <c r="EC68" s="159"/>
      <c r="ED68" s="159"/>
      <c r="EE68" s="159"/>
      <c r="EF68" s="159"/>
      <c r="EG68" s="159"/>
      <c r="EH68" s="159"/>
      <c r="EI68" s="159"/>
      <c r="EJ68" s="159"/>
      <c r="EK68" s="159"/>
      <c r="EL68" s="159"/>
      <c r="EM68" s="159"/>
      <c r="EN68" s="159"/>
      <c r="EO68" s="159"/>
      <c r="EP68" s="159"/>
      <c r="EQ68" s="159"/>
      <c r="ER68" s="159"/>
      <c r="ES68" s="159"/>
      <c r="ET68" s="159"/>
      <c r="EU68" s="159"/>
      <c r="EV68" s="159"/>
      <c r="EW68" s="159"/>
      <c r="EX68" s="159"/>
      <c r="EY68" s="159"/>
      <c r="EZ68" s="159"/>
      <c r="FA68" s="159"/>
      <c r="FB68" s="159"/>
      <c r="FC68" s="159"/>
      <c r="FD68" s="159"/>
      <c r="FE68" s="159"/>
      <c r="FF68" s="159"/>
      <c r="FG68" s="159"/>
      <c r="FH68" s="159"/>
      <c r="FI68" s="159"/>
      <c r="FJ68" s="159"/>
      <c r="FK68" s="159"/>
      <c r="FL68" s="159"/>
      <c r="FM68" s="159"/>
      <c r="FN68" s="159"/>
      <c r="FO68" s="159"/>
      <c r="FP68" s="159"/>
      <c r="FQ68" s="159"/>
      <c r="FR68" s="159"/>
      <c r="FS68" s="159"/>
      <c r="FT68" s="159"/>
      <c r="FU68" s="159"/>
      <c r="FV68" s="159"/>
      <c r="FW68" s="159"/>
      <c r="FX68" s="159"/>
      <c r="FY68" s="159"/>
      <c r="FZ68" s="159"/>
      <c r="GA68" s="159"/>
      <c r="GB68" s="159"/>
      <c r="GC68" s="159"/>
      <c r="GD68" s="159"/>
      <c r="GE68" s="159"/>
      <c r="GF68" s="159"/>
      <c r="GG68" s="159"/>
      <c r="GH68" s="159"/>
      <c r="GI68" s="159"/>
      <c r="GJ68" s="159"/>
      <c r="GK68" s="159"/>
      <c r="GL68" s="159"/>
      <c r="GM68" s="159"/>
      <c r="GN68" s="159"/>
      <c r="GO68" s="159"/>
      <c r="GP68" s="159"/>
      <c r="GQ68" s="159"/>
      <c r="GR68" s="159"/>
      <c r="GS68" s="159"/>
      <c r="GT68" s="159"/>
      <c r="GU68" s="159"/>
      <c r="GV68" s="159"/>
      <c r="GW68" s="159"/>
      <c r="GX68" s="159"/>
      <c r="GY68" s="159"/>
      <c r="GZ68" s="159"/>
      <c r="HA68" s="159"/>
      <c r="HB68" s="159"/>
      <c r="HC68" s="159"/>
      <c r="HD68" s="159"/>
      <c r="HE68" s="159"/>
      <c r="HF68" s="159"/>
      <c r="HG68" s="159"/>
      <c r="HH68" s="159"/>
      <c r="HI68" s="159"/>
      <c r="HJ68" s="159"/>
      <c r="HK68" s="159"/>
      <c r="HL68" s="159"/>
      <c r="HM68" s="159"/>
      <c r="HN68" s="159"/>
      <c r="HO68" s="159"/>
      <c r="HP68" s="159"/>
      <c r="HQ68" s="159"/>
      <c r="HR68" s="159"/>
      <c r="HS68" s="159"/>
      <c r="HT68" s="159"/>
      <c r="HU68" s="159"/>
      <c r="HV68" s="159"/>
      <c r="HW68" s="159"/>
      <c r="HX68" s="159"/>
      <c r="HY68" s="159"/>
      <c r="HZ68" s="159"/>
      <c r="IA68" s="159"/>
      <c r="IB68" s="159"/>
      <c r="IC68" s="159"/>
      <c r="ID68" s="159"/>
      <c r="IE68" s="159"/>
      <c r="IF68" s="159"/>
      <c r="IG68" s="159"/>
      <c r="IH68" s="159"/>
      <c r="II68" s="159"/>
    </row>
    <row r="69" spans="1:243" s="94" customFormat="1" ht="56.25" hidden="1">
      <c r="A69" s="268" t="s">
        <v>181</v>
      </c>
      <c r="B69" s="267" t="s">
        <v>0</v>
      </c>
      <c r="C69" s="266" t="s">
        <v>146</v>
      </c>
      <c r="D69" s="265" t="s">
        <v>262</v>
      </c>
      <c r="E69" s="655" t="s">
        <v>455</v>
      </c>
      <c r="F69" s="656"/>
      <c r="G69" s="264" t="s">
        <v>149</v>
      </c>
      <c r="H69" s="570">
        <v>0</v>
      </c>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c r="BZ69" s="159"/>
      <c r="CA69" s="159"/>
      <c r="CB69" s="159"/>
      <c r="CC69" s="159"/>
      <c r="CD69" s="159"/>
      <c r="CE69" s="159"/>
      <c r="CF69" s="159"/>
      <c r="CG69" s="159"/>
      <c r="CH69" s="159"/>
      <c r="CI69" s="159"/>
      <c r="CJ69" s="159"/>
      <c r="CK69" s="159"/>
      <c r="CL69" s="159"/>
      <c r="CM69" s="159"/>
      <c r="CN69" s="159"/>
      <c r="CO69" s="159"/>
      <c r="CP69" s="159"/>
      <c r="CQ69" s="159"/>
      <c r="CR69" s="159"/>
      <c r="CS69" s="159"/>
      <c r="CT69" s="159"/>
      <c r="CU69" s="159"/>
      <c r="CV69" s="159"/>
      <c r="CW69" s="159"/>
      <c r="CX69" s="159"/>
      <c r="CY69" s="159"/>
      <c r="CZ69" s="159"/>
      <c r="DA69" s="159"/>
      <c r="DB69" s="159"/>
      <c r="DC69" s="159"/>
      <c r="DD69" s="159"/>
      <c r="DE69" s="159"/>
      <c r="DF69" s="159"/>
      <c r="DG69" s="159"/>
      <c r="DH69" s="159"/>
      <c r="DI69" s="159"/>
      <c r="DJ69" s="159"/>
      <c r="DK69" s="159"/>
      <c r="DL69" s="159"/>
      <c r="DM69" s="159"/>
      <c r="DN69" s="159"/>
      <c r="DO69" s="159"/>
      <c r="DP69" s="159"/>
      <c r="DQ69" s="159"/>
      <c r="DR69" s="159"/>
      <c r="DS69" s="159"/>
      <c r="DT69" s="159"/>
      <c r="DU69" s="159"/>
      <c r="DV69" s="159"/>
      <c r="DW69" s="159"/>
      <c r="DX69" s="159"/>
      <c r="DY69" s="159"/>
      <c r="DZ69" s="159"/>
      <c r="EA69" s="159"/>
      <c r="EB69" s="159"/>
      <c r="EC69" s="159"/>
      <c r="ED69" s="159"/>
      <c r="EE69" s="159"/>
      <c r="EF69" s="159"/>
      <c r="EG69" s="159"/>
      <c r="EH69" s="159"/>
      <c r="EI69" s="159"/>
      <c r="EJ69" s="159"/>
      <c r="EK69" s="159"/>
      <c r="EL69" s="159"/>
      <c r="EM69" s="159"/>
      <c r="EN69" s="159"/>
      <c r="EO69" s="159"/>
      <c r="EP69" s="159"/>
      <c r="EQ69" s="159"/>
      <c r="ER69" s="159"/>
      <c r="ES69" s="159"/>
      <c r="ET69" s="159"/>
      <c r="EU69" s="159"/>
      <c r="EV69" s="159"/>
      <c r="EW69" s="159"/>
      <c r="EX69" s="159"/>
      <c r="EY69" s="159"/>
      <c r="EZ69" s="159"/>
      <c r="FA69" s="159"/>
      <c r="FB69" s="159"/>
      <c r="FC69" s="159"/>
      <c r="FD69" s="159"/>
      <c r="FE69" s="159"/>
      <c r="FF69" s="159"/>
      <c r="FG69" s="159"/>
      <c r="FH69" s="159"/>
      <c r="FI69" s="159"/>
      <c r="FJ69" s="159"/>
      <c r="FK69" s="159"/>
      <c r="FL69" s="159"/>
      <c r="FM69" s="159"/>
      <c r="FN69" s="159"/>
      <c r="FO69" s="159"/>
      <c r="FP69" s="159"/>
      <c r="FQ69" s="159"/>
      <c r="FR69" s="159"/>
      <c r="FS69" s="159"/>
      <c r="FT69" s="159"/>
      <c r="FU69" s="159"/>
      <c r="FV69" s="159"/>
      <c r="FW69" s="159"/>
      <c r="FX69" s="159"/>
      <c r="FY69" s="159"/>
      <c r="FZ69" s="159"/>
      <c r="GA69" s="159"/>
      <c r="GB69" s="159"/>
      <c r="GC69" s="159"/>
      <c r="GD69" s="159"/>
      <c r="GE69" s="159"/>
      <c r="GF69" s="159"/>
      <c r="GG69" s="159"/>
      <c r="GH69" s="159"/>
      <c r="GI69" s="159"/>
      <c r="GJ69" s="159"/>
      <c r="GK69" s="159"/>
      <c r="GL69" s="159"/>
      <c r="GM69" s="159"/>
      <c r="GN69" s="159"/>
      <c r="GO69" s="159"/>
      <c r="GP69" s="159"/>
      <c r="GQ69" s="159"/>
      <c r="GR69" s="159"/>
      <c r="GS69" s="159"/>
      <c r="GT69" s="159"/>
      <c r="GU69" s="159"/>
      <c r="GV69" s="159"/>
      <c r="GW69" s="159"/>
      <c r="GX69" s="159"/>
      <c r="GY69" s="159"/>
      <c r="GZ69" s="159"/>
      <c r="HA69" s="159"/>
      <c r="HB69" s="159"/>
      <c r="HC69" s="159"/>
      <c r="HD69" s="159"/>
      <c r="HE69" s="159"/>
      <c r="HF69" s="159"/>
      <c r="HG69" s="159"/>
      <c r="HH69" s="159"/>
      <c r="HI69" s="159"/>
      <c r="HJ69" s="159"/>
      <c r="HK69" s="159"/>
      <c r="HL69" s="159"/>
      <c r="HM69" s="159"/>
      <c r="HN69" s="159"/>
      <c r="HO69" s="159"/>
      <c r="HP69" s="159"/>
      <c r="HQ69" s="159"/>
      <c r="HR69" s="159"/>
      <c r="HS69" s="159"/>
      <c r="HT69" s="159"/>
      <c r="HU69" s="159"/>
      <c r="HV69" s="159"/>
      <c r="HW69" s="159"/>
      <c r="HX69" s="159"/>
      <c r="HY69" s="159"/>
      <c r="HZ69" s="159"/>
      <c r="IA69" s="159"/>
      <c r="IB69" s="159"/>
      <c r="IC69" s="159"/>
      <c r="ID69" s="159"/>
      <c r="IE69" s="159"/>
      <c r="IF69" s="159"/>
      <c r="IG69" s="159"/>
      <c r="IH69" s="159"/>
      <c r="II69" s="159"/>
    </row>
    <row r="70" spans="1:243" s="94" customFormat="1" ht="29.25" customHeight="1">
      <c r="A70" s="488" t="s">
        <v>353</v>
      </c>
      <c r="B70" s="51" t="s">
        <v>0</v>
      </c>
      <c r="C70" s="51" t="s">
        <v>146</v>
      </c>
      <c r="D70" s="51" t="s">
        <v>262</v>
      </c>
      <c r="E70" s="655" t="s">
        <v>593</v>
      </c>
      <c r="F70" s="656"/>
      <c r="G70" s="51" t="s">
        <v>143</v>
      </c>
      <c r="H70" s="571">
        <v>37206</v>
      </c>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59"/>
      <c r="BZ70" s="159"/>
      <c r="CA70" s="159"/>
      <c r="CB70" s="159"/>
      <c r="CC70" s="159"/>
      <c r="CD70" s="159"/>
      <c r="CE70" s="159"/>
      <c r="CF70" s="159"/>
      <c r="CG70" s="159"/>
      <c r="CH70" s="159"/>
      <c r="CI70" s="159"/>
      <c r="CJ70" s="159"/>
      <c r="CK70" s="159"/>
      <c r="CL70" s="159"/>
      <c r="CM70" s="159"/>
      <c r="CN70" s="159"/>
      <c r="CO70" s="159"/>
      <c r="CP70" s="159"/>
      <c r="CQ70" s="159"/>
      <c r="CR70" s="159"/>
      <c r="CS70" s="159"/>
      <c r="CT70" s="159"/>
      <c r="CU70" s="159"/>
      <c r="CV70" s="159"/>
      <c r="CW70" s="159"/>
      <c r="CX70" s="159"/>
      <c r="CY70" s="159"/>
      <c r="CZ70" s="159"/>
      <c r="DA70" s="159"/>
      <c r="DB70" s="159"/>
      <c r="DC70" s="159"/>
      <c r="DD70" s="159"/>
      <c r="DE70" s="159"/>
      <c r="DF70" s="159"/>
      <c r="DG70" s="159"/>
      <c r="DH70" s="159"/>
      <c r="DI70" s="159"/>
      <c r="DJ70" s="159"/>
      <c r="DK70" s="159"/>
      <c r="DL70" s="159"/>
      <c r="DM70" s="159"/>
      <c r="DN70" s="159"/>
      <c r="DO70" s="159"/>
      <c r="DP70" s="159"/>
      <c r="DQ70" s="159"/>
      <c r="DR70" s="159"/>
      <c r="DS70" s="159"/>
      <c r="DT70" s="159"/>
      <c r="DU70" s="159"/>
      <c r="DV70" s="159"/>
      <c r="DW70" s="159"/>
      <c r="DX70" s="159"/>
      <c r="DY70" s="159"/>
      <c r="DZ70" s="159"/>
      <c r="EA70" s="159"/>
      <c r="EB70" s="159"/>
      <c r="EC70" s="159"/>
      <c r="ED70" s="159"/>
      <c r="EE70" s="159"/>
      <c r="EF70" s="159"/>
      <c r="EG70" s="159"/>
      <c r="EH70" s="159"/>
      <c r="EI70" s="159"/>
      <c r="EJ70" s="159"/>
      <c r="EK70" s="159"/>
      <c r="EL70" s="159"/>
      <c r="EM70" s="159"/>
      <c r="EN70" s="159"/>
      <c r="EO70" s="159"/>
      <c r="EP70" s="159"/>
      <c r="EQ70" s="159"/>
      <c r="ER70" s="159"/>
      <c r="ES70" s="159"/>
      <c r="ET70" s="159"/>
      <c r="EU70" s="159"/>
      <c r="EV70" s="159"/>
      <c r="EW70" s="159"/>
      <c r="EX70" s="159"/>
      <c r="EY70" s="159"/>
      <c r="EZ70" s="159"/>
      <c r="FA70" s="159"/>
      <c r="FB70" s="159"/>
      <c r="FC70" s="159"/>
      <c r="FD70" s="159"/>
      <c r="FE70" s="159"/>
      <c r="FF70" s="159"/>
      <c r="FG70" s="159"/>
      <c r="FH70" s="159"/>
      <c r="FI70" s="159"/>
      <c r="FJ70" s="159"/>
      <c r="FK70" s="159"/>
      <c r="FL70" s="159"/>
      <c r="FM70" s="159"/>
      <c r="FN70" s="159"/>
      <c r="FO70" s="159"/>
      <c r="FP70" s="159"/>
      <c r="FQ70" s="159"/>
      <c r="FR70" s="159"/>
      <c r="FS70" s="159"/>
      <c r="FT70" s="159"/>
      <c r="FU70" s="159"/>
      <c r="FV70" s="159"/>
      <c r="FW70" s="159"/>
      <c r="FX70" s="159"/>
      <c r="FY70" s="159"/>
      <c r="FZ70" s="159"/>
      <c r="GA70" s="159"/>
      <c r="GB70" s="159"/>
      <c r="GC70" s="159"/>
      <c r="GD70" s="159"/>
      <c r="GE70" s="159"/>
      <c r="GF70" s="159"/>
      <c r="GG70" s="159"/>
      <c r="GH70" s="159"/>
      <c r="GI70" s="159"/>
      <c r="GJ70" s="159"/>
      <c r="GK70" s="159"/>
      <c r="GL70" s="159"/>
      <c r="GM70" s="159"/>
      <c r="GN70" s="159"/>
      <c r="GO70" s="159"/>
      <c r="GP70" s="159"/>
      <c r="GQ70" s="159"/>
      <c r="GR70" s="159"/>
      <c r="GS70" s="159"/>
      <c r="GT70" s="159"/>
      <c r="GU70" s="159"/>
      <c r="GV70" s="159"/>
      <c r="GW70" s="159"/>
      <c r="GX70" s="159"/>
      <c r="GY70" s="159"/>
      <c r="GZ70" s="159"/>
      <c r="HA70" s="159"/>
      <c r="HB70" s="159"/>
      <c r="HC70" s="159"/>
      <c r="HD70" s="159"/>
      <c r="HE70" s="159"/>
      <c r="HF70" s="159"/>
      <c r="HG70" s="159"/>
      <c r="HH70" s="159"/>
      <c r="HI70" s="159"/>
      <c r="HJ70" s="159"/>
      <c r="HK70" s="159"/>
      <c r="HL70" s="159"/>
      <c r="HM70" s="159"/>
      <c r="HN70" s="159"/>
      <c r="HO70" s="159"/>
      <c r="HP70" s="159"/>
      <c r="HQ70" s="159"/>
      <c r="HR70" s="159"/>
      <c r="HS70" s="159"/>
      <c r="HT70" s="159"/>
      <c r="HU70" s="159"/>
      <c r="HV70" s="159"/>
      <c r="HW70" s="159"/>
      <c r="HX70" s="159"/>
      <c r="HY70" s="159"/>
      <c r="HZ70" s="159"/>
      <c r="IA70" s="159"/>
      <c r="IB70" s="159"/>
      <c r="IC70" s="159"/>
      <c r="ID70" s="159"/>
      <c r="IE70" s="159"/>
      <c r="IF70" s="159"/>
      <c r="IG70" s="159"/>
      <c r="IH70" s="159"/>
      <c r="II70" s="159"/>
    </row>
    <row r="71" spans="1:8" s="159" customFormat="1" ht="38.25" customHeight="1">
      <c r="A71" s="214" t="s">
        <v>280</v>
      </c>
      <c r="B71" s="89" t="s">
        <v>0</v>
      </c>
      <c r="C71" s="213" t="s">
        <v>146</v>
      </c>
      <c r="D71" s="212">
        <v>13</v>
      </c>
      <c r="E71" s="692" t="s">
        <v>641</v>
      </c>
      <c r="F71" s="693"/>
      <c r="G71" s="263"/>
      <c r="H71" s="572">
        <f>+H72+H89+H88</f>
        <v>3895797.6799999997</v>
      </c>
    </row>
    <row r="72" spans="1:8" s="74" customFormat="1" ht="18.75">
      <c r="A72" s="96" t="s">
        <v>278</v>
      </c>
      <c r="B72" s="79" t="s">
        <v>0</v>
      </c>
      <c r="C72" s="208" t="s">
        <v>146</v>
      </c>
      <c r="D72" s="78">
        <v>13</v>
      </c>
      <c r="E72" s="694" t="s">
        <v>642</v>
      </c>
      <c r="F72" s="695"/>
      <c r="G72" s="76"/>
      <c r="H72" s="563">
        <f>H73</f>
        <v>228973.4</v>
      </c>
    </row>
    <row r="73" spans="1:8" s="74" customFormat="1" ht="18.75">
      <c r="A73" s="80" t="s">
        <v>277</v>
      </c>
      <c r="B73" s="79" t="s">
        <v>0</v>
      </c>
      <c r="C73" s="77" t="s">
        <v>146</v>
      </c>
      <c r="D73" s="78">
        <v>13</v>
      </c>
      <c r="E73" s="694" t="s">
        <v>266</v>
      </c>
      <c r="F73" s="695"/>
      <c r="G73" s="76"/>
      <c r="H73" s="563">
        <f>H74</f>
        <v>228973.4</v>
      </c>
    </row>
    <row r="74" spans="1:8" s="74" customFormat="1" ht="23.25" customHeight="1">
      <c r="A74" s="488" t="s">
        <v>353</v>
      </c>
      <c r="B74" s="51" t="s">
        <v>0</v>
      </c>
      <c r="C74" s="205" t="s">
        <v>146</v>
      </c>
      <c r="D74" s="204">
        <v>13</v>
      </c>
      <c r="E74" s="696" t="s">
        <v>266</v>
      </c>
      <c r="F74" s="695"/>
      <c r="G74" s="202" t="s">
        <v>143</v>
      </c>
      <c r="H74" s="562">
        <v>228973.4</v>
      </c>
    </row>
    <row r="75" spans="1:8" s="74" customFormat="1" ht="18.75" customHeight="1" hidden="1">
      <c r="A75" s="196" t="s">
        <v>265</v>
      </c>
      <c r="B75" s="262" t="s">
        <v>0</v>
      </c>
      <c r="C75" s="201" t="s">
        <v>146</v>
      </c>
      <c r="D75" s="200">
        <v>13</v>
      </c>
      <c r="E75" s="681" t="s">
        <v>266</v>
      </c>
      <c r="F75" s="682"/>
      <c r="G75" s="199" t="s">
        <v>183</v>
      </c>
      <c r="H75" s="557"/>
    </row>
    <row r="76" spans="1:8" s="74" customFormat="1" ht="18.75" customHeight="1" hidden="1">
      <c r="A76" s="82" t="s">
        <v>263</v>
      </c>
      <c r="B76" s="89" t="s">
        <v>0</v>
      </c>
      <c r="C76" s="187" t="s">
        <v>146</v>
      </c>
      <c r="D76" s="187" t="s">
        <v>262</v>
      </c>
      <c r="E76" s="64" t="s">
        <v>264</v>
      </c>
      <c r="F76" s="63" t="s">
        <v>153</v>
      </c>
      <c r="G76" s="186"/>
      <c r="H76" s="563"/>
    </row>
    <row r="77" spans="1:248" s="197" customFormat="1" ht="19.5" customHeight="1" hidden="1">
      <c r="A77" s="80" t="s">
        <v>274</v>
      </c>
      <c r="B77" s="79" t="s">
        <v>0</v>
      </c>
      <c r="C77" s="106" t="s">
        <v>146</v>
      </c>
      <c r="D77" s="106" t="s">
        <v>262</v>
      </c>
      <c r="E77" s="53" t="s">
        <v>259</v>
      </c>
      <c r="F77" s="144" t="s">
        <v>153</v>
      </c>
      <c r="G77" s="185"/>
      <c r="H77" s="562"/>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98"/>
      <c r="GG77" s="198"/>
      <c r="GH77" s="198"/>
      <c r="GI77" s="198"/>
      <c r="GJ77" s="198"/>
      <c r="GK77" s="198"/>
      <c r="GL77" s="198"/>
      <c r="GM77" s="198"/>
      <c r="GN77" s="198"/>
      <c r="GO77" s="198"/>
      <c r="GP77" s="198"/>
      <c r="GQ77" s="198"/>
      <c r="GR77" s="198"/>
      <c r="GS77" s="198"/>
      <c r="GT77" s="198"/>
      <c r="GU77" s="198"/>
      <c r="GV77" s="198"/>
      <c r="GW77" s="198"/>
      <c r="GX77" s="198"/>
      <c r="GY77" s="198"/>
      <c r="GZ77" s="198"/>
      <c r="HA77" s="198"/>
      <c r="HB77" s="198"/>
      <c r="HC77" s="198"/>
      <c r="HD77" s="198"/>
      <c r="HE77" s="198"/>
      <c r="HF77" s="198"/>
      <c r="HG77" s="198"/>
      <c r="HH77" s="198"/>
      <c r="HI77" s="198"/>
      <c r="HJ77" s="198"/>
      <c r="HK77" s="198"/>
      <c r="HL77" s="198"/>
      <c r="HM77" s="198"/>
      <c r="HN77" s="198"/>
      <c r="HO77" s="198"/>
      <c r="HP77" s="198"/>
      <c r="HQ77" s="198"/>
      <c r="HR77" s="198"/>
      <c r="HS77" s="198"/>
      <c r="HT77" s="198"/>
      <c r="HU77" s="198"/>
      <c r="HV77" s="198"/>
      <c r="HW77" s="198"/>
      <c r="HX77" s="198"/>
      <c r="HY77" s="198"/>
      <c r="HZ77" s="198"/>
      <c r="IA77" s="198"/>
      <c r="IB77" s="198"/>
      <c r="IC77" s="198"/>
      <c r="ID77" s="198"/>
      <c r="IE77" s="198"/>
      <c r="IF77" s="198"/>
      <c r="IG77" s="198"/>
      <c r="IH77" s="198"/>
      <c r="II77" s="198"/>
      <c r="IJ77" s="198"/>
      <c r="IK77" s="198"/>
      <c r="IL77" s="198"/>
      <c r="IM77" s="198"/>
      <c r="IN77" s="198"/>
    </row>
    <row r="78" spans="1:248" s="197" customFormat="1" ht="56.25" customHeight="1" hidden="1">
      <c r="A78" s="96" t="s">
        <v>181</v>
      </c>
      <c r="B78" s="261" t="s">
        <v>0</v>
      </c>
      <c r="C78" s="54" t="s">
        <v>146</v>
      </c>
      <c r="D78" s="54">
        <v>13</v>
      </c>
      <c r="E78" s="194" t="s">
        <v>259</v>
      </c>
      <c r="F78" s="193" t="s">
        <v>258</v>
      </c>
      <c r="G78" s="54"/>
      <c r="H78" s="562"/>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98"/>
      <c r="GG78" s="198"/>
      <c r="GH78" s="198"/>
      <c r="GI78" s="198"/>
      <c r="GJ78" s="198"/>
      <c r="GK78" s="198"/>
      <c r="GL78" s="198"/>
      <c r="GM78" s="198"/>
      <c r="GN78" s="198"/>
      <c r="GO78" s="198"/>
      <c r="GP78" s="198"/>
      <c r="GQ78" s="198"/>
      <c r="GR78" s="198"/>
      <c r="GS78" s="198"/>
      <c r="GT78" s="198"/>
      <c r="GU78" s="198"/>
      <c r="GV78" s="198"/>
      <c r="GW78" s="198"/>
      <c r="GX78" s="198"/>
      <c r="GY78" s="198"/>
      <c r="GZ78" s="198"/>
      <c r="HA78" s="198"/>
      <c r="HB78" s="198"/>
      <c r="HC78" s="198"/>
      <c r="HD78" s="198"/>
      <c r="HE78" s="198"/>
      <c r="HF78" s="198"/>
      <c r="HG78" s="198"/>
      <c r="HH78" s="198"/>
      <c r="HI78" s="198"/>
      <c r="HJ78" s="198"/>
      <c r="HK78" s="198"/>
      <c r="HL78" s="198"/>
      <c r="HM78" s="198"/>
      <c r="HN78" s="198"/>
      <c r="HO78" s="198"/>
      <c r="HP78" s="198"/>
      <c r="HQ78" s="198"/>
      <c r="HR78" s="198"/>
      <c r="HS78" s="198"/>
      <c r="HT78" s="198"/>
      <c r="HU78" s="198"/>
      <c r="HV78" s="198"/>
      <c r="HW78" s="198"/>
      <c r="HX78" s="198"/>
      <c r="HY78" s="198"/>
      <c r="HZ78" s="198"/>
      <c r="IA78" s="198"/>
      <c r="IB78" s="198"/>
      <c r="IC78" s="198"/>
      <c r="ID78" s="198"/>
      <c r="IE78" s="198"/>
      <c r="IF78" s="198"/>
      <c r="IG78" s="198"/>
      <c r="IH78" s="198"/>
      <c r="II78" s="198"/>
      <c r="IJ78" s="198"/>
      <c r="IK78" s="198"/>
      <c r="IL78" s="198"/>
      <c r="IM78" s="198"/>
      <c r="IN78" s="198"/>
    </row>
    <row r="79" spans="1:248" s="197" customFormat="1" ht="19.5" customHeight="1" hidden="1">
      <c r="A79" s="66" t="s">
        <v>157</v>
      </c>
      <c r="B79" s="54" t="s">
        <v>0</v>
      </c>
      <c r="C79" s="54" t="s">
        <v>146</v>
      </c>
      <c r="D79" s="54">
        <v>13</v>
      </c>
      <c r="E79" s="194" t="s">
        <v>259</v>
      </c>
      <c r="F79" s="193" t="s">
        <v>258</v>
      </c>
      <c r="G79" s="54" t="s">
        <v>143</v>
      </c>
      <c r="H79" s="562"/>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98"/>
      <c r="GG79" s="198"/>
      <c r="GH79" s="198"/>
      <c r="GI79" s="198"/>
      <c r="GJ79" s="198"/>
      <c r="GK79" s="198"/>
      <c r="GL79" s="198"/>
      <c r="GM79" s="198"/>
      <c r="GN79" s="198"/>
      <c r="GO79" s="198"/>
      <c r="GP79" s="198"/>
      <c r="GQ79" s="198"/>
      <c r="GR79" s="198"/>
      <c r="GS79" s="198"/>
      <c r="GT79" s="198"/>
      <c r="GU79" s="198"/>
      <c r="GV79" s="198"/>
      <c r="GW79" s="198"/>
      <c r="GX79" s="198"/>
      <c r="GY79" s="198"/>
      <c r="GZ79" s="198"/>
      <c r="HA79" s="198"/>
      <c r="HB79" s="198"/>
      <c r="HC79" s="198"/>
      <c r="HD79" s="198"/>
      <c r="HE79" s="198"/>
      <c r="HF79" s="198"/>
      <c r="HG79" s="198"/>
      <c r="HH79" s="198"/>
      <c r="HI79" s="198"/>
      <c r="HJ79" s="198"/>
      <c r="HK79" s="198"/>
      <c r="HL79" s="198"/>
      <c r="HM79" s="198"/>
      <c r="HN79" s="198"/>
      <c r="HO79" s="198"/>
      <c r="HP79" s="198"/>
      <c r="HQ79" s="198"/>
      <c r="HR79" s="198"/>
      <c r="HS79" s="198"/>
      <c r="HT79" s="198"/>
      <c r="HU79" s="198"/>
      <c r="HV79" s="198"/>
      <c r="HW79" s="198"/>
      <c r="HX79" s="198"/>
      <c r="HY79" s="198"/>
      <c r="HZ79" s="198"/>
      <c r="IA79" s="198"/>
      <c r="IB79" s="198"/>
      <c r="IC79" s="198"/>
      <c r="ID79" s="198"/>
      <c r="IE79" s="198"/>
      <c r="IF79" s="198"/>
      <c r="IG79" s="198"/>
      <c r="IH79" s="198"/>
      <c r="II79" s="198"/>
      <c r="IJ79" s="198"/>
      <c r="IK79" s="198"/>
      <c r="IL79" s="198"/>
      <c r="IM79" s="198"/>
      <c r="IN79" s="198"/>
    </row>
    <row r="80" spans="1:248" s="197" customFormat="1" ht="19.5" customHeight="1" hidden="1">
      <c r="A80" s="80" t="s">
        <v>184</v>
      </c>
      <c r="B80" s="54" t="s">
        <v>0</v>
      </c>
      <c r="C80" s="54" t="s">
        <v>146</v>
      </c>
      <c r="D80" s="195" t="s">
        <v>262</v>
      </c>
      <c r="E80" s="194" t="s">
        <v>271</v>
      </c>
      <c r="F80" s="193" t="s">
        <v>153</v>
      </c>
      <c r="G80" s="192"/>
      <c r="H80" s="562"/>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8"/>
      <c r="DQ80" s="198"/>
      <c r="DR80" s="198"/>
      <c r="DS80" s="198"/>
      <c r="DT80" s="198"/>
      <c r="DU80" s="198"/>
      <c r="DV80" s="198"/>
      <c r="DW80" s="198"/>
      <c r="DX80" s="198"/>
      <c r="DY80" s="198"/>
      <c r="DZ80" s="198"/>
      <c r="EA80" s="198"/>
      <c r="EB80" s="198"/>
      <c r="EC80" s="198"/>
      <c r="ED80" s="198"/>
      <c r="EE80" s="198"/>
      <c r="EF80" s="198"/>
      <c r="EG80" s="198"/>
      <c r="EH80" s="198"/>
      <c r="EI80" s="198"/>
      <c r="EJ80" s="198"/>
      <c r="EK80" s="198"/>
      <c r="EL80" s="198"/>
      <c r="EM80" s="198"/>
      <c r="EN80" s="198"/>
      <c r="EO80" s="198"/>
      <c r="EP80" s="198"/>
      <c r="EQ80" s="198"/>
      <c r="ER80" s="198"/>
      <c r="ES80" s="198"/>
      <c r="ET80" s="198"/>
      <c r="EU80" s="198"/>
      <c r="EV80" s="198"/>
      <c r="EW80" s="198"/>
      <c r="EX80" s="198"/>
      <c r="EY80" s="198"/>
      <c r="EZ80" s="198"/>
      <c r="FA80" s="198"/>
      <c r="FB80" s="198"/>
      <c r="FC80" s="198"/>
      <c r="FD80" s="198"/>
      <c r="FE80" s="198"/>
      <c r="FF80" s="198"/>
      <c r="FG80" s="198"/>
      <c r="FH80" s="198"/>
      <c r="FI80" s="198"/>
      <c r="FJ80" s="198"/>
      <c r="FK80" s="198"/>
      <c r="FL80" s="198"/>
      <c r="FM80" s="198"/>
      <c r="FN80" s="198"/>
      <c r="FO80" s="198"/>
      <c r="FP80" s="198"/>
      <c r="FQ80" s="198"/>
      <c r="FR80" s="198"/>
      <c r="FS80" s="198"/>
      <c r="FT80" s="198"/>
      <c r="FU80" s="198"/>
      <c r="FV80" s="198"/>
      <c r="FW80" s="198"/>
      <c r="FX80" s="198"/>
      <c r="FY80" s="198"/>
      <c r="FZ80" s="198"/>
      <c r="GA80" s="198"/>
      <c r="GB80" s="198"/>
      <c r="GC80" s="198"/>
      <c r="GD80" s="198"/>
      <c r="GE80" s="198"/>
      <c r="GF80" s="198"/>
      <c r="GG80" s="198"/>
      <c r="GH80" s="198"/>
      <c r="GI80" s="198"/>
      <c r="GJ80" s="198"/>
      <c r="GK80" s="198"/>
      <c r="GL80" s="198"/>
      <c r="GM80" s="198"/>
      <c r="GN80" s="198"/>
      <c r="GO80" s="198"/>
      <c r="GP80" s="198"/>
      <c r="GQ80" s="198"/>
      <c r="GR80" s="198"/>
      <c r="GS80" s="198"/>
      <c r="GT80" s="198"/>
      <c r="GU80" s="198"/>
      <c r="GV80" s="198"/>
      <c r="GW80" s="198"/>
      <c r="GX80" s="198"/>
      <c r="GY80" s="198"/>
      <c r="GZ80" s="198"/>
      <c r="HA80" s="198"/>
      <c r="HB80" s="198"/>
      <c r="HC80" s="198"/>
      <c r="HD80" s="198"/>
      <c r="HE80" s="198"/>
      <c r="HF80" s="198"/>
      <c r="HG80" s="198"/>
      <c r="HH80" s="198"/>
      <c r="HI80" s="198"/>
      <c r="HJ80" s="198"/>
      <c r="HK80" s="198"/>
      <c r="HL80" s="198"/>
      <c r="HM80" s="198"/>
      <c r="HN80" s="198"/>
      <c r="HO80" s="198"/>
      <c r="HP80" s="198"/>
      <c r="HQ80" s="198"/>
      <c r="HR80" s="198"/>
      <c r="HS80" s="198"/>
      <c r="HT80" s="198"/>
      <c r="HU80" s="198"/>
      <c r="HV80" s="198"/>
      <c r="HW80" s="198"/>
      <c r="HX80" s="198"/>
      <c r="HY80" s="198"/>
      <c r="HZ80" s="198"/>
      <c r="IA80" s="198"/>
      <c r="IB80" s="198"/>
      <c r="IC80" s="198"/>
      <c r="ID80" s="198"/>
      <c r="IE80" s="198"/>
      <c r="IF80" s="198"/>
      <c r="IG80" s="198"/>
      <c r="IH80" s="198"/>
      <c r="II80" s="198"/>
      <c r="IJ80" s="198"/>
      <c r="IK80" s="198"/>
      <c r="IL80" s="198"/>
      <c r="IM80" s="198"/>
      <c r="IN80" s="198"/>
    </row>
    <row r="81" spans="1:8" s="74" customFormat="1" ht="18.75" customHeight="1" hidden="1">
      <c r="A81" s="140" t="s">
        <v>273</v>
      </c>
      <c r="B81" s="54" t="s">
        <v>0</v>
      </c>
      <c r="C81" s="54" t="s">
        <v>146</v>
      </c>
      <c r="D81" s="195" t="s">
        <v>262</v>
      </c>
      <c r="E81" s="194" t="s">
        <v>271</v>
      </c>
      <c r="F81" s="193" t="s">
        <v>270</v>
      </c>
      <c r="G81" s="192"/>
      <c r="H81" s="573"/>
    </row>
    <row r="82" spans="1:8" s="74" customFormat="1" ht="18.75" customHeight="1" hidden="1">
      <c r="A82" s="140" t="s">
        <v>272</v>
      </c>
      <c r="B82" s="54" t="s">
        <v>0</v>
      </c>
      <c r="C82" s="54" t="s">
        <v>146</v>
      </c>
      <c r="D82" s="195" t="s">
        <v>262</v>
      </c>
      <c r="E82" s="194" t="s">
        <v>271</v>
      </c>
      <c r="F82" s="193" t="s">
        <v>270</v>
      </c>
      <c r="G82" s="192" t="s">
        <v>149</v>
      </c>
      <c r="H82" s="574"/>
    </row>
    <row r="83" spans="1:8" s="159" customFormat="1" ht="18.75" customHeight="1" hidden="1">
      <c r="A83" s="196" t="s">
        <v>265</v>
      </c>
      <c r="B83" s="260" t="s">
        <v>0</v>
      </c>
      <c r="C83" s="54" t="s">
        <v>146</v>
      </c>
      <c r="D83" s="195" t="s">
        <v>262</v>
      </c>
      <c r="E83" s="194" t="s">
        <v>271</v>
      </c>
      <c r="F83" s="193" t="s">
        <v>270</v>
      </c>
      <c r="G83" s="192" t="s">
        <v>143</v>
      </c>
      <c r="H83" s="557"/>
    </row>
    <row r="84" spans="1:8" s="74" customFormat="1" ht="18.75" hidden="1">
      <c r="A84" s="82" t="s">
        <v>263</v>
      </c>
      <c r="B84" s="79" t="s">
        <v>0</v>
      </c>
      <c r="C84" s="106" t="s">
        <v>203</v>
      </c>
      <c r="D84" s="106" t="s">
        <v>174</v>
      </c>
      <c r="E84" s="53" t="s">
        <v>268</v>
      </c>
      <c r="F84" s="144" t="s">
        <v>167</v>
      </c>
      <c r="G84" s="106"/>
      <c r="H84" s="563"/>
    </row>
    <row r="85" spans="1:8" s="74" customFormat="1" ht="37.5" hidden="1">
      <c r="A85" s="82" t="s">
        <v>269</v>
      </c>
      <c r="B85" s="79" t="s">
        <v>0</v>
      </c>
      <c r="C85" s="191" t="s">
        <v>203</v>
      </c>
      <c r="D85" s="191" t="s">
        <v>174</v>
      </c>
      <c r="E85" s="53" t="s">
        <v>268</v>
      </c>
      <c r="F85" s="144" t="s">
        <v>267</v>
      </c>
      <c r="G85" s="191"/>
      <c r="H85" s="575"/>
    </row>
    <row r="86" spans="1:8" s="74" customFormat="1" ht="39.75" customHeight="1" hidden="1">
      <c r="A86" s="96" t="s">
        <v>181</v>
      </c>
      <c r="B86" s="51" t="s">
        <v>0</v>
      </c>
      <c r="C86" s="51" t="s">
        <v>203</v>
      </c>
      <c r="D86" s="51" t="s">
        <v>174</v>
      </c>
      <c r="E86" s="53" t="s">
        <v>268</v>
      </c>
      <c r="F86" s="144" t="s">
        <v>267</v>
      </c>
      <c r="G86" s="51" t="s">
        <v>149</v>
      </c>
      <c r="H86" s="562"/>
    </row>
    <row r="87" spans="1:8" s="74" customFormat="1" ht="23.25" customHeight="1" hidden="1">
      <c r="A87" s="80" t="s">
        <v>157</v>
      </c>
      <c r="B87" s="51" t="s">
        <v>0</v>
      </c>
      <c r="C87" s="51" t="s">
        <v>203</v>
      </c>
      <c r="D87" s="51" t="s">
        <v>174</v>
      </c>
      <c r="E87" s="53" t="s">
        <v>268</v>
      </c>
      <c r="F87" s="144" t="s">
        <v>267</v>
      </c>
      <c r="G87" s="51" t="s">
        <v>143</v>
      </c>
      <c r="H87" s="562"/>
    </row>
    <row r="88" spans="1:8" s="74" customFormat="1" ht="23.25" customHeight="1" hidden="1">
      <c r="A88" s="80" t="s">
        <v>165</v>
      </c>
      <c r="B88" s="51" t="s">
        <v>0</v>
      </c>
      <c r="C88" s="205" t="s">
        <v>146</v>
      </c>
      <c r="D88" s="204">
        <v>13</v>
      </c>
      <c r="E88" s="203" t="s">
        <v>276</v>
      </c>
      <c r="F88" s="60" t="s">
        <v>275</v>
      </c>
      <c r="G88" s="202" t="s">
        <v>162</v>
      </c>
      <c r="H88" s="562">
        <v>0</v>
      </c>
    </row>
    <row r="89" spans="1:13" s="74" customFormat="1" ht="23.25" customHeight="1">
      <c r="A89" s="80" t="s">
        <v>184</v>
      </c>
      <c r="B89" s="51" t="s">
        <v>0</v>
      </c>
      <c r="C89" s="190" t="s">
        <v>146</v>
      </c>
      <c r="D89" s="189">
        <v>13</v>
      </c>
      <c r="E89" s="683" t="s">
        <v>266</v>
      </c>
      <c r="F89" s="684"/>
      <c r="G89" s="75" t="s">
        <v>183</v>
      </c>
      <c r="H89" s="593">
        <v>3666824.28</v>
      </c>
      <c r="I89" s="625"/>
      <c r="J89" s="625"/>
      <c r="K89" s="625"/>
      <c r="L89" s="648"/>
      <c r="M89" s="625"/>
    </row>
    <row r="90" spans="1:8" s="74" customFormat="1" ht="23.25" customHeight="1">
      <c r="A90" s="101" t="s">
        <v>265</v>
      </c>
      <c r="B90" s="89" t="s">
        <v>0</v>
      </c>
      <c r="C90" s="187" t="s">
        <v>146</v>
      </c>
      <c r="D90" s="187" t="s">
        <v>262</v>
      </c>
      <c r="E90" s="697" t="s">
        <v>639</v>
      </c>
      <c r="F90" s="659"/>
      <c r="G90" s="183"/>
      <c r="H90" s="572">
        <f>+H91</f>
        <v>3147341.96</v>
      </c>
    </row>
    <row r="91" spans="1:8" s="74" customFormat="1" ht="23.25" customHeight="1">
      <c r="A91" s="96" t="s">
        <v>263</v>
      </c>
      <c r="B91" s="79" t="s">
        <v>0</v>
      </c>
      <c r="C91" s="106" t="s">
        <v>146</v>
      </c>
      <c r="D91" s="106" t="s">
        <v>262</v>
      </c>
      <c r="E91" s="664" t="s">
        <v>583</v>
      </c>
      <c r="F91" s="665"/>
      <c r="G91" s="106"/>
      <c r="H91" s="576">
        <f>+H92+H96</f>
        <v>3147341.96</v>
      </c>
    </row>
    <row r="92" spans="1:8" s="74" customFormat="1" ht="27.75" customHeight="1">
      <c r="A92" s="96" t="s">
        <v>274</v>
      </c>
      <c r="B92" s="79" t="s">
        <v>0</v>
      </c>
      <c r="C92" s="51" t="s">
        <v>146</v>
      </c>
      <c r="D92" s="51">
        <v>13</v>
      </c>
      <c r="E92" s="660" t="s">
        <v>608</v>
      </c>
      <c r="F92" s="661"/>
      <c r="G92" s="106"/>
      <c r="H92" s="576">
        <f>+H93+H94+H95</f>
        <v>3077341.96</v>
      </c>
    </row>
    <row r="93" spans="1:8" s="74" customFormat="1" ht="58.5" customHeight="1">
      <c r="A93" s="96" t="s">
        <v>181</v>
      </c>
      <c r="B93" s="79" t="s">
        <v>0</v>
      </c>
      <c r="C93" s="51" t="s">
        <v>146</v>
      </c>
      <c r="D93" s="51">
        <v>13</v>
      </c>
      <c r="E93" s="660" t="s">
        <v>608</v>
      </c>
      <c r="F93" s="661"/>
      <c r="G93" s="51" t="s">
        <v>149</v>
      </c>
      <c r="H93" s="562">
        <v>2282383</v>
      </c>
    </row>
    <row r="94" spans="1:8" s="74" customFormat="1" ht="23.25" customHeight="1">
      <c r="A94" s="488" t="s">
        <v>353</v>
      </c>
      <c r="B94" s="79" t="s">
        <v>0</v>
      </c>
      <c r="C94" s="51" t="s">
        <v>146</v>
      </c>
      <c r="D94" s="51">
        <v>13</v>
      </c>
      <c r="E94" s="660" t="s">
        <v>608</v>
      </c>
      <c r="F94" s="661"/>
      <c r="G94" s="51" t="s">
        <v>143</v>
      </c>
      <c r="H94" s="562">
        <v>790960.96</v>
      </c>
    </row>
    <row r="95" spans="1:8" s="74" customFormat="1" ht="23.25" customHeight="1">
      <c r="A95" s="66" t="s">
        <v>184</v>
      </c>
      <c r="B95" s="51" t="s">
        <v>0</v>
      </c>
      <c r="C95" s="51" t="s">
        <v>146</v>
      </c>
      <c r="D95" s="51">
        <v>13</v>
      </c>
      <c r="E95" s="660" t="s">
        <v>608</v>
      </c>
      <c r="F95" s="661"/>
      <c r="G95" s="51" t="s">
        <v>183</v>
      </c>
      <c r="H95" s="562">
        <v>3998</v>
      </c>
    </row>
    <row r="96" spans="1:8" s="74" customFormat="1" ht="23.25" customHeight="1">
      <c r="A96" s="121" t="s">
        <v>260</v>
      </c>
      <c r="B96" s="89" t="s">
        <v>0</v>
      </c>
      <c r="C96" s="65" t="s">
        <v>146</v>
      </c>
      <c r="D96" s="65">
        <v>13</v>
      </c>
      <c r="E96" s="662" t="s">
        <v>609</v>
      </c>
      <c r="F96" s="663"/>
      <c r="G96" s="65"/>
      <c r="H96" s="577">
        <f>H97</f>
        <v>70000</v>
      </c>
    </row>
    <row r="97" spans="1:8" s="74" customFormat="1" ht="23.25" customHeight="1">
      <c r="A97" s="488" t="s">
        <v>353</v>
      </c>
      <c r="B97" s="51" t="s">
        <v>0</v>
      </c>
      <c r="C97" s="51" t="s">
        <v>146</v>
      </c>
      <c r="D97" s="51">
        <v>13</v>
      </c>
      <c r="E97" s="660" t="s">
        <v>609</v>
      </c>
      <c r="F97" s="661"/>
      <c r="G97" s="51" t="s">
        <v>143</v>
      </c>
      <c r="H97" s="562">
        <v>70000</v>
      </c>
    </row>
    <row r="98" spans="1:8" s="74" customFormat="1" ht="23.25" customHeight="1">
      <c r="A98" s="482" t="s">
        <v>316</v>
      </c>
      <c r="B98" s="65" t="s">
        <v>0</v>
      </c>
      <c r="C98" s="276" t="s">
        <v>146</v>
      </c>
      <c r="D98" s="386" t="s">
        <v>262</v>
      </c>
      <c r="E98" s="662" t="s">
        <v>640</v>
      </c>
      <c r="F98" s="663"/>
      <c r="G98" s="65"/>
      <c r="H98" s="577">
        <f>H100+H102</f>
        <v>126815</v>
      </c>
    </row>
    <row r="99" spans="1:8" s="74" customFormat="1" ht="56.25" customHeight="1">
      <c r="A99" s="411" t="s">
        <v>520</v>
      </c>
      <c r="B99" s="65" t="s">
        <v>0</v>
      </c>
      <c r="C99" s="276" t="s">
        <v>146</v>
      </c>
      <c r="D99" s="533" t="s">
        <v>262</v>
      </c>
      <c r="E99" s="662" t="s">
        <v>528</v>
      </c>
      <c r="F99" s="663"/>
      <c r="G99" s="65"/>
      <c r="H99" s="577" t="str">
        <f>H100</f>
        <v>12000</v>
      </c>
    </row>
    <row r="100" spans="1:8" s="74" customFormat="1" ht="23.25" customHeight="1">
      <c r="A100" s="431" t="s">
        <v>302</v>
      </c>
      <c r="B100" s="65" t="s">
        <v>0</v>
      </c>
      <c r="C100" s="276" t="s">
        <v>146</v>
      </c>
      <c r="D100" s="533" t="s">
        <v>262</v>
      </c>
      <c r="E100" s="662" t="s">
        <v>528</v>
      </c>
      <c r="F100" s="663"/>
      <c r="G100" s="65" t="s">
        <v>298</v>
      </c>
      <c r="H100" s="577" t="s">
        <v>632</v>
      </c>
    </row>
    <row r="101" spans="1:8" s="74" customFormat="1" ht="36.75" customHeight="1">
      <c r="A101" s="411" t="s">
        <v>480</v>
      </c>
      <c r="B101" s="51" t="s">
        <v>0</v>
      </c>
      <c r="C101" s="484" t="s">
        <v>146</v>
      </c>
      <c r="D101" s="485" t="s">
        <v>262</v>
      </c>
      <c r="E101" s="668" t="s">
        <v>621</v>
      </c>
      <c r="F101" s="669"/>
      <c r="G101" s="484"/>
      <c r="H101" s="562" t="str">
        <f>H102</f>
        <v>114815</v>
      </c>
    </row>
    <row r="102" spans="1:8" s="74" customFormat="1" ht="23.25" customHeight="1">
      <c r="A102" s="431" t="s">
        <v>302</v>
      </c>
      <c r="B102" s="51" t="s">
        <v>0</v>
      </c>
      <c r="C102" s="484" t="s">
        <v>146</v>
      </c>
      <c r="D102" s="485" t="s">
        <v>262</v>
      </c>
      <c r="E102" s="668" t="s">
        <v>621</v>
      </c>
      <c r="F102" s="669"/>
      <c r="G102" s="484" t="s">
        <v>298</v>
      </c>
      <c r="H102" s="562" t="s">
        <v>631</v>
      </c>
    </row>
    <row r="103" spans="1:8" s="74" customFormat="1" ht="23.25" customHeight="1">
      <c r="A103" s="431" t="s">
        <v>287</v>
      </c>
      <c r="B103" s="75" t="s">
        <v>0</v>
      </c>
      <c r="C103" s="484" t="s">
        <v>146</v>
      </c>
      <c r="D103" s="485" t="s">
        <v>262</v>
      </c>
      <c r="E103" s="668" t="s">
        <v>403</v>
      </c>
      <c r="F103" s="669"/>
      <c r="G103" s="484"/>
      <c r="H103" s="562">
        <f>H104</f>
        <v>30000</v>
      </c>
    </row>
    <row r="104" spans="1:8" s="74" customFormat="1" ht="23.25" customHeight="1">
      <c r="A104" s="431" t="s">
        <v>680</v>
      </c>
      <c r="B104" s="51" t="s">
        <v>0</v>
      </c>
      <c r="C104" s="484" t="s">
        <v>146</v>
      </c>
      <c r="D104" s="485" t="s">
        <v>262</v>
      </c>
      <c r="E104" s="668" t="s">
        <v>403</v>
      </c>
      <c r="F104" s="669"/>
      <c r="G104" s="484" t="s">
        <v>162</v>
      </c>
      <c r="H104" s="562">
        <v>30000</v>
      </c>
    </row>
    <row r="105" spans="1:8" s="182" customFormat="1" ht="36.75" customHeight="1">
      <c r="A105" s="137" t="s">
        <v>257</v>
      </c>
      <c r="B105" s="252" t="s">
        <v>0</v>
      </c>
      <c r="C105" s="177" t="s">
        <v>174</v>
      </c>
      <c r="D105" s="177"/>
      <c r="E105" s="179"/>
      <c r="F105" s="178"/>
      <c r="G105" s="177"/>
      <c r="H105" s="578">
        <f>H107+H116+H112</f>
        <v>631900</v>
      </c>
    </row>
    <row r="106" spans="1:8" s="182" customFormat="1" ht="28.5" customHeight="1">
      <c r="A106" s="545" t="s">
        <v>560</v>
      </c>
      <c r="B106" s="257" t="s">
        <v>0</v>
      </c>
      <c r="C106" s="177" t="s">
        <v>174</v>
      </c>
      <c r="D106" s="177" t="s">
        <v>231</v>
      </c>
      <c r="E106" s="179"/>
      <c r="F106" s="178"/>
      <c r="G106" s="177"/>
      <c r="H106" s="578">
        <f>H107</f>
        <v>68200</v>
      </c>
    </row>
    <row r="107" spans="1:8" s="182" customFormat="1" ht="82.5" customHeight="1">
      <c r="A107" s="103" t="s">
        <v>569</v>
      </c>
      <c r="B107" s="89" t="s">
        <v>0</v>
      </c>
      <c r="C107" s="51" t="s">
        <v>174</v>
      </c>
      <c r="D107" s="51" t="s">
        <v>231</v>
      </c>
      <c r="E107" s="664" t="s">
        <v>612</v>
      </c>
      <c r="F107" s="665"/>
      <c r="G107" s="177"/>
      <c r="H107" s="557">
        <f>H110</f>
        <v>68200</v>
      </c>
    </row>
    <row r="108" spans="1:8" s="182" customFormat="1" ht="57.75" customHeight="1">
      <c r="A108" s="171" t="s">
        <v>256</v>
      </c>
      <c r="B108" s="163" t="s">
        <v>0</v>
      </c>
      <c r="C108" s="434" t="s">
        <v>174</v>
      </c>
      <c r="D108" s="65" t="s">
        <v>231</v>
      </c>
      <c r="E108" s="666" t="s">
        <v>613</v>
      </c>
      <c r="F108" s="667"/>
      <c r="G108" s="65"/>
      <c r="H108" s="557">
        <f>H109</f>
        <v>68200</v>
      </c>
    </row>
    <row r="109" spans="1:8" s="182" customFormat="1" ht="39.75" customHeight="1">
      <c r="A109" s="141" t="s">
        <v>255</v>
      </c>
      <c r="B109" s="139" t="s">
        <v>0</v>
      </c>
      <c r="C109" s="176" t="s">
        <v>174</v>
      </c>
      <c r="D109" s="51" t="s">
        <v>231</v>
      </c>
      <c r="E109" s="673" t="s">
        <v>456</v>
      </c>
      <c r="F109" s="674"/>
      <c r="G109" s="51"/>
      <c r="H109" s="563">
        <f>H110</f>
        <v>68200</v>
      </c>
    </row>
    <row r="110" spans="1:9" s="182" customFormat="1" ht="29.25" customHeight="1">
      <c r="A110" s="488" t="s">
        <v>353</v>
      </c>
      <c r="B110" s="139" t="s">
        <v>0</v>
      </c>
      <c r="C110" s="176" t="s">
        <v>174</v>
      </c>
      <c r="D110" s="51" t="s">
        <v>231</v>
      </c>
      <c r="E110" s="664" t="s">
        <v>456</v>
      </c>
      <c r="F110" s="665"/>
      <c r="G110" s="51" t="s">
        <v>143</v>
      </c>
      <c r="H110" s="563">
        <v>68200</v>
      </c>
      <c r="I110" s="159"/>
    </row>
    <row r="111" spans="1:8" s="182" customFormat="1" ht="37.5">
      <c r="A111" s="466" t="s">
        <v>573</v>
      </c>
      <c r="B111" s="79" t="s">
        <v>0</v>
      </c>
      <c r="C111" s="65" t="s">
        <v>174</v>
      </c>
      <c r="D111" s="65" t="s">
        <v>175</v>
      </c>
      <c r="E111" s="64"/>
      <c r="F111" s="63"/>
      <c r="G111" s="65"/>
      <c r="H111" s="557">
        <f>H112</f>
        <v>61100</v>
      </c>
    </row>
    <row r="112" spans="1:8" s="184" customFormat="1" ht="78.75" customHeight="1">
      <c r="A112" s="103" t="s">
        <v>569</v>
      </c>
      <c r="B112" s="89" t="s">
        <v>0</v>
      </c>
      <c r="C112" s="51" t="s">
        <v>174</v>
      </c>
      <c r="D112" s="51" t="s">
        <v>175</v>
      </c>
      <c r="E112" s="664" t="s">
        <v>612</v>
      </c>
      <c r="F112" s="665"/>
      <c r="G112" s="51"/>
      <c r="H112" s="577">
        <f>H113</f>
        <v>61100</v>
      </c>
    </row>
    <row r="113" spans="1:8" s="182" customFormat="1" ht="26.25" customHeight="1">
      <c r="A113" s="494" t="s">
        <v>352</v>
      </c>
      <c r="B113" s="89" t="s">
        <v>0</v>
      </c>
      <c r="C113" s="51" t="s">
        <v>174</v>
      </c>
      <c r="D113" s="51" t="s">
        <v>175</v>
      </c>
      <c r="E113" s="664" t="s">
        <v>627</v>
      </c>
      <c r="F113" s="665"/>
      <c r="G113" s="65"/>
      <c r="H113" s="577">
        <f>+H115</f>
        <v>61100</v>
      </c>
    </row>
    <row r="114" spans="1:8" s="74" customFormat="1" ht="37.5">
      <c r="A114" s="495" t="s">
        <v>428</v>
      </c>
      <c r="B114" s="127" t="s">
        <v>0</v>
      </c>
      <c r="C114" s="176" t="s">
        <v>174</v>
      </c>
      <c r="D114" s="176" t="s">
        <v>175</v>
      </c>
      <c r="E114" s="664" t="s">
        <v>536</v>
      </c>
      <c r="F114" s="665"/>
      <c r="G114" s="51"/>
      <c r="H114" s="563">
        <f>H115</f>
        <v>61100</v>
      </c>
    </row>
    <row r="115" spans="1:8" s="74" customFormat="1" ht="42" customHeight="1">
      <c r="A115" s="488" t="s">
        <v>353</v>
      </c>
      <c r="B115" s="51" t="s">
        <v>0</v>
      </c>
      <c r="C115" s="176" t="s">
        <v>174</v>
      </c>
      <c r="D115" s="176" t="s">
        <v>175</v>
      </c>
      <c r="E115" s="664" t="s">
        <v>536</v>
      </c>
      <c r="F115" s="665"/>
      <c r="G115" s="51" t="s">
        <v>143</v>
      </c>
      <c r="H115" s="562">
        <v>61100</v>
      </c>
    </row>
    <row r="116" spans="1:8" s="159" customFormat="1" ht="39" customHeight="1">
      <c r="A116" s="59" t="s">
        <v>254</v>
      </c>
      <c r="B116" s="65" t="s">
        <v>0</v>
      </c>
      <c r="C116" s="62" t="s">
        <v>174</v>
      </c>
      <c r="D116" s="62">
        <v>14</v>
      </c>
      <c r="E116" s="174"/>
      <c r="F116" s="173"/>
      <c r="G116" s="90"/>
      <c r="H116" s="557">
        <f>+H117</f>
        <v>502600</v>
      </c>
    </row>
    <row r="117" spans="1:8" s="159" customFormat="1" ht="63.75" customHeight="1">
      <c r="A117" s="56" t="s">
        <v>666</v>
      </c>
      <c r="B117" s="89" t="s">
        <v>0</v>
      </c>
      <c r="C117" s="62" t="s">
        <v>174</v>
      </c>
      <c r="D117" s="62">
        <v>14</v>
      </c>
      <c r="E117" s="64" t="s">
        <v>253</v>
      </c>
      <c r="F117" s="63" t="s">
        <v>153</v>
      </c>
      <c r="G117" s="90"/>
      <c r="H117" s="557">
        <f>H118</f>
        <v>502600</v>
      </c>
    </row>
    <row r="118" spans="1:8" s="159" customFormat="1" ht="63.75" customHeight="1">
      <c r="A118" s="514" t="s">
        <v>669</v>
      </c>
      <c r="B118" s="89" t="s">
        <v>0</v>
      </c>
      <c r="C118" s="62" t="s">
        <v>174</v>
      </c>
      <c r="D118" s="62">
        <v>14</v>
      </c>
      <c r="E118" s="658" t="s">
        <v>677</v>
      </c>
      <c r="F118" s="659"/>
      <c r="G118" s="90"/>
      <c r="H118" s="557">
        <f>H119+H121+H123</f>
        <v>502600</v>
      </c>
    </row>
    <row r="119" spans="1:8" s="159" customFormat="1" ht="63.75" customHeight="1">
      <c r="A119" s="609" t="s">
        <v>671</v>
      </c>
      <c r="B119" s="89" t="s">
        <v>0</v>
      </c>
      <c r="C119" s="62" t="s">
        <v>174</v>
      </c>
      <c r="D119" s="62">
        <v>14</v>
      </c>
      <c r="E119" s="664" t="s">
        <v>672</v>
      </c>
      <c r="F119" s="665"/>
      <c r="G119" s="90"/>
      <c r="H119" s="557">
        <f>H120</f>
        <v>470844</v>
      </c>
    </row>
    <row r="120" spans="1:8" s="159" customFormat="1" ht="30.75" customHeight="1">
      <c r="A120" s="80" t="s">
        <v>165</v>
      </c>
      <c r="B120" s="89" t="s">
        <v>0</v>
      </c>
      <c r="C120" s="62" t="s">
        <v>174</v>
      </c>
      <c r="D120" s="62">
        <v>14</v>
      </c>
      <c r="E120" s="664" t="s">
        <v>672</v>
      </c>
      <c r="F120" s="665"/>
      <c r="G120" s="90" t="s">
        <v>162</v>
      </c>
      <c r="H120" s="557">
        <v>470844</v>
      </c>
    </row>
    <row r="121" spans="1:8" s="159" customFormat="1" ht="63.75" customHeight="1">
      <c r="A121" s="610" t="s">
        <v>674</v>
      </c>
      <c r="B121" s="89" t="s">
        <v>0</v>
      </c>
      <c r="C121" s="62" t="s">
        <v>174</v>
      </c>
      <c r="D121" s="62">
        <v>14</v>
      </c>
      <c r="E121" s="658" t="s">
        <v>673</v>
      </c>
      <c r="F121" s="659"/>
      <c r="G121" s="90"/>
      <c r="H121" s="557">
        <f>H122</f>
        <v>4756</v>
      </c>
    </row>
    <row r="122" spans="1:8" s="159" customFormat="1" ht="28.5" customHeight="1">
      <c r="A122" s="80" t="s">
        <v>165</v>
      </c>
      <c r="B122" s="89" t="s">
        <v>0</v>
      </c>
      <c r="C122" s="62" t="s">
        <v>174</v>
      </c>
      <c r="D122" s="62">
        <v>14</v>
      </c>
      <c r="E122" s="658" t="s">
        <v>673</v>
      </c>
      <c r="F122" s="659"/>
      <c r="G122" s="90" t="s">
        <v>162</v>
      </c>
      <c r="H122" s="557">
        <v>4756</v>
      </c>
    </row>
    <row r="123" spans="1:8" s="74" customFormat="1" ht="41.25" customHeight="1">
      <c r="A123" s="96" t="s">
        <v>251</v>
      </c>
      <c r="B123" s="79" t="s">
        <v>0</v>
      </c>
      <c r="C123" s="51" t="s">
        <v>174</v>
      </c>
      <c r="D123" s="51">
        <v>14</v>
      </c>
      <c r="E123" s="664" t="s">
        <v>676</v>
      </c>
      <c r="F123" s="665"/>
      <c r="G123" s="51"/>
      <c r="H123" s="563">
        <f>H124</f>
        <v>27000</v>
      </c>
    </row>
    <row r="124" spans="1:8" s="74" customFormat="1" ht="27" customHeight="1">
      <c r="A124" s="80" t="s">
        <v>165</v>
      </c>
      <c r="B124" s="51" t="s">
        <v>0</v>
      </c>
      <c r="C124" s="51" t="s">
        <v>174</v>
      </c>
      <c r="D124" s="51">
        <v>14</v>
      </c>
      <c r="E124" s="664" t="s">
        <v>676</v>
      </c>
      <c r="F124" s="665"/>
      <c r="G124" s="51" t="s">
        <v>162</v>
      </c>
      <c r="H124" s="562">
        <v>27000</v>
      </c>
    </row>
    <row r="125" spans="1:8" s="74" customFormat="1" ht="18.75">
      <c r="A125" s="59" t="s">
        <v>250</v>
      </c>
      <c r="B125" s="252" t="s">
        <v>0</v>
      </c>
      <c r="C125" s="62" t="s">
        <v>214</v>
      </c>
      <c r="D125" s="68"/>
      <c r="E125" s="68"/>
      <c r="F125" s="67"/>
      <c r="G125" s="134"/>
      <c r="H125" s="557">
        <f>H126+H140+H166</f>
        <v>2540453.83</v>
      </c>
    </row>
    <row r="126" spans="1:8" s="74" customFormat="1" ht="18.75">
      <c r="A126" s="171" t="s">
        <v>249</v>
      </c>
      <c r="B126" s="257" t="s">
        <v>0</v>
      </c>
      <c r="C126" s="62" t="s">
        <v>214</v>
      </c>
      <c r="D126" s="135" t="s">
        <v>231</v>
      </c>
      <c r="E126" s="135"/>
      <c r="F126" s="134"/>
      <c r="G126" s="134"/>
      <c r="H126" s="557">
        <f>H127</f>
        <v>2027799.83</v>
      </c>
    </row>
    <row r="127" spans="1:8" s="74" customFormat="1" ht="60.75" customHeight="1">
      <c r="A127" s="56" t="s">
        <v>561</v>
      </c>
      <c r="B127" s="257" t="s">
        <v>0</v>
      </c>
      <c r="C127" s="62" t="s">
        <v>214</v>
      </c>
      <c r="D127" s="135" t="s">
        <v>231</v>
      </c>
      <c r="E127" s="658" t="s">
        <v>614</v>
      </c>
      <c r="F127" s="659"/>
      <c r="G127" s="134"/>
      <c r="H127" s="557">
        <f>H128+H132+H137</f>
        <v>2027799.83</v>
      </c>
    </row>
    <row r="128" spans="1:8" s="74" customFormat="1" ht="1.5" customHeight="1">
      <c r="A128" s="258" t="s">
        <v>248</v>
      </c>
      <c r="B128" s="256" t="s">
        <v>0</v>
      </c>
      <c r="C128" s="106" t="s">
        <v>214</v>
      </c>
      <c r="D128" s="175" t="s">
        <v>231</v>
      </c>
      <c r="E128" s="175" t="s">
        <v>495</v>
      </c>
      <c r="F128" s="143" t="s">
        <v>153</v>
      </c>
      <c r="G128" s="143"/>
      <c r="H128" s="563">
        <v>0</v>
      </c>
    </row>
    <row r="129" spans="1:8" s="74" customFormat="1" ht="39.75" customHeight="1" hidden="1">
      <c r="A129" s="147" t="s">
        <v>247</v>
      </c>
      <c r="B129" s="256" t="s">
        <v>0</v>
      </c>
      <c r="C129" s="106" t="s">
        <v>214</v>
      </c>
      <c r="D129" s="175" t="s">
        <v>231</v>
      </c>
      <c r="E129" s="175" t="s">
        <v>495</v>
      </c>
      <c r="F129" s="143" t="s">
        <v>243</v>
      </c>
      <c r="G129" s="143"/>
      <c r="H129" s="563">
        <f>H131</f>
        <v>0</v>
      </c>
    </row>
    <row r="130" spans="1:8" s="74" customFormat="1" ht="23.25" customHeight="1" hidden="1">
      <c r="A130" s="80" t="s">
        <v>246</v>
      </c>
      <c r="B130" s="256" t="s">
        <v>0</v>
      </c>
      <c r="C130" s="106" t="s">
        <v>214</v>
      </c>
      <c r="D130" s="175" t="s">
        <v>231</v>
      </c>
      <c r="E130" s="175" t="s">
        <v>495</v>
      </c>
      <c r="F130" s="143" t="s">
        <v>243</v>
      </c>
      <c r="G130" s="143" t="s">
        <v>207</v>
      </c>
      <c r="H130" s="563">
        <v>0</v>
      </c>
    </row>
    <row r="131" spans="1:8" s="74" customFormat="1" ht="41.25" customHeight="1" hidden="1">
      <c r="A131" s="172" t="s">
        <v>245</v>
      </c>
      <c r="B131" s="256" t="s">
        <v>0</v>
      </c>
      <c r="C131" s="106" t="s">
        <v>214</v>
      </c>
      <c r="D131" s="175" t="s">
        <v>231</v>
      </c>
      <c r="E131" s="175" t="s">
        <v>495</v>
      </c>
      <c r="F131" s="143" t="s">
        <v>243</v>
      </c>
      <c r="G131" s="143" t="s">
        <v>207</v>
      </c>
      <c r="H131" s="563">
        <v>0</v>
      </c>
    </row>
    <row r="132" spans="1:8" s="74" customFormat="1" ht="43.5" customHeight="1">
      <c r="A132" s="258" t="s">
        <v>241</v>
      </c>
      <c r="B132" s="256" t="s">
        <v>0</v>
      </c>
      <c r="C132" s="106" t="s">
        <v>214</v>
      </c>
      <c r="D132" s="175" t="s">
        <v>231</v>
      </c>
      <c r="E132" s="664" t="s">
        <v>529</v>
      </c>
      <c r="F132" s="665"/>
      <c r="G132" s="143"/>
      <c r="H132" s="579">
        <f>H135+H133</f>
        <v>1209000</v>
      </c>
    </row>
    <row r="133" spans="1:8" s="74" customFormat="1" ht="43.5" customHeight="1">
      <c r="A133" s="141" t="s">
        <v>240</v>
      </c>
      <c r="B133" s="256" t="s">
        <v>0</v>
      </c>
      <c r="C133" s="106" t="s">
        <v>214</v>
      </c>
      <c r="D133" s="175" t="s">
        <v>231</v>
      </c>
      <c r="E133" s="664" t="s">
        <v>518</v>
      </c>
      <c r="F133" s="665"/>
      <c r="G133" s="143"/>
      <c r="H133" s="579">
        <f>H134</f>
        <v>1200000</v>
      </c>
    </row>
    <row r="134" spans="1:8" s="74" customFormat="1" ht="42" customHeight="1">
      <c r="A134" s="488" t="s">
        <v>353</v>
      </c>
      <c r="B134" s="256" t="s">
        <v>0</v>
      </c>
      <c r="C134" s="106" t="s">
        <v>214</v>
      </c>
      <c r="D134" s="175" t="s">
        <v>231</v>
      </c>
      <c r="E134" s="664" t="s">
        <v>518</v>
      </c>
      <c r="F134" s="665"/>
      <c r="G134" s="143" t="s">
        <v>143</v>
      </c>
      <c r="H134" s="579">
        <v>1200000</v>
      </c>
    </row>
    <row r="135" spans="1:8" s="74" customFormat="1" ht="39" customHeight="1">
      <c r="A135" s="141" t="s">
        <v>665</v>
      </c>
      <c r="B135" s="256" t="s">
        <v>0</v>
      </c>
      <c r="C135" s="106" t="s">
        <v>214</v>
      </c>
      <c r="D135" s="175" t="s">
        <v>231</v>
      </c>
      <c r="E135" s="664" t="s">
        <v>664</v>
      </c>
      <c r="F135" s="665"/>
      <c r="G135" s="143"/>
      <c r="H135" s="563">
        <f>H136</f>
        <v>9000</v>
      </c>
    </row>
    <row r="136" spans="1:8" s="74" customFormat="1" ht="36" customHeight="1">
      <c r="A136" s="488" t="s">
        <v>353</v>
      </c>
      <c r="B136" s="256" t="s">
        <v>0</v>
      </c>
      <c r="C136" s="106" t="s">
        <v>214</v>
      </c>
      <c r="D136" s="175" t="s">
        <v>231</v>
      </c>
      <c r="E136" s="664" t="s">
        <v>664</v>
      </c>
      <c r="F136" s="665"/>
      <c r="G136" s="143" t="s">
        <v>143</v>
      </c>
      <c r="H136" s="624">
        <v>9000</v>
      </c>
    </row>
    <row r="137" spans="1:8" s="74" customFormat="1" ht="39" customHeight="1">
      <c r="A137" s="146" t="s">
        <v>234</v>
      </c>
      <c r="B137" s="256" t="s">
        <v>0</v>
      </c>
      <c r="C137" s="106" t="s">
        <v>214</v>
      </c>
      <c r="D137" s="175" t="s">
        <v>231</v>
      </c>
      <c r="E137" s="664" t="s">
        <v>530</v>
      </c>
      <c r="F137" s="665"/>
      <c r="G137" s="143"/>
      <c r="H137" s="563">
        <f>H138</f>
        <v>818799.83</v>
      </c>
    </row>
    <row r="138" spans="1:8" s="74" customFormat="1" ht="22.5" customHeight="1">
      <c r="A138" s="166" t="s">
        <v>232</v>
      </c>
      <c r="B138" s="256" t="s">
        <v>0</v>
      </c>
      <c r="C138" s="106" t="s">
        <v>214</v>
      </c>
      <c r="D138" s="175" t="s">
        <v>231</v>
      </c>
      <c r="E138" s="664" t="s">
        <v>395</v>
      </c>
      <c r="F138" s="665"/>
      <c r="G138" s="143"/>
      <c r="H138" s="563">
        <f>H139</f>
        <v>818799.83</v>
      </c>
    </row>
    <row r="139" spans="1:8" s="74" customFormat="1" ht="18.75" customHeight="1">
      <c r="A139" s="488" t="s">
        <v>353</v>
      </c>
      <c r="B139" s="256" t="s">
        <v>0</v>
      </c>
      <c r="C139" s="106" t="s">
        <v>214</v>
      </c>
      <c r="D139" s="175" t="s">
        <v>231</v>
      </c>
      <c r="E139" s="664" t="s">
        <v>395</v>
      </c>
      <c r="F139" s="665"/>
      <c r="G139" s="143" t="s">
        <v>143</v>
      </c>
      <c r="H139" s="563">
        <v>818799.83</v>
      </c>
    </row>
    <row r="140" spans="1:8" s="74" customFormat="1" ht="18.75">
      <c r="A140" s="103" t="s">
        <v>230</v>
      </c>
      <c r="B140" s="65" t="s">
        <v>0</v>
      </c>
      <c r="C140" s="65" t="s">
        <v>214</v>
      </c>
      <c r="D140" s="100">
        <v>12</v>
      </c>
      <c r="E140" s="53"/>
      <c r="F140" s="144"/>
      <c r="G140" s="123"/>
      <c r="H140" s="577">
        <f>H141+H154</f>
        <v>512654</v>
      </c>
    </row>
    <row r="141" spans="1:8" s="74" customFormat="1" ht="75.75" customHeight="1">
      <c r="A141" s="103" t="s">
        <v>562</v>
      </c>
      <c r="B141" s="65" t="s">
        <v>0</v>
      </c>
      <c r="C141" s="65" t="s">
        <v>214</v>
      </c>
      <c r="D141" s="100" t="s">
        <v>213</v>
      </c>
      <c r="E141" s="662" t="s">
        <v>630</v>
      </c>
      <c r="F141" s="663"/>
      <c r="G141" s="123"/>
      <c r="H141" s="577">
        <f>H143</f>
        <v>244297</v>
      </c>
    </row>
    <row r="142" spans="1:8" s="74" customFormat="1" ht="39.75" customHeight="1">
      <c r="A142" s="259" t="s">
        <v>466</v>
      </c>
      <c r="B142" s="65" t="s">
        <v>0</v>
      </c>
      <c r="C142" s="276" t="s">
        <v>214</v>
      </c>
      <c r="D142" s="386" t="s">
        <v>213</v>
      </c>
      <c r="E142" s="662" t="s">
        <v>605</v>
      </c>
      <c r="F142" s="663"/>
      <c r="G142" s="123"/>
      <c r="H142" s="577">
        <f>H143</f>
        <v>244297</v>
      </c>
    </row>
    <row r="143" spans="1:8" s="74" customFormat="1" ht="18.75">
      <c r="A143" s="164" t="s">
        <v>229</v>
      </c>
      <c r="B143" s="51" t="s">
        <v>0</v>
      </c>
      <c r="C143" s="51" t="s">
        <v>214</v>
      </c>
      <c r="D143" s="58" t="s">
        <v>213</v>
      </c>
      <c r="E143" s="660" t="s">
        <v>533</v>
      </c>
      <c r="F143" s="661"/>
      <c r="G143" s="123"/>
      <c r="H143" s="562">
        <f>H144</f>
        <v>244297</v>
      </c>
    </row>
    <row r="144" spans="1:9" s="74" customFormat="1" ht="24" customHeight="1">
      <c r="A144" s="488" t="s">
        <v>353</v>
      </c>
      <c r="B144" s="51" t="s">
        <v>0</v>
      </c>
      <c r="C144" s="51" t="s">
        <v>214</v>
      </c>
      <c r="D144" s="58" t="s">
        <v>213</v>
      </c>
      <c r="E144" s="660" t="s">
        <v>533</v>
      </c>
      <c r="F144" s="661"/>
      <c r="G144" s="57" t="s">
        <v>143</v>
      </c>
      <c r="H144" s="467">
        <v>244297</v>
      </c>
      <c r="I144" s="159"/>
    </row>
    <row r="145" spans="1:32" s="93" customFormat="1" ht="19.5" hidden="1">
      <c r="A145" s="158" t="s">
        <v>228</v>
      </c>
      <c r="B145" s="89" t="s">
        <v>0</v>
      </c>
      <c r="C145" s="113" t="s">
        <v>214</v>
      </c>
      <c r="D145" s="157" t="s">
        <v>213</v>
      </c>
      <c r="E145" s="156" t="s">
        <v>227</v>
      </c>
      <c r="F145" s="125" t="s">
        <v>167</v>
      </c>
      <c r="G145" s="155"/>
      <c r="H145" s="560"/>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row>
    <row r="146" spans="1:242" s="94" customFormat="1" ht="56.25" hidden="1">
      <c r="A146" s="153" t="s">
        <v>226</v>
      </c>
      <c r="B146" s="79" t="s">
        <v>0</v>
      </c>
      <c r="C146" s="151" t="s">
        <v>214</v>
      </c>
      <c r="D146" s="150" t="s">
        <v>213</v>
      </c>
      <c r="E146" s="149" t="s">
        <v>224</v>
      </c>
      <c r="F146" s="148" t="s">
        <v>167</v>
      </c>
      <c r="G146" s="154"/>
      <c r="H146" s="580"/>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c r="CF146" s="159"/>
      <c r="CG146" s="159"/>
      <c r="CH146" s="159"/>
      <c r="CI146" s="159"/>
      <c r="CJ146" s="159"/>
      <c r="CK146" s="159"/>
      <c r="CL146" s="159"/>
      <c r="CM146" s="159"/>
      <c r="CN146" s="159"/>
      <c r="CO146" s="159"/>
      <c r="CP146" s="159"/>
      <c r="CQ146" s="159"/>
      <c r="CR146" s="159"/>
      <c r="CS146" s="159"/>
      <c r="CT146" s="159"/>
      <c r="CU146" s="159"/>
      <c r="CV146" s="159"/>
      <c r="CW146" s="159"/>
      <c r="CX146" s="159"/>
      <c r="CY146" s="159"/>
      <c r="CZ146" s="159"/>
      <c r="DA146" s="159"/>
      <c r="DB146" s="159"/>
      <c r="DC146" s="159"/>
      <c r="DD146" s="159"/>
      <c r="DE146" s="159"/>
      <c r="DF146" s="159"/>
      <c r="DG146" s="159"/>
      <c r="DH146" s="159"/>
      <c r="DI146" s="159"/>
      <c r="DJ146" s="159"/>
      <c r="DK146" s="159"/>
      <c r="DL146" s="159"/>
      <c r="DM146" s="159"/>
      <c r="DN146" s="159"/>
      <c r="DO146" s="159"/>
      <c r="DP146" s="159"/>
      <c r="DQ146" s="159"/>
      <c r="DR146" s="159"/>
      <c r="DS146" s="159"/>
      <c r="DT146" s="159"/>
      <c r="DU146" s="159"/>
      <c r="DV146" s="159"/>
      <c r="DW146" s="159"/>
      <c r="DX146" s="159"/>
      <c r="DY146" s="159"/>
      <c r="DZ146" s="159"/>
      <c r="EA146" s="159"/>
      <c r="EB146" s="159"/>
      <c r="EC146" s="159"/>
      <c r="ED146" s="159"/>
      <c r="EE146" s="159"/>
      <c r="EF146" s="159"/>
      <c r="EG146" s="159"/>
      <c r="EH146" s="159"/>
      <c r="EI146" s="159"/>
      <c r="EJ146" s="159"/>
      <c r="EK146" s="159"/>
      <c r="EL146" s="159"/>
      <c r="EM146" s="159"/>
      <c r="EN146" s="159"/>
      <c r="EO146" s="159"/>
      <c r="EP146" s="159"/>
      <c r="EQ146" s="159"/>
      <c r="ER146" s="159"/>
      <c r="ES146" s="159"/>
      <c r="ET146" s="159"/>
      <c r="EU146" s="159"/>
      <c r="EV146" s="159"/>
      <c r="EW146" s="159"/>
      <c r="EX146" s="159"/>
      <c r="EY146" s="159"/>
      <c r="EZ146" s="159"/>
      <c r="FA146" s="159"/>
      <c r="FB146" s="159"/>
      <c r="FC146" s="159"/>
      <c r="FD146" s="159"/>
      <c r="FE146" s="159"/>
      <c r="FF146" s="159"/>
      <c r="FG146" s="159"/>
      <c r="FH146" s="159"/>
      <c r="FI146" s="159"/>
      <c r="FJ146" s="159"/>
      <c r="FK146" s="159"/>
      <c r="FL146" s="159"/>
      <c r="FM146" s="159"/>
      <c r="FN146" s="159"/>
      <c r="FO146" s="159"/>
      <c r="FP146" s="159"/>
      <c r="FQ146" s="159"/>
      <c r="FR146" s="159"/>
      <c r="FS146" s="159"/>
      <c r="FT146" s="159"/>
      <c r="FU146" s="159"/>
      <c r="FV146" s="159"/>
      <c r="FW146" s="159"/>
      <c r="FX146" s="159"/>
      <c r="FY146" s="159"/>
      <c r="FZ146" s="159"/>
      <c r="GA146" s="159"/>
      <c r="GB146" s="159"/>
      <c r="GC146" s="159"/>
      <c r="GD146" s="159"/>
      <c r="GE146" s="159"/>
      <c r="GF146" s="159"/>
      <c r="GG146" s="159"/>
      <c r="GH146" s="159"/>
      <c r="GI146" s="159"/>
      <c r="GJ146" s="159"/>
      <c r="GK146" s="159"/>
      <c r="GL146" s="159"/>
      <c r="GM146" s="159"/>
      <c r="GN146" s="159"/>
      <c r="GO146" s="159"/>
      <c r="GP146" s="159"/>
      <c r="GQ146" s="159"/>
      <c r="GR146" s="159"/>
      <c r="GS146" s="159"/>
      <c r="GT146" s="159"/>
      <c r="GU146" s="159"/>
      <c r="GV146" s="159"/>
      <c r="GW146" s="159"/>
      <c r="GX146" s="159"/>
      <c r="GY146" s="159"/>
      <c r="GZ146" s="159"/>
      <c r="HA146" s="159"/>
      <c r="HB146" s="159"/>
      <c r="HC146" s="159"/>
      <c r="HD146" s="159"/>
      <c r="HE146" s="159"/>
      <c r="HF146" s="159"/>
      <c r="HG146" s="159"/>
      <c r="HH146" s="159"/>
      <c r="HI146" s="159"/>
      <c r="HJ146" s="159"/>
      <c r="HK146" s="159"/>
      <c r="HL146" s="159"/>
      <c r="HM146" s="159"/>
      <c r="HN146" s="159"/>
      <c r="HO146" s="159"/>
      <c r="HP146" s="159"/>
      <c r="HQ146" s="159"/>
      <c r="HR146" s="159"/>
      <c r="HS146" s="159"/>
      <c r="HT146" s="159"/>
      <c r="HU146" s="159"/>
      <c r="HV146" s="159"/>
      <c r="HW146" s="159"/>
      <c r="HX146" s="159"/>
      <c r="HY146" s="159"/>
      <c r="HZ146" s="159"/>
      <c r="IA146" s="159"/>
      <c r="IB146" s="159"/>
      <c r="IC146" s="159"/>
      <c r="ID146" s="159"/>
      <c r="IE146" s="159"/>
      <c r="IF146" s="159"/>
      <c r="IG146" s="159"/>
      <c r="IH146" s="159"/>
    </row>
    <row r="147" spans="1:242" s="94" customFormat="1" ht="37.5" hidden="1">
      <c r="A147" s="153" t="s">
        <v>225</v>
      </c>
      <c r="B147" s="79" t="s">
        <v>0</v>
      </c>
      <c r="C147" s="151" t="s">
        <v>214</v>
      </c>
      <c r="D147" s="150" t="s">
        <v>213</v>
      </c>
      <c r="E147" s="149" t="s">
        <v>224</v>
      </c>
      <c r="F147" s="148" t="s">
        <v>223</v>
      </c>
      <c r="G147" s="154"/>
      <c r="H147" s="580"/>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c r="CF147" s="159"/>
      <c r="CG147" s="159"/>
      <c r="CH147" s="159"/>
      <c r="CI147" s="159"/>
      <c r="CJ147" s="159"/>
      <c r="CK147" s="159"/>
      <c r="CL147" s="159"/>
      <c r="CM147" s="159"/>
      <c r="CN147" s="159"/>
      <c r="CO147" s="159"/>
      <c r="CP147" s="159"/>
      <c r="CQ147" s="159"/>
      <c r="CR147" s="159"/>
      <c r="CS147" s="159"/>
      <c r="CT147" s="159"/>
      <c r="CU147" s="159"/>
      <c r="CV147" s="159"/>
      <c r="CW147" s="159"/>
      <c r="CX147" s="159"/>
      <c r="CY147" s="159"/>
      <c r="CZ147" s="159"/>
      <c r="DA147" s="159"/>
      <c r="DB147" s="159"/>
      <c r="DC147" s="159"/>
      <c r="DD147" s="159"/>
      <c r="DE147" s="159"/>
      <c r="DF147" s="159"/>
      <c r="DG147" s="159"/>
      <c r="DH147" s="159"/>
      <c r="DI147" s="159"/>
      <c r="DJ147" s="159"/>
      <c r="DK147" s="159"/>
      <c r="DL147" s="159"/>
      <c r="DM147" s="159"/>
      <c r="DN147" s="159"/>
      <c r="DO147" s="159"/>
      <c r="DP147" s="159"/>
      <c r="DQ147" s="159"/>
      <c r="DR147" s="159"/>
      <c r="DS147" s="159"/>
      <c r="DT147" s="159"/>
      <c r="DU147" s="159"/>
      <c r="DV147" s="159"/>
      <c r="DW147" s="159"/>
      <c r="DX147" s="159"/>
      <c r="DY147" s="159"/>
      <c r="DZ147" s="159"/>
      <c r="EA147" s="159"/>
      <c r="EB147" s="159"/>
      <c r="EC147" s="159"/>
      <c r="ED147" s="159"/>
      <c r="EE147" s="159"/>
      <c r="EF147" s="159"/>
      <c r="EG147" s="159"/>
      <c r="EH147" s="159"/>
      <c r="EI147" s="159"/>
      <c r="EJ147" s="159"/>
      <c r="EK147" s="159"/>
      <c r="EL147" s="159"/>
      <c r="EM147" s="159"/>
      <c r="EN147" s="159"/>
      <c r="EO147" s="159"/>
      <c r="EP147" s="159"/>
      <c r="EQ147" s="159"/>
      <c r="ER147" s="159"/>
      <c r="ES147" s="159"/>
      <c r="ET147" s="159"/>
      <c r="EU147" s="159"/>
      <c r="EV147" s="159"/>
      <c r="EW147" s="159"/>
      <c r="EX147" s="159"/>
      <c r="EY147" s="159"/>
      <c r="EZ147" s="159"/>
      <c r="FA147" s="159"/>
      <c r="FB147" s="159"/>
      <c r="FC147" s="159"/>
      <c r="FD147" s="159"/>
      <c r="FE147" s="159"/>
      <c r="FF147" s="159"/>
      <c r="FG147" s="159"/>
      <c r="FH147" s="159"/>
      <c r="FI147" s="159"/>
      <c r="FJ147" s="159"/>
      <c r="FK147" s="159"/>
      <c r="FL147" s="159"/>
      <c r="FM147" s="159"/>
      <c r="FN147" s="159"/>
      <c r="FO147" s="159"/>
      <c r="FP147" s="159"/>
      <c r="FQ147" s="159"/>
      <c r="FR147" s="159"/>
      <c r="FS147" s="159"/>
      <c r="FT147" s="159"/>
      <c r="FU147" s="159"/>
      <c r="FV147" s="159"/>
      <c r="FW147" s="159"/>
      <c r="FX147" s="159"/>
      <c r="FY147" s="159"/>
      <c r="FZ147" s="159"/>
      <c r="GA147" s="159"/>
      <c r="GB147" s="159"/>
      <c r="GC147" s="159"/>
      <c r="GD147" s="159"/>
      <c r="GE147" s="159"/>
      <c r="GF147" s="159"/>
      <c r="GG147" s="159"/>
      <c r="GH147" s="159"/>
      <c r="GI147" s="159"/>
      <c r="GJ147" s="159"/>
      <c r="GK147" s="159"/>
      <c r="GL147" s="159"/>
      <c r="GM147" s="159"/>
      <c r="GN147" s="159"/>
      <c r="GO147" s="159"/>
      <c r="GP147" s="159"/>
      <c r="GQ147" s="159"/>
      <c r="GR147" s="159"/>
      <c r="GS147" s="159"/>
      <c r="GT147" s="159"/>
      <c r="GU147" s="159"/>
      <c r="GV147" s="159"/>
      <c r="GW147" s="159"/>
      <c r="GX147" s="159"/>
      <c r="GY147" s="159"/>
      <c r="GZ147" s="159"/>
      <c r="HA147" s="159"/>
      <c r="HB147" s="159"/>
      <c r="HC147" s="159"/>
      <c r="HD147" s="159"/>
      <c r="HE147" s="159"/>
      <c r="HF147" s="159"/>
      <c r="HG147" s="159"/>
      <c r="HH147" s="159"/>
      <c r="HI147" s="159"/>
      <c r="HJ147" s="159"/>
      <c r="HK147" s="159"/>
      <c r="HL147" s="159"/>
      <c r="HM147" s="159"/>
      <c r="HN147" s="159"/>
      <c r="HO147" s="159"/>
      <c r="HP147" s="159"/>
      <c r="HQ147" s="159"/>
      <c r="HR147" s="159"/>
      <c r="HS147" s="159"/>
      <c r="HT147" s="159"/>
      <c r="HU147" s="159"/>
      <c r="HV147" s="159"/>
      <c r="HW147" s="159"/>
      <c r="HX147" s="159"/>
      <c r="HY147" s="159"/>
      <c r="HZ147" s="159"/>
      <c r="IA147" s="159"/>
      <c r="IB147" s="159"/>
      <c r="IC147" s="159"/>
      <c r="ID147" s="159"/>
      <c r="IE147" s="159"/>
      <c r="IF147" s="159"/>
      <c r="IG147" s="159"/>
      <c r="IH147" s="159"/>
    </row>
    <row r="148" spans="1:242" s="94" customFormat="1" ht="19.5" hidden="1">
      <c r="A148" s="80" t="s">
        <v>157</v>
      </c>
      <c r="B148" s="51" t="s">
        <v>0</v>
      </c>
      <c r="C148" s="151" t="s">
        <v>214</v>
      </c>
      <c r="D148" s="150" t="s">
        <v>213</v>
      </c>
      <c r="E148" s="149" t="s">
        <v>224</v>
      </c>
      <c r="F148" s="148" t="s">
        <v>223</v>
      </c>
      <c r="G148" s="145" t="s">
        <v>143</v>
      </c>
      <c r="H148" s="581"/>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c r="CF148" s="159"/>
      <c r="CG148" s="159"/>
      <c r="CH148" s="159"/>
      <c r="CI148" s="159"/>
      <c r="CJ148" s="159"/>
      <c r="CK148" s="159"/>
      <c r="CL148" s="159"/>
      <c r="CM148" s="159"/>
      <c r="CN148" s="159"/>
      <c r="CO148" s="159"/>
      <c r="CP148" s="159"/>
      <c r="CQ148" s="159"/>
      <c r="CR148" s="159"/>
      <c r="CS148" s="159"/>
      <c r="CT148" s="159"/>
      <c r="CU148" s="159"/>
      <c r="CV148" s="159"/>
      <c r="CW148" s="159"/>
      <c r="CX148" s="159"/>
      <c r="CY148" s="159"/>
      <c r="CZ148" s="159"/>
      <c r="DA148" s="159"/>
      <c r="DB148" s="159"/>
      <c r="DC148" s="159"/>
      <c r="DD148" s="159"/>
      <c r="DE148" s="159"/>
      <c r="DF148" s="159"/>
      <c r="DG148" s="159"/>
      <c r="DH148" s="159"/>
      <c r="DI148" s="159"/>
      <c r="DJ148" s="159"/>
      <c r="DK148" s="159"/>
      <c r="DL148" s="159"/>
      <c r="DM148" s="159"/>
      <c r="DN148" s="159"/>
      <c r="DO148" s="159"/>
      <c r="DP148" s="159"/>
      <c r="DQ148" s="159"/>
      <c r="DR148" s="159"/>
      <c r="DS148" s="159"/>
      <c r="DT148" s="159"/>
      <c r="DU148" s="159"/>
      <c r="DV148" s="159"/>
      <c r="DW148" s="159"/>
      <c r="DX148" s="159"/>
      <c r="DY148" s="159"/>
      <c r="DZ148" s="159"/>
      <c r="EA148" s="159"/>
      <c r="EB148" s="159"/>
      <c r="EC148" s="159"/>
      <c r="ED148" s="159"/>
      <c r="EE148" s="159"/>
      <c r="EF148" s="159"/>
      <c r="EG148" s="159"/>
      <c r="EH148" s="159"/>
      <c r="EI148" s="159"/>
      <c r="EJ148" s="159"/>
      <c r="EK148" s="159"/>
      <c r="EL148" s="159"/>
      <c r="EM148" s="159"/>
      <c r="EN148" s="159"/>
      <c r="EO148" s="159"/>
      <c r="EP148" s="159"/>
      <c r="EQ148" s="159"/>
      <c r="ER148" s="159"/>
      <c r="ES148" s="159"/>
      <c r="ET148" s="159"/>
      <c r="EU148" s="159"/>
      <c r="EV148" s="159"/>
      <c r="EW148" s="159"/>
      <c r="EX148" s="159"/>
      <c r="EY148" s="159"/>
      <c r="EZ148" s="159"/>
      <c r="FA148" s="159"/>
      <c r="FB148" s="159"/>
      <c r="FC148" s="159"/>
      <c r="FD148" s="159"/>
      <c r="FE148" s="159"/>
      <c r="FF148" s="159"/>
      <c r="FG148" s="159"/>
      <c r="FH148" s="159"/>
      <c r="FI148" s="159"/>
      <c r="FJ148" s="159"/>
      <c r="FK148" s="159"/>
      <c r="FL148" s="159"/>
      <c r="FM148" s="159"/>
      <c r="FN148" s="159"/>
      <c r="FO148" s="159"/>
      <c r="FP148" s="159"/>
      <c r="FQ148" s="159"/>
      <c r="FR148" s="159"/>
      <c r="FS148" s="159"/>
      <c r="FT148" s="159"/>
      <c r="FU148" s="159"/>
      <c r="FV148" s="159"/>
      <c r="FW148" s="159"/>
      <c r="FX148" s="159"/>
      <c r="FY148" s="159"/>
      <c r="FZ148" s="159"/>
      <c r="GA148" s="159"/>
      <c r="GB148" s="159"/>
      <c r="GC148" s="159"/>
      <c r="GD148" s="159"/>
      <c r="GE148" s="159"/>
      <c r="GF148" s="159"/>
      <c r="GG148" s="159"/>
      <c r="GH148" s="159"/>
      <c r="GI148" s="159"/>
      <c r="GJ148" s="159"/>
      <c r="GK148" s="159"/>
      <c r="GL148" s="159"/>
      <c r="GM148" s="159"/>
      <c r="GN148" s="159"/>
      <c r="GO148" s="159"/>
      <c r="GP148" s="159"/>
      <c r="GQ148" s="159"/>
      <c r="GR148" s="159"/>
      <c r="GS148" s="159"/>
      <c r="GT148" s="159"/>
      <c r="GU148" s="159"/>
      <c r="GV148" s="159"/>
      <c r="GW148" s="159"/>
      <c r="GX148" s="159"/>
      <c r="GY148" s="159"/>
      <c r="GZ148" s="159"/>
      <c r="HA148" s="159"/>
      <c r="HB148" s="159"/>
      <c r="HC148" s="159"/>
      <c r="HD148" s="159"/>
      <c r="HE148" s="159"/>
      <c r="HF148" s="159"/>
      <c r="HG148" s="159"/>
      <c r="HH148" s="159"/>
      <c r="HI148" s="159"/>
      <c r="HJ148" s="159"/>
      <c r="HK148" s="159"/>
      <c r="HL148" s="159"/>
      <c r="HM148" s="159"/>
      <c r="HN148" s="159"/>
      <c r="HO148" s="159"/>
      <c r="HP148" s="159"/>
      <c r="HQ148" s="159"/>
      <c r="HR148" s="159"/>
      <c r="HS148" s="159"/>
      <c r="HT148" s="159"/>
      <c r="HU148" s="159"/>
      <c r="HV148" s="159"/>
      <c r="HW148" s="159"/>
      <c r="HX148" s="159"/>
      <c r="HY148" s="159"/>
      <c r="HZ148" s="159"/>
      <c r="IA148" s="159"/>
      <c r="IB148" s="159"/>
      <c r="IC148" s="159"/>
      <c r="ID148" s="159"/>
      <c r="IE148" s="159"/>
      <c r="IF148" s="159"/>
      <c r="IG148" s="159"/>
      <c r="IH148" s="159"/>
    </row>
    <row r="149" spans="1:242" s="94" customFormat="1" ht="37.5" hidden="1">
      <c r="A149" s="153" t="s">
        <v>222</v>
      </c>
      <c r="B149" s="79" t="s">
        <v>0</v>
      </c>
      <c r="C149" s="151" t="s">
        <v>214</v>
      </c>
      <c r="D149" s="150" t="s">
        <v>213</v>
      </c>
      <c r="E149" s="149" t="s">
        <v>218</v>
      </c>
      <c r="F149" s="148" t="s">
        <v>167</v>
      </c>
      <c r="G149" s="154"/>
      <c r="H149" s="580"/>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c r="CF149" s="159"/>
      <c r="CG149" s="159"/>
      <c r="CH149" s="159"/>
      <c r="CI149" s="159"/>
      <c r="CJ149" s="159"/>
      <c r="CK149" s="159"/>
      <c r="CL149" s="159"/>
      <c r="CM149" s="159"/>
      <c r="CN149" s="159"/>
      <c r="CO149" s="159"/>
      <c r="CP149" s="159"/>
      <c r="CQ149" s="159"/>
      <c r="CR149" s="159"/>
      <c r="CS149" s="159"/>
      <c r="CT149" s="159"/>
      <c r="CU149" s="159"/>
      <c r="CV149" s="159"/>
      <c r="CW149" s="159"/>
      <c r="CX149" s="159"/>
      <c r="CY149" s="159"/>
      <c r="CZ149" s="159"/>
      <c r="DA149" s="159"/>
      <c r="DB149" s="159"/>
      <c r="DC149" s="159"/>
      <c r="DD149" s="159"/>
      <c r="DE149" s="159"/>
      <c r="DF149" s="159"/>
      <c r="DG149" s="159"/>
      <c r="DH149" s="159"/>
      <c r="DI149" s="159"/>
      <c r="DJ149" s="159"/>
      <c r="DK149" s="159"/>
      <c r="DL149" s="159"/>
      <c r="DM149" s="159"/>
      <c r="DN149" s="159"/>
      <c r="DO149" s="159"/>
      <c r="DP149" s="159"/>
      <c r="DQ149" s="159"/>
      <c r="DR149" s="159"/>
      <c r="DS149" s="159"/>
      <c r="DT149" s="159"/>
      <c r="DU149" s="159"/>
      <c r="DV149" s="159"/>
      <c r="DW149" s="159"/>
      <c r="DX149" s="159"/>
      <c r="DY149" s="159"/>
      <c r="DZ149" s="159"/>
      <c r="EA149" s="159"/>
      <c r="EB149" s="159"/>
      <c r="EC149" s="159"/>
      <c r="ED149" s="159"/>
      <c r="EE149" s="159"/>
      <c r="EF149" s="159"/>
      <c r="EG149" s="159"/>
      <c r="EH149" s="159"/>
      <c r="EI149" s="159"/>
      <c r="EJ149" s="159"/>
      <c r="EK149" s="159"/>
      <c r="EL149" s="159"/>
      <c r="EM149" s="159"/>
      <c r="EN149" s="159"/>
      <c r="EO149" s="159"/>
      <c r="EP149" s="159"/>
      <c r="EQ149" s="159"/>
      <c r="ER149" s="159"/>
      <c r="ES149" s="159"/>
      <c r="ET149" s="159"/>
      <c r="EU149" s="159"/>
      <c r="EV149" s="159"/>
      <c r="EW149" s="159"/>
      <c r="EX149" s="159"/>
      <c r="EY149" s="159"/>
      <c r="EZ149" s="159"/>
      <c r="FA149" s="159"/>
      <c r="FB149" s="159"/>
      <c r="FC149" s="159"/>
      <c r="FD149" s="159"/>
      <c r="FE149" s="159"/>
      <c r="FF149" s="159"/>
      <c r="FG149" s="159"/>
      <c r="FH149" s="159"/>
      <c r="FI149" s="159"/>
      <c r="FJ149" s="159"/>
      <c r="FK149" s="159"/>
      <c r="FL149" s="159"/>
      <c r="FM149" s="159"/>
      <c r="FN149" s="159"/>
      <c r="FO149" s="159"/>
      <c r="FP149" s="159"/>
      <c r="FQ149" s="159"/>
      <c r="FR149" s="159"/>
      <c r="FS149" s="159"/>
      <c r="FT149" s="159"/>
      <c r="FU149" s="159"/>
      <c r="FV149" s="159"/>
      <c r="FW149" s="159"/>
      <c r="FX149" s="159"/>
      <c r="FY149" s="159"/>
      <c r="FZ149" s="159"/>
      <c r="GA149" s="159"/>
      <c r="GB149" s="159"/>
      <c r="GC149" s="159"/>
      <c r="GD149" s="159"/>
      <c r="GE149" s="159"/>
      <c r="GF149" s="159"/>
      <c r="GG149" s="159"/>
      <c r="GH149" s="159"/>
      <c r="GI149" s="159"/>
      <c r="GJ149" s="159"/>
      <c r="GK149" s="159"/>
      <c r="GL149" s="159"/>
      <c r="GM149" s="159"/>
      <c r="GN149" s="159"/>
      <c r="GO149" s="159"/>
      <c r="GP149" s="159"/>
      <c r="GQ149" s="159"/>
      <c r="GR149" s="159"/>
      <c r="GS149" s="159"/>
      <c r="GT149" s="159"/>
      <c r="GU149" s="159"/>
      <c r="GV149" s="159"/>
      <c r="GW149" s="159"/>
      <c r="GX149" s="159"/>
      <c r="GY149" s="159"/>
      <c r="GZ149" s="159"/>
      <c r="HA149" s="159"/>
      <c r="HB149" s="159"/>
      <c r="HC149" s="159"/>
      <c r="HD149" s="159"/>
      <c r="HE149" s="159"/>
      <c r="HF149" s="159"/>
      <c r="HG149" s="159"/>
      <c r="HH149" s="159"/>
      <c r="HI149" s="159"/>
      <c r="HJ149" s="159"/>
      <c r="HK149" s="159"/>
      <c r="HL149" s="159"/>
      <c r="HM149" s="159"/>
      <c r="HN149" s="159"/>
      <c r="HO149" s="159"/>
      <c r="HP149" s="159"/>
      <c r="HQ149" s="159"/>
      <c r="HR149" s="159"/>
      <c r="HS149" s="159"/>
      <c r="HT149" s="159"/>
      <c r="HU149" s="159"/>
      <c r="HV149" s="159"/>
      <c r="HW149" s="159"/>
      <c r="HX149" s="159"/>
      <c r="HY149" s="159"/>
      <c r="HZ149" s="159"/>
      <c r="IA149" s="159"/>
      <c r="IB149" s="159"/>
      <c r="IC149" s="159"/>
      <c r="ID149" s="159"/>
      <c r="IE149" s="159"/>
      <c r="IF149" s="159"/>
      <c r="IG149" s="159"/>
      <c r="IH149" s="159"/>
    </row>
    <row r="150" spans="1:242" s="169" customFormat="1" ht="37.5" hidden="1">
      <c r="A150" s="153" t="s">
        <v>221</v>
      </c>
      <c r="B150" s="79" t="s">
        <v>0</v>
      </c>
      <c r="C150" s="151" t="s">
        <v>214</v>
      </c>
      <c r="D150" s="150" t="s">
        <v>213</v>
      </c>
      <c r="E150" s="149" t="s">
        <v>218</v>
      </c>
      <c r="F150" s="148" t="s">
        <v>220</v>
      </c>
      <c r="G150" s="154"/>
      <c r="H150" s="580"/>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70"/>
      <c r="AH150" s="170"/>
      <c r="AI150" s="170"/>
      <c r="AJ150" s="170"/>
      <c r="AK150" s="170"/>
      <c r="AL150" s="170"/>
      <c r="AM150" s="170"/>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0"/>
      <c r="BR150" s="170"/>
      <c r="BS150" s="170"/>
      <c r="BT150" s="170"/>
      <c r="BU150" s="170"/>
      <c r="BV150" s="170"/>
      <c r="BW150" s="170"/>
      <c r="BX150" s="170"/>
      <c r="BY150" s="170"/>
      <c r="BZ150" s="170"/>
      <c r="CA150" s="170"/>
      <c r="CB150" s="170"/>
      <c r="CC150" s="170"/>
      <c r="CD150" s="170"/>
      <c r="CE150" s="170"/>
      <c r="CF150" s="170"/>
      <c r="CG150" s="170"/>
      <c r="CH150" s="170"/>
      <c r="CI150" s="170"/>
      <c r="CJ150" s="170"/>
      <c r="CK150" s="170"/>
      <c r="CL150" s="170"/>
      <c r="CM150" s="170"/>
      <c r="CN150" s="170"/>
      <c r="CO150" s="170"/>
      <c r="CP150" s="170"/>
      <c r="CQ150" s="170"/>
      <c r="CR150" s="170"/>
      <c r="CS150" s="170"/>
      <c r="CT150" s="170"/>
      <c r="CU150" s="170"/>
      <c r="CV150" s="170"/>
      <c r="CW150" s="170"/>
      <c r="CX150" s="170"/>
      <c r="CY150" s="170"/>
      <c r="CZ150" s="170"/>
      <c r="DA150" s="170"/>
      <c r="DB150" s="170"/>
      <c r="DC150" s="170"/>
      <c r="DD150" s="170"/>
      <c r="DE150" s="170"/>
      <c r="DF150" s="170"/>
      <c r="DG150" s="170"/>
      <c r="DH150" s="170"/>
      <c r="DI150" s="170"/>
      <c r="DJ150" s="170"/>
      <c r="DK150" s="170"/>
      <c r="DL150" s="170"/>
      <c r="DM150" s="170"/>
      <c r="DN150" s="170"/>
      <c r="DO150" s="170"/>
      <c r="DP150" s="170"/>
      <c r="DQ150" s="170"/>
      <c r="DR150" s="170"/>
      <c r="DS150" s="170"/>
      <c r="DT150" s="170"/>
      <c r="DU150" s="170"/>
      <c r="DV150" s="170"/>
      <c r="DW150" s="170"/>
      <c r="DX150" s="170"/>
      <c r="DY150" s="170"/>
      <c r="DZ150" s="170"/>
      <c r="EA150" s="170"/>
      <c r="EB150" s="170"/>
      <c r="EC150" s="170"/>
      <c r="ED150" s="170"/>
      <c r="EE150" s="170"/>
      <c r="EF150" s="170"/>
      <c r="EG150" s="170"/>
      <c r="EH150" s="170"/>
      <c r="EI150" s="170"/>
      <c r="EJ150" s="170"/>
      <c r="EK150" s="170"/>
      <c r="EL150" s="170"/>
      <c r="EM150" s="170"/>
      <c r="EN150" s="170"/>
      <c r="EO150" s="170"/>
      <c r="EP150" s="170"/>
      <c r="EQ150" s="170"/>
      <c r="ER150" s="170"/>
      <c r="ES150" s="170"/>
      <c r="ET150" s="170"/>
      <c r="EU150" s="170"/>
      <c r="EV150" s="170"/>
      <c r="EW150" s="170"/>
      <c r="EX150" s="170"/>
      <c r="EY150" s="170"/>
      <c r="EZ150" s="170"/>
      <c r="FA150" s="170"/>
      <c r="FB150" s="170"/>
      <c r="FC150" s="170"/>
      <c r="FD150" s="170"/>
      <c r="FE150" s="170"/>
      <c r="FF150" s="170"/>
      <c r="FG150" s="170"/>
      <c r="FH150" s="170"/>
      <c r="FI150" s="170"/>
      <c r="FJ150" s="170"/>
      <c r="FK150" s="170"/>
      <c r="FL150" s="170"/>
      <c r="FM150" s="170"/>
      <c r="FN150" s="170"/>
      <c r="FO150" s="170"/>
      <c r="FP150" s="170"/>
      <c r="FQ150" s="170"/>
      <c r="FR150" s="170"/>
      <c r="FS150" s="170"/>
      <c r="FT150" s="170"/>
      <c r="FU150" s="170"/>
      <c r="FV150" s="170"/>
      <c r="FW150" s="170"/>
      <c r="FX150" s="170"/>
      <c r="FY150" s="170"/>
      <c r="FZ150" s="170"/>
      <c r="GA150" s="170"/>
      <c r="GB150" s="170"/>
      <c r="GC150" s="170"/>
      <c r="GD150" s="170"/>
      <c r="GE150" s="170"/>
      <c r="GF150" s="170"/>
      <c r="GG150" s="170"/>
      <c r="GH150" s="170"/>
      <c r="GI150" s="170"/>
      <c r="GJ150" s="170"/>
      <c r="GK150" s="170"/>
      <c r="GL150" s="170"/>
      <c r="GM150" s="170"/>
      <c r="GN150" s="170"/>
      <c r="GO150" s="170"/>
      <c r="GP150" s="170"/>
      <c r="GQ150" s="170"/>
      <c r="GR150" s="170"/>
      <c r="GS150" s="170"/>
      <c r="GT150" s="170"/>
      <c r="GU150" s="170"/>
      <c r="GV150" s="170"/>
      <c r="GW150" s="170"/>
      <c r="GX150" s="170"/>
      <c r="GY150" s="170"/>
      <c r="GZ150" s="170"/>
      <c r="HA150" s="170"/>
      <c r="HB150" s="170"/>
      <c r="HC150" s="170"/>
      <c r="HD150" s="170"/>
      <c r="HE150" s="170"/>
      <c r="HF150" s="170"/>
      <c r="HG150" s="170"/>
      <c r="HH150" s="170"/>
      <c r="HI150" s="170"/>
      <c r="HJ150" s="170"/>
      <c r="HK150" s="170"/>
      <c r="HL150" s="170"/>
      <c r="HM150" s="170"/>
      <c r="HN150" s="170"/>
      <c r="HO150" s="170"/>
      <c r="HP150" s="170"/>
      <c r="HQ150" s="170"/>
      <c r="HR150" s="170"/>
      <c r="HS150" s="170"/>
      <c r="HT150" s="170"/>
      <c r="HU150" s="170"/>
      <c r="HV150" s="170"/>
      <c r="HW150" s="170"/>
      <c r="HX150" s="170"/>
      <c r="HY150" s="170"/>
      <c r="HZ150" s="170"/>
      <c r="IA150" s="170"/>
      <c r="IB150" s="170"/>
      <c r="IC150" s="170"/>
      <c r="ID150" s="170"/>
      <c r="IE150" s="170"/>
      <c r="IF150" s="170"/>
      <c r="IG150" s="170"/>
      <c r="IH150" s="170"/>
    </row>
    <row r="151" spans="1:243" s="168" customFormat="1" ht="18.75" hidden="1">
      <c r="A151" s="80" t="s">
        <v>157</v>
      </c>
      <c r="B151" s="51" t="s">
        <v>0</v>
      </c>
      <c r="C151" s="151" t="s">
        <v>214</v>
      </c>
      <c r="D151" s="150" t="s">
        <v>213</v>
      </c>
      <c r="E151" s="149" t="s">
        <v>218</v>
      </c>
      <c r="F151" s="148" t="s">
        <v>220</v>
      </c>
      <c r="G151" s="145" t="s">
        <v>143</v>
      </c>
      <c r="H151" s="581"/>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c r="CF151" s="159"/>
      <c r="CG151" s="159"/>
      <c r="CH151" s="159"/>
      <c r="CI151" s="159"/>
      <c r="CJ151" s="159"/>
      <c r="CK151" s="159"/>
      <c r="CL151" s="159"/>
      <c r="CM151" s="159"/>
      <c r="CN151" s="159"/>
      <c r="CO151" s="159"/>
      <c r="CP151" s="159"/>
      <c r="CQ151" s="159"/>
      <c r="CR151" s="159"/>
      <c r="CS151" s="159"/>
      <c r="CT151" s="159"/>
      <c r="CU151" s="159"/>
      <c r="CV151" s="159"/>
      <c r="CW151" s="159"/>
      <c r="CX151" s="159"/>
      <c r="CY151" s="159"/>
      <c r="CZ151" s="159"/>
      <c r="DA151" s="159"/>
      <c r="DB151" s="159"/>
      <c r="DC151" s="159"/>
      <c r="DD151" s="159"/>
      <c r="DE151" s="159"/>
      <c r="DF151" s="159"/>
      <c r="DG151" s="159"/>
      <c r="DH151" s="159"/>
      <c r="DI151" s="159"/>
      <c r="DJ151" s="159"/>
      <c r="DK151" s="159"/>
      <c r="DL151" s="159"/>
      <c r="DM151" s="159"/>
      <c r="DN151" s="159"/>
      <c r="DO151" s="159"/>
      <c r="DP151" s="159"/>
      <c r="DQ151" s="159"/>
      <c r="DR151" s="159"/>
      <c r="DS151" s="159"/>
      <c r="DT151" s="159"/>
      <c r="DU151" s="159"/>
      <c r="DV151" s="159"/>
      <c r="DW151" s="159"/>
      <c r="DX151" s="159"/>
      <c r="DY151" s="159"/>
      <c r="DZ151" s="159"/>
      <c r="EA151" s="159"/>
      <c r="EB151" s="159"/>
      <c r="EC151" s="159"/>
      <c r="ED151" s="159"/>
      <c r="EE151" s="159"/>
      <c r="EF151" s="159"/>
      <c r="EG151" s="159"/>
      <c r="EH151" s="159"/>
      <c r="EI151" s="159"/>
      <c r="EJ151" s="159"/>
      <c r="EK151" s="159"/>
      <c r="EL151" s="159"/>
      <c r="EM151" s="159"/>
      <c r="EN151" s="159"/>
      <c r="EO151" s="159"/>
      <c r="EP151" s="159"/>
      <c r="EQ151" s="159"/>
      <c r="ER151" s="159"/>
      <c r="ES151" s="159"/>
      <c r="ET151" s="159"/>
      <c r="EU151" s="159"/>
      <c r="EV151" s="159"/>
      <c r="EW151" s="159"/>
      <c r="EX151" s="159"/>
      <c r="EY151" s="159"/>
      <c r="EZ151" s="159"/>
      <c r="FA151" s="159"/>
      <c r="FB151" s="159"/>
      <c r="FC151" s="159"/>
      <c r="FD151" s="159"/>
      <c r="FE151" s="159"/>
      <c r="FF151" s="159"/>
      <c r="FG151" s="159"/>
      <c r="FH151" s="159"/>
      <c r="FI151" s="159"/>
      <c r="FJ151" s="159"/>
      <c r="FK151" s="159"/>
      <c r="FL151" s="159"/>
      <c r="FM151" s="159"/>
      <c r="FN151" s="159"/>
      <c r="FO151" s="159"/>
      <c r="FP151" s="159"/>
      <c r="FQ151" s="159"/>
      <c r="FR151" s="159"/>
      <c r="FS151" s="159"/>
      <c r="FT151" s="159"/>
      <c r="FU151" s="159"/>
      <c r="FV151" s="159"/>
      <c r="FW151" s="159"/>
      <c r="FX151" s="159"/>
      <c r="FY151" s="159"/>
      <c r="FZ151" s="159"/>
      <c r="GA151" s="159"/>
      <c r="GB151" s="159"/>
      <c r="GC151" s="159"/>
      <c r="GD151" s="159"/>
      <c r="GE151" s="159"/>
      <c r="GF151" s="159"/>
      <c r="GG151" s="159"/>
      <c r="GH151" s="159"/>
      <c r="GI151" s="159"/>
      <c r="GJ151" s="159"/>
      <c r="GK151" s="159"/>
      <c r="GL151" s="159"/>
      <c r="GM151" s="159"/>
      <c r="GN151" s="159"/>
      <c r="GO151" s="159"/>
      <c r="GP151" s="159"/>
      <c r="GQ151" s="159"/>
      <c r="GR151" s="159"/>
      <c r="GS151" s="159"/>
      <c r="GT151" s="159"/>
      <c r="GU151" s="159"/>
      <c r="GV151" s="159"/>
      <c r="GW151" s="159"/>
      <c r="GX151" s="159"/>
      <c r="GY151" s="159"/>
      <c r="GZ151" s="159"/>
      <c r="HA151" s="159"/>
      <c r="HB151" s="159"/>
      <c r="HC151" s="159"/>
      <c r="HD151" s="159"/>
      <c r="HE151" s="159"/>
      <c r="HF151" s="159"/>
      <c r="HG151" s="159"/>
      <c r="HH151" s="159"/>
      <c r="HI151" s="159"/>
      <c r="HJ151" s="159"/>
      <c r="HK151" s="159"/>
      <c r="HL151" s="159"/>
      <c r="HM151" s="159"/>
      <c r="HN151" s="159"/>
      <c r="HO151" s="159"/>
      <c r="HP151" s="159"/>
      <c r="HQ151" s="159"/>
      <c r="HR151" s="159"/>
      <c r="HS151" s="159"/>
      <c r="HT151" s="159"/>
      <c r="HU151" s="159"/>
      <c r="HV151" s="159"/>
      <c r="HW151" s="159"/>
      <c r="HX151" s="159"/>
      <c r="HY151" s="159"/>
      <c r="HZ151" s="159"/>
      <c r="IA151" s="159"/>
      <c r="IB151" s="159"/>
      <c r="IC151" s="159"/>
      <c r="ID151" s="159"/>
      <c r="IE151" s="159"/>
      <c r="IF151" s="159"/>
      <c r="IG151" s="159"/>
      <c r="IH151" s="159"/>
      <c r="II151" s="159"/>
    </row>
    <row r="152" spans="1:32" s="167" customFormat="1" ht="37.5" hidden="1">
      <c r="A152" s="153" t="s">
        <v>219</v>
      </c>
      <c r="B152" s="79" t="s">
        <v>0</v>
      </c>
      <c r="C152" s="151" t="s">
        <v>214</v>
      </c>
      <c r="D152" s="150" t="s">
        <v>213</v>
      </c>
      <c r="E152" s="149" t="s">
        <v>218</v>
      </c>
      <c r="F152" s="148" t="s">
        <v>217</v>
      </c>
      <c r="G152" s="152"/>
      <c r="H152" s="561"/>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row>
    <row r="153" spans="1:32" s="46" customFormat="1" ht="18.75" hidden="1">
      <c r="A153" s="80" t="s">
        <v>157</v>
      </c>
      <c r="B153" s="51" t="s">
        <v>0</v>
      </c>
      <c r="C153" s="151" t="s">
        <v>214</v>
      </c>
      <c r="D153" s="150" t="s">
        <v>213</v>
      </c>
      <c r="E153" s="149" t="s">
        <v>218</v>
      </c>
      <c r="F153" s="148" t="s">
        <v>217</v>
      </c>
      <c r="G153" s="145" t="s">
        <v>143</v>
      </c>
      <c r="H153" s="581"/>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row>
    <row r="154" spans="1:32" s="46" customFormat="1" ht="66" customHeight="1">
      <c r="A154" s="103" t="s">
        <v>553</v>
      </c>
      <c r="B154" s="257" t="s">
        <v>0</v>
      </c>
      <c r="C154" s="62" t="s">
        <v>214</v>
      </c>
      <c r="D154" s="62" t="s">
        <v>213</v>
      </c>
      <c r="E154" s="658" t="s">
        <v>626</v>
      </c>
      <c r="F154" s="659"/>
      <c r="G154" s="134" t="s">
        <v>143</v>
      </c>
      <c r="H154" s="557">
        <f>H155</f>
        <v>268357</v>
      </c>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row>
    <row r="155" spans="1:32" s="46" customFormat="1" ht="47.25" customHeight="1">
      <c r="A155" s="268" t="s">
        <v>407</v>
      </c>
      <c r="B155" s="256" t="s">
        <v>0</v>
      </c>
      <c r="C155" s="106" t="s">
        <v>214</v>
      </c>
      <c r="D155" s="106" t="s">
        <v>213</v>
      </c>
      <c r="E155" s="664" t="s">
        <v>586</v>
      </c>
      <c r="F155" s="665"/>
      <c r="G155" s="134"/>
      <c r="H155" s="579">
        <f>H157+H159+H161+H162+H164</f>
        <v>268357</v>
      </c>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row>
    <row r="156" spans="1:32" s="46" customFormat="1" ht="42" customHeight="1" hidden="1">
      <c r="A156" s="96" t="s">
        <v>351</v>
      </c>
      <c r="B156" s="256" t="s">
        <v>0</v>
      </c>
      <c r="C156" s="106" t="s">
        <v>214</v>
      </c>
      <c r="D156" s="106" t="s">
        <v>213</v>
      </c>
      <c r="E156" s="664" t="s">
        <v>522</v>
      </c>
      <c r="F156" s="665"/>
      <c r="G156" s="143"/>
      <c r="H156" s="582">
        <v>0</v>
      </c>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row>
    <row r="157" spans="1:32" s="46" customFormat="1" ht="29.25" customHeight="1" hidden="1">
      <c r="A157" s="488" t="s">
        <v>353</v>
      </c>
      <c r="B157" s="256" t="s">
        <v>0</v>
      </c>
      <c r="C157" s="106" t="s">
        <v>214</v>
      </c>
      <c r="D157" s="106" t="s">
        <v>213</v>
      </c>
      <c r="E157" s="664" t="s">
        <v>522</v>
      </c>
      <c r="F157" s="665"/>
      <c r="G157" s="143" t="s">
        <v>143</v>
      </c>
      <c r="H157" s="582">
        <v>0</v>
      </c>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row>
    <row r="158" spans="1:32" s="46" customFormat="1" ht="18.75" customHeight="1">
      <c r="A158" s="391" t="s">
        <v>408</v>
      </c>
      <c r="B158" s="269" t="s">
        <v>0</v>
      </c>
      <c r="C158" s="269" t="s">
        <v>214</v>
      </c>
      <c r="D158" s="465" t="s">
        <v>213</v>
      </c>
      <c r="E158" s="660" t="s">
        <v>590</v>
      </c>
      <c r="F158" s="661"/>
      <c r="G158" s="427"/>
      <c r="H158" s="582">
        <f>H159</f>
        <v>20000</v>
      </c>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row>
    <row r="159" spans="1:32" s="46" customFormat="1" ht="21" customHeight="1">
      <c r="A159" s="488" t="s">
        <v>353</v>
      </c>
      <c r="B159" s="269" t="s">
        <v>0</v>
      </c>
      <c r="C159" s="269" t="s">
        <v>214</v>
      </c>
      <c r="D159" s="465" t="s">
        <v>213</v>
      </c>
      <c r="E159" s="660" t="s">
        <v>590</v>
      </c>
      <c r="F159" s="661"/>
      <c r="G159" s="427" t="s">
        <v>143</v>
      </c>
      <c r="H159" s="582">
        <v>20000</v>
      </c>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row>
    <row r="160" spans="1:32" s="46" customFormat="1" ht="40.5" customHeight="1">
      <c r="A160" s="80" t="s">
        <v>215</v>
      </c>
      <c r="B160" s="256" t="s">
        <v>0</v>
      </c>
      <c r="C160" s="106" t="s">
        <v>214</v>
      </c>
      <c r="D160" s="106" t="s">
        <v>213</v>
      </c>
      <c r="E160" s="664" t="s">
        <v>523</v>
      </c>
      <c r="F160" s="665"/>
      <c r="G160" s="143"/>
      <c r="H160" s="582">
        <f>H161</f>
        <v>36200</v>
      </c>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row>
    <row r="161" spans="1:32" s="46" customFormat="1" ht="24" customHeight="1">
      <c r="A161" s="488" t="s">
        <v>353</v>
      </c>
      <c r="B161" s="256" t="s">
        <v>0</v>
      </c>
      <c r="C161" s="106" t="s">
        <v>214</v>
      </c>
      <c r="D161" s="106" t="s">
        <v>213</v>
      </c>
      <c r="E161" s="664" t="s">
        <v>523</v>
      </c>
      <c r="F161" s="665"/>
      <c r="G161" s="143" t="s">
        <v>143</v>
      </c>
      <c r="H161" s="582">
        <v>36200</v>
      </c>
      <c r="I161" s="74"/>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row>
    <row r="162" spans="1:32" s="46" customFormat="1" ht="39" customHeight="1">
      <c r="A162" s="550" t="s">
        <v>596</v>
      </c>
      <c r="B162" s="256" t="s">
        <v>0</v>
      </c>
      <c r="C162" s="106" t="s">
        <v>214</v>
      </c>
      <c r="D162" s="175" t="s">
        <v>213</v>
      </c>
      <c r="E162" s="664" t="s">
        <v>581</v>
      </c>
      <c r="F162" s="665"/>
      <c r="G162" s="143"/>
      <c r="H162" s="582">
        <f>H163</f>
        <v>63647</v>
      </c>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row>
    <row r="163" spans="1:32" s="46" customFormat="1" ht="24" customHeight="1">
      <c r="A163" s="488" t="s">
        <v>353</v>
      </c>
      <c r="B163" s="256" t="s">
        <v>0</v>
      </c>
      <c r="C163" s="106" t="s">
        <v>214</v>
      </c>
      <c r="D163" s="175" t="s">
        <v>213</v>
      </c>
      <c r="E163" s="664" t="s">
        <v>581</v>
      </c>
      <c r="F163" s="665"/>
      <c r="G163" s="143" t="s">
        <v>143</v>
      </c>
      <c r="H163" s="582">
        <v>63647</v>
      </c>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row>
    <row r="164" spans="1:32" s="46" customFormat="1" ht="39" customHeight="1">
      <c r="A164" s="550" t="s">
        <v>595</v>
      </c>
      <c r="B164" s="256" t="s">
        <v>0</v>
      </c>
      <c r="C164" s="106" t="s">
        <v>214</v>
      </c>
      <c r="D164" s="175" t="s">
        <v>213</v>
      </c>
      <c r="E164" s="664" t="s">
        <v>582</v>
      </c>
      <c r="F164" s="665"/>
      <c r="G164" s="143"/>
      <c r="H164" s="582">
        <f>H165</f>
        <v>148510</v>
      </c>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row>
    <row r="165" spans="1:32" s="46" customFormat="1" ht="24" customHeight="1">
      <c r="A165" s="488" t="s">
        <v>353</v>
      </c>
      <c r="B165" s="256" t="s">
        <v>0</v>
      </c>
      <c r="C165" s="106" t="s">
        <v>214</v>
      </c>
      <c r="D165" s="175" t="s">
        <v>213</v>
      </c>
      <c r="E165" s="664" t="s">
        <v>582</v>
      </c>
      <c r="F165" s="665"/>
      <c r="G165" s="143" t="s">
        <v>143</v>
      </c>
      <c r="H165" s="582">
        <v>148510</v>
      </c>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row>
    <row r="166" spans="1:32" s="46" customFormat="1" ht="60" customHeight="1">
      <c r="A166" s="101" t="s">
        <v>564</v>
      </c>
      <c r="B166" s="51" t="s">
        <v>0</v>
      </c>
      <c r="C166" s="51" t="s">
        <v>214</v>
      </c>
      <c r="D166" s="58" t="s">
        <v>213</v>
      </c>
      <c r="E166" s="662" t="s">
        <v>622</v>
      </c>
      <c r="F166" s="663"/>
      <c r="G166" s="57"/>
      <c r="H166" s="528">
        <f>H167</f>
        <v>0</v>
      </c>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row>
    <row r="167" spans="1:32" s="46" customFormat="1" ht="60" customHeight="1">
      <c r="A167" s="80" t="s">
        <v>506</v>
      </c>
      <c r="B167" s="51" t="s">
        <v>0</v>
      </c>
      <c r="C167" s="51" t="s">
        <v>214</v>
      </c>
      <c r="D167" s="58" t="s">
        <v>213</v>
      </c>
      <c r="E167" s="660" t="s">
        <v>508</v>
      </c>
      <c r="F167" s="661"/>
      <c r="G167" s="57"/>
      <c r="H167" s="467">
        <f>H168</f>
        <v>0</v>
      </c>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row>
    <row r="168" spans="1:32" s="46" customFormat="1" ht="24" customHeight="1">
      <c r="A168" s="80" t="s">
        <v>165</v>
      </c>
      <c r="B168" s="51" t="s">
        <v>0</v>
      </c>
      <c r="C168" s="51" t="s">
        <v>214</v>
      </c>
      <c r="D168" s="58" t="s">
        <v>213</v>
      </c>
      <c r="E168" s="660" t="s">
        <v>509</v>
      </c>
      <c r="F168" s="661"/>
      <c r="G168" s="57" t="s">
        <v>162</v>
      </c>
      <c r="H168" s="467">
        <v>0</v>
      </c>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row>
    <row r="169" spans="1:8" s="159" customFormat="1" ht="18.75">
      <c r="A169" s="137" t="s">
        <v>212</v>
      </c>
      <c r="B169" s="252" t="s">
        <v>0</v>
      </c>
      <c r="C169" s="62" t="s">
        <v>190</v>
      </c>
      <c r="D169" s="62"/>
      <c r="E169" s="71"/>
      <c r="F169" s="70"/>
      <c r="G169" s="62"/>
      <c r="H169" s="557">
        <f>H170+H175+H189</f>
        <v>9334544.48</v>
      </c>
    </row>
    <row r="170" spans="1:8" s="159" customFormat="1" ht="18.75">
      <c r="A170" s="137" t="s">
        <v>211</v>
      </c>
      <c r="B170" s="257" t="s">
        <v>0</v>
      </c>
      <c r="C170" s="62" t="s">
        <v>190</v>
      </c>
      <c r="D170" s="62" t="s">
        <v>146</v>
      </c>
      <c r="E170" s="68"/>
      <c r="F170" s="67"/>
      <c r="G170" s="62"/>
      <c r="H170" s="557">
        <f>H171</f>
        <v>23127.76</v>
      </c>
    </row>
    <row r="171" spans="1:8" s="159" customFormat="1" ht="81" customHeight="1">
      <c r="A171" s="136" t="s">
        <v>565</v>
      </c>
      <c r="B171" s="257" t="s">
        <v>0</v>
      </c>
      <c r="C171" s="62" t="s">
        <v>190</v>
      </c>
      <c r="D171" s="62" t="s">
        <v>146</v>
      </c>
      <c r="E171" s="116" t="s">
        <v>179</v>
      </c>
      <c r="F171" s="115" t="s">
        <v>153</v>
      </c>
      <c r="G171" s="62"/>
      <c r="H171" s="557">
        <f>H172</f>
        <v>23127.76</v>
      </c>
    </row>
    <row r="172" spans="1:8" s="159" customFormat="1" ht="78" customHeight="1">
      <c r="A172" s="122" t="s">
        <v>555</v>
      </c>
      <c r="B172" s="256" t="s">
        <v>0</v>
      </c>
      <c r="C172" s="106" t="s">
        <v>190</v>
      </c>
      <c r="D172" s="106" t="s">
        <v>146</v>
      </c>
      <c r="E172" s="116" t="s">
        <v>191</v>
      </c>
      <c r="F172" s="115" t="s">
        <v>153</v>
      </c>
      <c r="G172" s="106"/>
      <c r="H172" s="563">
        <f>H174</f>
        <v>23127.76</v>
      </c>
    </row>
    <row r="173" spans="1:8" s="159" customFormat="1" ht="25.5" customHeight="1">
      <c r="A173" s="389" t="s">
        <v>210</v>
      </c>
      <c r="B173" s="393" t="s">
        <v>0</v>
      </c>
      <c r="C173" s="394" t="s">
        <v>190</v>
      </c>
      <c r="D173" s="394" t="s">
        <v>146</v>
      </c>
      <c r="E173" s="129" t="s">
        <v>209</v>
      </c>
      <c r="F173" s="128" t="s">
        <v>153</v>
      </c>
      <c r="G173" s="106"/>
      <c r="H173" s="649">
        <f>H174</f>
        <v>23127.76</v>
      </c>
    </row>
    <row r="174" spans="1:8" s="159" customFormat="1" ht="18.75">
      <c r="A174" s="142" t="s">
        <v>350</v>
      </c>
      <c r="B174" s="256" t="s">
        <v>0</v>
      </c>
      <c r="C174" s="106" t="s">
        <v>190</v>
      </c>
      <c r="D174" s="106" t="s">
        <v>146</v>
      </c>
      <c r="E174" s="129" t="s">
        <v>209</v>
      </c>
      <c r="F174" s="128" t="s">
        <v>208</v>
      </c>
      <c r="G174" s="62" t="s">
        <v>143</v>
      </c>
      <c r="H174" s="563">
        <v>23127.76</v>
      </c>
    </row>
    <row r="175" spans="1:8" s="74" customFormat="1" ht="18" customHeight="1">
      <c r="A175" s="137" t="s">
        <v>206</v>
      </c>
      <c r="B175" s="65" t="s">
        <v>0</v>
      </c>
      <c r="C175" s="62" t="s">
        <v>190</v>
      </c>
      <c r="D175" s="62" t="s">
        <v>203</v>
      </c>
      <c r="E175" s="68"/>
      <c r="F175" s="67"/>
      <c r="G175" s="62"/>
      <c r="H175" s="557">
        <f>H176+H184</f>
        <v>57715.2</v>
      </c>
    </row>
    <row r="176" spans="1:8" s="74" customFormat="1" ht="84" customHeight="1">
      <c r="A176" s="546" t="s">
        <v>570</v>
      </c>
      <c r="B176" s="163" t="s">
        <v>0</v>
      </c>
      <c r="C176" s="90" t="s">
        <v>190</v>
      </c>
      <c r="D176" s="90" t="s">
        <v>203</v>
      </c>
      <c r="E176" s="116" t="s">
        <v>419</v>
      </c>
      <c r="F176" s="115" t="s">
        <v>153</v>
      </c>
      <c r="G176" s="65"/>
      <c r="H176" s="577">
        <f>H179</f>
        <v>0</v>
      </c>
    </row>
    <row r="177" spans="1:8" s="74" customFormat="1" ht="42" customHeight="1">
      <c r="A177" s="505" t="s">
        <v>675</v>
      </c>
      <c r="B177" s="267" t="s">
        <v>0</v>
      </c>
      <c r="C177" s="392" t="s">
        <v>190</v>
      </c>
      <c r="D177" s="396" t="s">
        <v>203</v>
      </c>
      <c r="E177" s="397" t="s">
        <v>670</v>
      </c>
      <c r="F177" s="398" t="s">
        <v>153</v>
      </c>
      <c r="G177" s="399"/>
      <c r="H177" s="562">
        <f>H179</f>
        <v>0</v>
      </c>
    </row>
    <row r="178" spans="1:8" s="74" customFormat="1" ht="44.25" customHeight="1">
      <c r="A178" s="400" t="s">
        <v>409</v>
      </c>
      <c r="B178" s="267" t="s">
        <v>0</v>
      </c>
      <c r="C178" s="392" t="s">
        <v>190</v>
      </c>
      <c r="D178" s="396" t="s">
        <v>203</v>
      </c>
      <c r="E178" s="397" t="s">
        <v>670</v>
      </c>
      <c r="F178" s="398" t="s">
        <v>201</v>
      </c>
      <c r="G178" s="399"/>
      <c r="H178" s="562">
        <f>H179</f>
        <v>0</v>
      </c>
    </row>
    <row r="179" spans="1:9" s="74" customFormat="1" ht="34.5" customHeight="1">
      <c r="A179" s="488" t="s">
        <v>353</v>
      </c>
      <c r="B179" s="267" t="s">
        <v>0</v>
      </c>
      <c r="C179" s="392" t="s">
        <v>190</v>
      </c>
      <c r="D179" s="396" t="s">
        <v>203</v>
      </c>
      <c r="E179" s="397" t="s">
        <v>670</v>
      </c>
      <c r="F179" s="398" t="s">
        <v>201</v>
      </c>
      <c r="G179" s="608" t="s">
        <v>143</v>
      </c>
      <c r="H179" s="562">
        <v>0</v>
      </c>
      <c r="I179" s="282"/>
    </row>
    <row r="180" spans="1:8" s="74" customFormat="1" ht="81.75" customHeight="1">
      <c r="A180" s="546" t="s">
        <v>570</v>
      </c>
      <c r="B180" s="163" t="s">
        <v>0</v>
      </c>
      <c r="C180" s="90" t="s">
        <v>190</v>
      </c>
      <c r="D180" s="90" t="s">
        <v>174</v>
      </c>
      <c r="E180" s="116" t="s">
        <v>419</v>
      </c>
      <c r="F180" s="115" t="s">
        <v>153</v>
      </c>
      <c r="G180" s="65"/>
      <c r="H180" s="557">
        <f>H181</f>
        <v>54000</v>
      </c>
    </row>
    <row r="181" spans="1:8" s="74" customFormat="1" ht="43.5" customHeight="1">
      <c r="A181" s="402" t="s">
        <v>411</v>
      </c>
      <c r="B181" s="139" t="s">
        <v>0</v>
      </c>
      <c r="C181" s="138" t="s">
        <v>190</v>
      </c>
      <c r="D181" s="138" t="s">
        <v>174</v>
      </c>
      <c r="E181" s="129" t="s">
        <v>396</v>
      </c>
      <c r="F181" s="128" t="s">
        <v>153</v>
      </c>
      <c r="G181" s="51"/>
      <c r="H181" s="562">
        <f>H182</f>
        <v>54000</v>
      </c>
    </row>
    <row r="182" spans="1:8" s="74" customFormat="1" ht="29.25" customHeight="1">
      <c r="A182" s="403" t="s">
        <v>412</v>
      </c>
      <c r="B182" s="139" t="s">
        <v>0</v>
      </c>
      <c r="C182" s="138" t="s">
        <v>190</v>
      </c>
      <c r="D182" s="138" t="s">
        <v>174</v>
      </c>
      <c r="E182" s="129" t="s">
        <v>396</v>
      </c>
      <c r="F182" s="128" t="s">
        <v>397</v>
      </c>
      <c r="G182" s="51"/>
      <c r="H182" s="562">
        <f>H183</f>
        <v>54000</v>
      </c>
    </row>
    <row r="183" spans="1:8" s="74" customFormat="1" ht="42" customHeight="1">
      <c r="A183" s="488" t="s">
        <v>353</v>
      </c>
      <c r="B183" s="139" t="s">
        <v>0</v>
      </c>
      <c r="C183" s="138" t="s">
        <v>190</v>
      </c>
      <c r="D183" s="138" t="s">
        <v>174</v>
      </c>
      <c r="E183" s="129" t="s">
        <v>396</v>
      </c>
      <c r="F183" s="128" t="s">
        <v>397</v>
      </c>
      <c r="G183" s="51" t="s">
        <v>143</v>
      </c>
      <c r="H183" s="562">
        <v>54000</v>
      </c>
    </row>
    <row r="184" spans="1:8" s="74" customFormat="1" ht="84" customHeight="1">
      <c r="A184" s="136" t="s">
        <v>565</v>
      </c>
      <c r="B184" s="163" t="s">
        <v>0</v>
      </c>
      <c r="C184" s="90" t="s">
        <v>190</v>
      </c>
      <c r="D184" s="90" t="s">
        <v>203</v>
      </c>
      <c r="E184" s="116" t="s">
        <v>179</v>
      </c>
      <c r="F184" s="115" t="s">
        <v>153</v>
      </c>
      <c r="G184" s="51"/>
      <c r="H184" s="577">
        <f>H185</f>
        <v>57715.2</v>
      </c>
    </row>
    <row r="185" spans="1:8" s="74" customFormat="1" ht="83.25" customHeight="1">
      <c r="A185" s="122" t="s">
        <v>566</v>
      </c>
      <c r="B185" s="139" t="s">
        <v>0</v>
      </c>
      <c r="C185" s="138" t="s">
        <v>190</v>
      </c>
      <c r="D185" s="138" t="s">
        <v>203</v>
      </c>
      <c r="E185" s="129" t="s">
        <v>191</v>
      </c>
      <c r="F185" s="128" t="s">
        <v>153</v>
      </c>
      <c r="G185" s="51"/>
      <c r="H185" s="562">
        <f>H186</f>
        <v>57715.2</v>
      </c>
    </row>
    <row r="186" spans="1:8" s="74" customFormat="1" ht="40.5" customHeight="1">
      <c r="A186" s="80" t="s">
        <v>426</v>
      </c>
      <c r="B186" s="139" t="s">
        <v>0</v>
      </c>
      <c r="C186" s="138" t="s">
        <v>190</v>
      </c>
      <c r="D186" s="138" t="s">
        <v>203</v>
      </c>
      <c r="E186" s="129" t="s">
        <v>425</v>
      </c>
      <c r="F186" s="128" t="s">
        <v>153</v>
      </c>
      <c r="G186" s="51"/>
      <c r="H186" s="562">
        <f>H187</f>
        <v>57715.2</v>
      </c>
    </row>
    <row r="187" spans="1:8" s="74" customFormat="1" ht="21" customHeight="1">
      <c r="A187" s="80" t="s">
        <v>410</v>
      </c>
      <c r="B187" s="139" t="s">
        <v>0</v>
      </c>
      <c r="C187" s="138" t="s">
        <v>190</v>
      </c>
      <c r="D187" s="138" t="s">
        <v>203</v>
      </c>
      <c r="E187" s="129" t="s">
        <v>425</v>
      </c>
      <c r="F187" s="60" t="s">
        <v>205</v>
      </c>
      <c r="G187" s="51"/>
      <c r="H187" s="562">
        <f>H188</f>
        <v>57715.2</v>
      </c>
    </row>
    <row r="188" spans="1:8" s="74" customFormat="1" ht="21" customHeight="1">
      <c r="A188" s="488" t="s">
        <v>353</v>
      </c>
      <c r="B188" s="139" t="s">
        <v>0</v>
      </c>
      <c r="C188" s="138" t="s">
        <v>190</v>
      </c>
      <c r="D188" s="138" t="s">
        <v>203</v>
      </c>
      <c r="E188" s="129" t="s">
        <v>425</v>
      </c>
      <c r="F188" s="60" t="s">
        <v>205</v>
      </c>
      <c r="G188" s="51" t="s">
        <v>143</v>
      </c>
      <c r="H188" s="562">
        <v>57715.2</v>
      </c>
    </row>
    <row r="189" spans="1:8" s="74" customFormat="1" ht="18.75">
      <c r="A189" s="255" t="s">
        <v>200</v>
      </c>
      <c r="B189" s="65" t="s">
        <v>0</v>
      </c>
      <c r="C189" s="62" t="s">
        <v>190</v>
      </c>
      <c r="D189" s="62" t="s">
        <v>174</v>
      </c>
      <c r="E189" s="71"/>
      <c r="F189" s="70"/>
      <c r="G189" s="62"/>
      <c r="H189" s="557">
        <f>+H190+H211+H180</f>
        <v>9253701.52</v>
      </c>
    </row>
    <row r="190" spans="1:32" s="253" customFormat="1" ht="82.5" customHeight="1">
      <c r="A190" s="136" t="s">
        <v>554</v>
      </c>
      <c r="B190" s="89" t="s">
        <v>0</v>
      </c>
      <c r="C190" s="62" t="s">
        <v>190</v>
      </c>
      <c r="D190" s="135" t="s">
        <v>174</v>
      </c>
      <c r="E190" s="116" t="s">
        <v>179</v>
      </c>
      <c r="F190" s="115" t="s">
        <v>153</v>
      </c>
      <c r="G190" s="134"/>
      <c r="H190" s="557">
        <f>H191</f>
        <v>6367591.12</v>
      </c>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row>
    <row r="191" spans="1:32" s="93" customFormat="1" ht="84.75" customHeight="1">
      <c r="A191" s="122" t="s">
        <v>566</v>
      </c>
      <c r="B191" s="79" t="s">
        <v>0</v>
      </c>
      <c r="C191" s="79" t="s">
        <v>190</v>
      </c>
      <c r="D191" s="130" t="s">
        <v>174</v>
      </c>
      <c r="E191" s="129" t="s">
        <v>191</v>
      </c>
      <c r="F191" s="128" t="s">
        <v>153</v>
      </c>
      <c r="G191" s="127"/>
      <c r="H191" s="559">
        <f>H192+H195+H198+H201+H203+H208</f>
        <v>6367591.12</v>
      </c>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row>
    <row r="192" spans="1:8" s="94" customFormat="1" ht="19.5">
      <c r="A192" s="133" t="s">
        <v>199</v>
      </c>
      <c r="B192" s="79" t="s">
        <v>0</v>
      </c>
      <c r="C192" s="79" t="s">
        <v>190</v>
      </c>
      <c r="D192" s="130" t="s">
        <v>174</v>
      </c>
      <c r="E192" s="129" t="s">
        <v>519</v>
      </c>
      <c r="F192" s="128" t="s">
        <v>188</v>
      </c>
      <c r="G192" s="127"/>
      <c r="H192" s="559">
        <f>H193</f>
        <v>3884631.4</v>
      </c>
    </row>
    <row r="193" spans="1:9" s="94" customFormat="1" ht="24.75" customHeight="1">
      <c r="A193" s="488" t="s">
        <v>353</v>
      </c>
      <c r="B193" s="79" t="s">
        <v>0</v>
      </c>
      <c r="C193" s="79" t="s">
        <v>190</v>
      </c>
      <c r="D193" s="130" t="s">
        <v>174</v>
      </c>
      <c r="E193" s="129" t="s">
        <v>519</v>
      </c>
      <c r="F193" s="128" t="s">
        <v>188</v>
      </c>
      <c r="G193" s="127" t="s">
        <v>143</v>
      </c>
      <c r="H193" s="583">
        <v>3884631.4</v>
      </c>
      <c r="I193" s="74"/>
    </row>
    <row r="194" spans="1:8" s="94" customFormat="1" ht="19.5">
      <c r="A194" s="390" t="s">
        <v>416</v>
      </c>
      <c r="B194" s="414" t="s">
        <v>0</v>
      </c>
      <c r="C194" s="414" t="s">
        <v>190</v>
      </c>
      <c r="D194" s="415" t="s">
        <v>174</v>
      </c>
      <c r="E194" s="437" t="s">
        <v>197</v>
      </c>
      <c r="F194" s="439" t="s">
        <v>153</v>
      </c>
      <c r="G194" s="234"/>
      <c r="H194" s="515">
        <f>H196</f>
        <v>200000</v>
      </c>
    </row>
    <row r="195" spans="1:32" s="93" customFormat="1" ht="19.5">
      <c r="A195" s="407" t="s">
        <v>199</v>
      </c>
      <c r="B195" s="79" t="s">
        <v>0</v>
      </c>
      <c r="C195" s="79" t="s">
        <v>190</v>
      </c>
      <c r="D195" s="130" t="s">
        <v>174</v>
      </c>
      <c r="E195" s="105" t="s">
        <v>197</v>
      </c>
      <c r="F195" s="128" t="s">
        <v>188</v>
      </c>
      <c r="G195" s="127"/>
      <c r="H195" s="559">
        <f>H196</f>
        <v>200000</v>
      </c>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row>
    <row r="196" spans="1:8" s="94" customFormat="1" ht="24.75" customHeight="1">
      <c r="A196" s="409" t="s">
        <v>353</v>
      </c>
      <c r="B196" s="79" t="s">
        <v>0</v>
      </c>
      <c r="C196" s="79" t="s">
        <v>190</v>
      </c>
      <c r="D196" s="130" t="s">
        <v>174</v>
      </c>
      <c r="E196" s="105" t="s">
        <v>197</v>
      </c>
      <c r="F196" s="128" t="s">
        <v>188</v>
      </c>
      <c r="G196" s="127" t="s">
        <v>143</v>
      </c>
      <c r="H196" s="424">
        <v>200000</v>
      </c>
    </row>
    <row r="197" spans="1:8" s="94" customFormat="1" ht="19.5">
      <c r="A197" s="390" t="s">
        <v>417</v>
      </c>
      <c r="B197" s="414" t="s">
        <v>0</v>
      </c>
      <c r="C197" s="414" t="s">
        <v>190</v>
      </c>
      <c r="D197" s="415" t="s">
        <v>174</v>
      </c>
      <c r="E197" s="437" t="s">
        <v>346</v>
      </c>
      <c r="F197" s="438" t="s">
        <v>153</v>
      </c>
      <c r="G197" s="234"/>
      <c r="H197" s="515">
        <f>H199</f>
        <v>0</v>
      </c>
    </row>
    <row r="198" spans="1:8" s="94" customFormat="1" ht="19.5">
      <c r="A198" s="410" t="s">
        <v>196</v>
      </c>
      <c r="B198" s="79" t="s">
        <v>0</v>
      </c>
      <c r="C198" s="79" t="s">
        <v>190</v>
      </c>
      <c r="D198" s="130" t="s">
        <v>174</v>
      </c>
      <c r="E198" s="129" t="s">
        <v>346</v>
      </c>
      <c r="F198" s="128" t="s">
        <v>195</v>
      </c>
      <c r="G198" s="127"/>
      <c r="H198" s="559">
        <f>H199</f>
        <v>0</v>
      </c>
    </row>
    <row r="199" spans="1:8" s="94" customFormat="1" ht="21" customHeight="1">
      <c r="A199" s="411" t="s">
        <v>353</v>
      </c>
      <c r="B199" s="79" t="s">
        <v>0</v>
      </c>
      <c r="C199" s="79" t="s">
        <v>190</v>
      </c>
      <c r="D199" s="130" t="s">
        <v>174</v>
      </c>
      <c r="E199" s="129" t="s">
        <v>346</v>
      </c>
      <c r="F199" s="128" t="s">
        <v>195</v>
      </c>
      <c r="G199" s="127" t="s">
        <v>143</v>
      </c>
      <c r="H199" s="424">
        <v>0</v>
      </c>
    </row>
    <row r="200" spans="1:8" s="94" customFormat="1" ht="40.5" customHeight="1">
      <c r="A200" s="259" t="s">
        <v>413</v>
      </c>
      <c r="B200" s="414" t="s">
        <v>0</v>
      </c>
      <c r="C200" s="414" t="s">
        <v>190</v>
      </c>
      <c r="D200" s="415" t="s">
        <v>174</v>
      </c>
      <c r="E200" s="437" t="s">
        <v>193</v>
      </c>
      <c r="F200" s="435" t="s">
        <v>153</v>
      </c>
      <c r="G200" s="421"/>
      <c r="H200" s="515">
        <f>H202</f>
        <v>360432.72</v>
      </c>
    </row>
    <row r="201" spans="1:8" s="94" customFormat="1" ht="19.5">
      <c r="A201" s="403" t="s">
        <v>194</v>
      </c>
      <c r="B201" s="79" t="s">
        <v>0</v>
      </c>
      <c r="C201" s="79" t="s">
        <v>190</v>
      </c>
      <c r="D201" s="130" t="s">
        <v>174</v>
      </c>
      <c r="E201" s="105" t="s">
        <v>193</v>
      </c>
      <c r="F201" s="104" t="s">
        <v>192</v>
      </c>
      <c r="G201" s="127"/>
      <c r="H201" s="559">
        <f>H202</f>
        <v>360432.72</v>
      </c>
    </row>
    <row r="202" spans="1:8" s="94" customFormat="1" ht="25.5" customHeight="1">
      <c r="A202" s="418" t="s">
        <v>353</v>
      </c>
      <c r="B202" s="79" t="s">
        <v>0</v>
      </c>
      <c r="C202" s="79" t="s">
        <v>190</v>
      </c>
      <c r="D202" s="130" t="s">
        <v>174</v>
      </c>
      <c r="E202" s="105" t="s">
        <v>193</v>
      </c>
      <c r="F202" s="104" t="s">
        <v>192</v>
      </c>
      <c r="G202" s="127" t="s">
        <v>143</v>
      </c>
      <c r="H202" s="424">
        <v>360432.72</v>
      </c>
    </row>
    <row r="203" spans="1:8" s="94" customFormat="1" ht="36.75" customHeight="1" hidden="1">
      <c r="A203" s="489" t="s">
        <v>487</v>
      </c>
      <c r="B203" s="414" t="s">
        <v>0</v>
      </c>
      <c r="C203" s="414" t="s">
        <v>190</v>
      </c>
      <c r="D203" s="415" t="s">
        <v>174</v>
      </c>
      <c r="E203" s="437" t="s">
        <v>488</v>
      </c>
      <c r="F203" s="435" t="s">
        <v>489</v>
      </c>
      <c r="G203" s="127"/>
      <c r="H203" s="515">
        <f>H204+H206</f>
        <v>0</v>
      </c>
    </row>
    <row r="204" spans="1:8" s="94" customFormat="1" ht="39.75" customHeight="1" hidden="1">
      <c r="A204" s="490" t="s">
        <v>490</v>
      </c>
      <c r="B204" s="79" t="s">
        <v>0</v>
      </c>
      <c r="C204" s="79" t="s">
        <v>190</v>
      </c>
      <c r="D204" s="130" t="s">
        <v>174</v>
      </c>
      <c r="E204" s="105" t="s">
        <v>488</v>
      </c>
      <c r="F204" s="104" t="s">
        <v>489</v>
      </c>
      <c r="G204" s="127"/>
      <c r="H204" s="424" t="s">
        <v>314</v>
      </c>
    </row>
    <row r="205" spans="1:8" s="94" customFormat="1" ht="22.5" customHeight="1" hidden="1">
      <c r="A205" s="401" t="s">
        <v>353</v>
      </c>
      <c r="B205" s="79" t="s">
        <v>0</v>
      </c>
      <c r="C205" s="79" t="s">
        <v>190</v>
      </c>
      <c r="D205" s="130" t="s">
        <v>174</v>
      </c>
      <c r="E205" s="105" t="s">
        <v>488</v>
      </c>
      <c r="F205" s="104" t="s">
        <v>489</v>
      </c>
      <c r="G205" s="127" t="s">
        <v>143</v>
      </c>
      <c r="H205" s="424" t="s">
        <v>314</v>
      </c>
    </row>
    <row r="206" spans="1:8" s="94" customFormat="1" ht="33.75" customHeight="1" hidden="1">
      <c r="A206" s="490" t="s">
        <v>490</v>
      </c>
      <c r="B206" s="79" t="s">
        <v>0</v>
      </c>
      <c r="C206" s="79" t="s">
        <v>190</v>
      </c>
      <c r="D206" s="130" t="s">
        <v>174</v>
      </c>
      <c r="E206" s="105" t="s">
        <v>488</v>
      </c>
      <c r="F206" s="104" t="s">
        <v>492</v>
      </c>
      <c r="G206" s="127"/>
      <c r="H206" s="424" t="s">
        <v>314</v>
      </c>
    </row>
    <row r="207" spans="1:8" s="94" customFormat="1" ht="22.5" customHeight="1" hidden="1">
      <c r="A207" s="401" t="s">
        <v>353</v>
      </c>
      <c r="B207" s="79" t="s">
        <v>0</v>
      </c>
      <c r="C207" s="79" t="s">
        <v>190</v>
      </c>
      <c r="D207" s="130" t="s">
        <v>174</v>
      </c>
      <c r="E207" s="105" t="s">
        <v>488</v>
      </c>
      <c r="F207" s="104" t="s">
        <v>492</v>
      </c>
      <c r="G207" s="127" t="s">
        <v>143</v>
      </c>
      <c r="H207" s="424" t="s">
        <v>314</v>
      </c>
    </row>
    <row r="208" spans="1:8" s="94" customFormat="1" ht="24.75" customHeight="1">
      <c r="A208" s="405" t="s">
        <v>414</v>
      </c>
      <c r="B208" s="414" t="s">
        <v>0</v>
      </c>
      <c r="C208" s="414" t="s">
        <v>190</v>
      </c>
      <c r="D208" s="415" t="s">
        <v>174</v>
      </c>
      <c r="E208" s="436" t="s">
        <v>415</v>
      </c>
      <c r="F208" s="435" t="s">
        <v>153</v>
      </c>
      <c r="G208" s="234"/>
      <c r="H208" s="558">
        <f>H210</f>
        <v>1922527</v>
      </c>
    </row>
    <row r="209" spans="1:8" s="94" customFormat="1" ht="22.5" customHeight="1">
      <c r="A209" s="273" t="s">
        <v>199</v>
      </c>
      <c r="B209" s="79" t="s">
        <v>0</v>
      </c>
      <c r="C209" s="79" t="s">
        <v>190</v>
      </c>
      <c r="D209" s="130" t="s">
        <v>174</v>
      </c>
      <c r="E209" s="129" t="s">
        <v>189</v>
      </c>
      <c r="F209" s="128" t="s">
        <v>188</v>
      </c>
      <c r="G209" s="127"/>
      <c r="H209" s="559">
        <f>H210</f>
        <v>1922527</v>
      </c>
    </row>
    <row r="210" spans="1:8" s="94" customFormat="1" ht="27" customHeight="1">
      <c r="A210" s="406" t="s">
        <v>353</v>
      </c>
      <c r="B210" s="79" t="s">
        <v>0</v>
      </c>
      <c r="C210" s="79" t="s">
        <v>190</v>
      </c>
      <c r="D210" s="130" t="s">
        <v>174</v>
      </c>
      <c r="E210" s="129" t="s">
        <v>189</v>
      </c>
      <c r="F210" s="128" t="s">
        <v>188</v>
      </c>
      <c r="G210" s="127" t="s">
        <v>143</v>
      </c>
      <c r="H210" s="424">
        <v>1922527</v>
      </c>
    </row>
    <row r="211" spans="1:8" s="94" customFormat="1" ht="62.25" customHeight="1">
      <c r="A211" s="412" t="s">
        <v>652</v>
      </c>
      <c r="B211" s="234" t="s">
        <v>0</v>
      </c>
      <c r="C211" s="89" t="s">
        <v>190</v>
      </c>
      <c r="D211" s="131" t="s">
        <v>174</v>
      </c>
      <c r="E211" s="116" t="s">
        <v>457</v>
      </c>
      <c r="F211" s="115" t="s">
        <v>153</v>
      </c>
      <c r="G211" s="127"/>
      <c r="H211" s="558">
        <f>+H212+H215</f>
        <v>2832110.4</v>
      </c>
    </row>
    <row r="212" spans="1:8" s="94" customFormat="1" ht="25.5" customHeight="1">
      <c r="A212" s="259" t="s">
        <v>481</v>
      </c>
      <c r="B212" s="414" t="s">
        <v>0</v>
      </c>
      <c r="C212" s="414" t="s">
        <v>190</v>
      </c>
      <c r="D212" s="415" t="s">
        <v>174</v>
      </c>
      <c r="E212" s="416" t="s">
        <v>482</v>
      </c>
      <c r="F212" s="417" t="s">
        <v>153</v>
      </c>
      <c r="G212" s="421"/>
      <c r="H212" s="515">
        <f>H213</f>
        <v>1492093</v>
      </c>
    </row>
    <row r="213" spans="1:8" s="94" customFormat="1" ht="26.25" customHeight="1">
      <c r="A213" s="419" t="s">
        <v>418</v>
      </c>
      <c r="B213" s="79" t="s">
        <v>0</v>
      </c>
      <c r="C213" s="266" t="s">
        <v>190</v>
      </c>
      <c r="D213" s="265" t="s">
        <v>174</v>
      </c>
      <c r="E213" s="413" t="s">
        <v>482</v>
      </c>
      <c r="F213" s="408" t="s">
        <v>483</v>
      </c>
      <c r="G213" s="272"/>
      <c r="H213" s="424">
        <f>H214</f>
        <v>1492093</v>
      </c>
    </row>
    <row r="214" spans="1:8" s="94" customFormat="1" ht="22.5" customHeight="1">
      <c r="A214" s="420" t="s">
        <v>353</v>
      </c>
      <c r="B214" s="79" t="s">
        <v>0</v>
      </c>
      <c r="C214" s="266" t="s">
        <v>190</v>
      </c>
      <c r="D214" s="265" t="s">
        <v>174</v>
      </c>
      <c r="E214" s="413" t="s">
        <v>482</v>
      </c>
      <c r="F214" s="408" t="s">
        <v>483</v>
      </c>
      <c r="G214" s="272" t="s">
        <v>143</v>
      </c>
      <c r="H214" s="583">
        <v>1492093</v>
      </c>
    </row>
    <row r="215" spans="1:8" s="94" customFormat="1" ht="39.75" customHeight="1">
      <c r="A215" s="419" t="s">
        <v>521</v>
      </c>
      <c r="B215" s="79" t="s">
        <v>0</v>
      </c>
      <c r="C215" s="266" t="s">
        <v>190</v>
      </c>
      <c r="D215" s="265" t="s">
        <v>174</v>
      </c>
      <c r="E215" s="413" t="s">
        <v>654</v>
      </c>
      <c r="F215" s="408" t="s">
        <v>655</v>
      </c>
      <c r="G215" s="272"/>
      <c r="H215" s="583">
        <f>H216</f>
        <v>1340017.4</v>
      </c>
    </row>
    <row r="216" spans="1:8" s="94" customFormat="1" ht="21" customHeight="1">
      <c r="A216" s="420" t="s">
        <v>353</v>
      </c>
      <c r="B216" s="267" t="s">
        <v>0</v>
      </c>
      <c r="C216" s="266" t="s">
        <v>190</v>
      </c>
      <c r="D216" s="265" t="s">
        <v>174</v>
      </c>
      <c r="E216" s="413" t="s">
        <v>589</v>
      </c>
      <c r="F216" s="408" t="s">
        <v>484</v>
      </c>
      <c r="G216" s="272" t="s">
        <v>143</v>
      </c>
      <c r="H216" s="583">
        <v>1340017.4</v>
      </c>
    </row>
    <row r="217" spans="1:8" s="94" customFormat="1" ht="21" customHeight="1">
      <c r="A217" s="524" t="s">
        <v>497</v>
      </c>
      <c r="B217" s="414" t="s">
        <v>0</v>
      </c>
      <c r="C217" s="414" t="s">
        <v>301</v>
      </c>
      <c r="D217" s="522"/>
      <c r="E217" s="387"/>
      <c r="F217" s="388"/>
      <c r="G217" s="421"/>
      <c r="H217" s="515">
        <f>H218</f>
        <v>0</v>
      </c>
    </row>
    <row r="218" spans="1:8" s="94" customFormat="1" ht="21" customHeight="1">
      <c r="A218" s="523" t="s">
        <v>496</v>
      </c>
      <c r="B218" s="79" t="s">
        <v>0</v>
      </c>
      <c r="C218" s="266" t="s">
        <v>301</v>
      </c>
      <c r="D218" s="521" t="s">
        <v>190</v>
      </c>
      <c r="E218" s="53"/>
      <c r="F218" s="144"/>
      <c r="G218" s="272"/>
      <c r="H218" s="424">
        <f>H219</f>
        <v>0</v>
      </c>
    </row>
    <row r="219" spans="1:8" s="94" customFormat="1" ht="24.75" customHeight="1">
      <c r="A219" s="525" t="s">
        <v>265</v>
      </c>
      <c r="B219" s="267" t="s">
        <v>0</v>
      </c>
      <c r="C219" s="526" t="s">
        <v>301</v>
      </c>
      <c r="D219" s="526" t="s">
        <v>190</v>
      </c>
      <c r="E219" s="53" t="s">
        <v>264</v>
      </c>
      <c r="F219" s="144" t="s">
        <v>153</v>
      </c>
      <c r="G219" s="272"/>
      <c r="H219" s="424">
        <f>H220</f>
        <v>0</v>
      </c>
    </row>
    <row r="220" spans="1:8" s="94" customFormat="1" ht="24.75" customHeight="1">
      <c r="A220" s="96" t="s">
        <v>263</v>
      </c>
      <c r="B220" s="267" t="s">
        <v>0</v>
      </c>
      <c r="C220" s="106" t="s">
        <v>301</v>
      </c>
      <c r="D220" s="106" t="s">
        <v>190</v>
      </c>
      <c r="E220" s="53" t="s">
        <v>259</v>
      </c>
      <c r="F220" s="144" t="s">
        <v>153</v>
      </c>
      <c r="G220" s="272"/>
      <c r="H220" s="424">
        <f>H221</f>
        <v>0</v>
      </c>
    </row>
    <row r="221" spans="1:8" s="94" customFormat="1" ht="24.75" customHeight="1">
      <c r="A221" s="391" t="s">
        <v>467</v>
      </c>
      <c r="B221" s="267" t="s">
        <v>0</v>
      </c>
      <c r="C221" s="106" t="s">
        <v>301</v>
      </c>
      <c r="D221" s="106" t="s">
        <v>190</v>
      </c>
      <c r="E221" s="53" t="s">
        <v>259</v>
      </c>
      <c r="F221" s="144" t="s">
        <v>468</v>
      </c>
      <c r="G221" s="272"/>
      <c r="H221" s="424">
        <f>H222</f>
        <v>0</v>
      </c>
    </row>
    <row r="222" spans="1:9" s="94" customFormat="1" ht="24.75" customHeight="1">
      <c r="A222" s="420" t="s">
        <v>353</v>
      </c>
      <c r="B222" s="267" t="s">
        <v>0</v>
      </c>
      <c r="C222" s="106" t="s">
        <v>301</v>
      </c>
      <c r="D222" s="106" t="s">
        <v>190</v>
      </c>
      <c r="E222" s="53" t="s">
        <v>259</v>
      </c>
      <c r="F222" s="144" t="s">
        <v>468</v>
      </c>
      <c r="G222" s="272" t="s">
        <v>143</v>
      </c>
      <c r="H222" s="424">
        <v>0</v>
      </c>
      <c r="I222" s="626"/>
    </row>
    <row r="223" spans="1:8" s="94" customFormat="1" ht="19.5">
      <c r="A223" s="101" t="s">
        <v>187</v>
      </c>
      <c r="B223" s="65" t="s">
        <v>0</v>
      </c>
      <c r="C223" s="65" t="s">
        <v>161</v>
      </c>
      <c r="D223" s="100"/>
      <c r="E223" s="126"/>
      <c r="F223" s="125"/>
      <c r="G223" s="57"/>
      <c r="H223" s="577">
        <f>+H224</f>
        <v>0</v>
      </c>
    </row>
    <row r="224" spans="1:8" s="94" customFormat="1" ht="19.5">
      <c r="A224" s="101" t="s">
        <v>186</v>
      </c>
      <c r="B224" s="241" t="s">
        <v>0</v>
      </c>
      <c r="C224" s="65" t="s">
        <v>161</v>
      </c>
      <c r="D224" s="100" t="s">
        <v>161</v>
      </c>
      <c r="E224" s="126"/>
      <c r="F224" s="125"/>
      <c r="G224" s="57"/>
      <c r="H224" s="577">
        <f>+H225</f>
        <v>0</v>
      </c>
    </row>
    <row r="225" spans="1:8" s="94" customFormat="1" ht="63" customHeight="1">
      <c r="A225" s="101" t="s">
        <v>557</v>
      </c>
      <c r="B225" s="65" t="s">
        <v>0</v>
      </c>
      <c r="C225" s="65" t="s">
        <v>161</v>
      </c>
      <c r="D225" s="100" t="s">
        <v>161</v>
      </c>
      <c r="E225" s="124" t="s">
        <v>172</v>
      </c>
      <c r="F225" s="98" t="s">
        <v>153</v>
      </c>
      <c r="G225" s="123"/>
      <c r="H225" s="577">
        <f>H226</f>
        <v>0</v>
      </c>
    </row>
    <row r="226" spans="1:8" s="94" customFormat="1" ht="19.5">
      <c r="A226" s="122" t="s">
        <v>449</v>
      </c>
      <c r="B226" s="51" t="s">
        <v>0</v>
      </c>
      <c r="C226" s="51" t="s">
        <v>161</v>
      </c>
      <c r="D226" s="58" t="s">
        <v>161</v>
      </c>
      <c r="E226" s="73" t="s">
        <v>458</v>
      </c>
      <c r="F226" s="72" t="s">
        <v>159</v>
      </c>
      <c r="G226" s="57"/>
      <c r="H226" s="562">
        <f>+H227</f>
        <v>0</v>
      </c>
    </row>
    <row r="227" spans="1:8" s="94" customFormat="1" ht="22.5" customHeight="1">
      <c r="A227" s="488" t="s">
        <v>353</v>
      </c>
      <c r="B227" s="51" t="s">
        <v>0</v>
      </c>
      <c r="C227" s="51" t="s">
        <v>161</v>
      </c>
      <c r="D227" s="58" t="s">
        <v>161</v>
      </c>
      <c r="E227" s="73" t="s">
        <v>458</v>
      </c>
      <c r="F227" s="72" t="s">
        <v>159</v>
      </c>
      <c r="G227" s="57" t="s">
        <v>143</v>
      </c>
      <c r="H227" s="467">
        <v>0</v>
      </c>
    </row>
    <row r="228" spans="1:32" s="93" customFormat="1" ht="37.5" hidden="1">
      <c r="A228" s="69" t="s">
        <v>182</v>
      </c>
      <c r="B228" s="79" t="s">
        <v>0</v>
      </c>
      <c r="C228" s="51" t="s">
        <v>147</v>
      </c>
      <c r="D228" s="58" t="s">
        <v>146</v>
      </c>
      <c r="E228" s="232" t="s">
        <v>344</v>
      </c>
      <c r="F228" s="72" t="s">
        <v>345</v>
      </c>
      <c r="G228" s="151"/>
      <c r="H228" s="58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row>
    <row r="229" spans="1:32" s="93" customFormat="1" ht="19.5" hidden="1">
      <c r="A229" s="66" t="s">
        <v>157</v>
      </c>
      <c r="B229" s="79" t="s">
        <v>0</v>
      </c>
      <c r="C229" s="51" t="s">
        <v>147</v>
      </c>
      <c r="D229" s="51" t="s">
        <v>146</v>
      </c>
      <c r="E229" s="53" t="s">
        <v>344</v>
      </c>
      <c r="F229" s="72" t="s">
        <v>345</v>
      </c>
      <c r="G229" s="51" t="s">
        <v>143</v>
      </c>
      <c r="H229" s="562"/>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row>
    <row r="230" spans="1:32" s="93" customFormat="1" ht="37.5" hidden="1">
      <c r="A230" s="69" t="s">
        <v>158</v>
      </c>
      <c r="B230" s="79" t="s">
        <v>0</v>
      </c>
      <c r="C230" s="51" t="s">
        <v>147</v>
      </c>
      <c r="D230" s="58" t="s">
        <v>146</v>
      </c>
      <c r="E230" s="232" t="s">
        <v>344</v>
      </c>
      <c r="F230" s="72" t="s">
        <v>343</v>
      </c>
      <c r="G230" s="151"/>
      <c r="H230" s="58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row>
    <row r="231" spans="1:32" s="93" customFormat="1" ht="19.5" hidden="1">
      <c r="A231" s="66" t="s">
        <v>157</v>
      </c>
      <c r="B231" s="79" t="s">
        <v>0</v>
      </c>
      <c r="C231" s="51" t="s">
        <v>147</v>
      </c>
      <c r="D231" s="51" t="s">
        <v>146</v>
      </c>
      <c r="E231" s="53" t="s">
        <v>344</v>
      </c>
      <c r="F231" s="72" t="s">
        <v>343</v>
      </c>
      <c r="G231" s="51" t="s">
        <v>143</v>
      </c>
      <c r="H231" s="562"/>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row>
    <row r="232" spans="1:8" s="74" customFormat="1" ht="25.5" customHeight="1">
      <c r="A232" s="59" t="s">
        <v>155</v>
      </c>
      <c r="B232" s="252" t="s">
        <v>0</v>
      </c>
      <c r="C232" s="119">
        <v>10</v>
      </c>
      <c r="D232" s="119"/>
      <c r="E232" s="71"/>
      <c r="F232" s="70"/>
      <c r="G232" s="62"/>
      <c r="H232" s="557">
        <f>H242+H239</f>
        <v>945000</v>
      </c>
    </row>
    <row r="233" spans="1:8" s="74" customFormat="1" ht="18.75" hidden="1">
      <c r="A233" s="59" t="s">
        <v>152</v>
      </c>
      <c r="B233" s="65" t="s">
        <v>0</v>
      </c>
      <c r="C233" s="91">
        <v>10</v>
      </c>
      <c r="D233" s="90" t="s">
        <v>146</v>
      </c>
      <c r="E233" s="68"/>
      <c r="F233" s="67"/>
      <c r="G233" s="90"/>
      <c r="H233" s="574"/>
    </row>
    <row r="234" spans="1:8" s="74" customFormat="1" ht="54" customHeight="1" hidden="1">
      <c r="A234" s="56" t="s">
        <v>150</v>
      </c>
      <c r="B234" s="89" t="s">
        <v>0</v>
      </c>
      <c r="C234" s="88">
        <v>10</v>
      </c>
      <c r="D234" s="87" t="s">
        <v>146</v>
      </c>
      <c r="E234" s="64" t="s">
        <v>168</v>
      </c>
      <c r="F234" s="63" t="s">
        <v>167</v>
      </c>
      <c r="G234" s="86"/>
      <c r="H234" s="557"/>
    </row>
    <row r="235" spans="1:8" s="74" customFormat="1" ht="68.25" customHeight="1" hidden="1">
      <c r="A235" s="55" t="s">
        <v>148</v>
      </c>
      <c r="B235" s="79" t="s">
        <v>0</v>
      </c>
      <c r="C235" s="78">
        <v>10</v>
      </c>
      <c r="D235" s="77" t="s">
        <v>146</v>
      </c>
      <c r="E235" s="61" t="s">
        <v>164</v>
      </c>
      <c r="F235" s="60" t="s">
        <v>167</v>
      </c>
      <c r="G235" s="84"/>
      <c r="H235" s="577"/>
    </row>
    <row r="236" spans="1:8" s="74" customFormat="1" ht="20.25" customHeight="1" hidden="1">
      <c r="A236" s="82" t="s">
        <v>166</v>
      </c>
      <c r="B236" s="79" t="s">
        <v>0</v>
      </c>
      <c r="C236" s="81">
        <v>10</v>
      </c>
      <c r="D236" s="77" t="s">
        <v>146</v>
      </c>
      <c r="E236" s="61" t="s">
        <v>164</v>
      </c>
      <c r="F236" s="60" t="s">
        <v>163</v>
      </c>
      <c r="G236" s="76"/>
      <c r="H236" s="562"/>
    </row>
    <row r="237" spans="1:8" s="74" customFormat="1" ht="20.25" customHeight="1" hidden="1">
      <c r="A237" s="80" t="s">
        <v>165</v>
      </c>
      <c r="B237" s="79" t="s">
        <v>0</v>
      </c>
      <c r="C237" s="498">
        <v>10</v>
      </c>
      <c r="D237" s="77" t="s">
        <v>146</v>
      </c>
      <c r="E237" s="61" t="s">
        <v>164</v>
      </c>
      <c r="F237" s="60" t="s">
        <v>163</v>
      </c>
      <c r="G237" s="433" t="s">
        <v>162</v>
      </c>
      <c r="H237" s="562"/>
    </row>
    <row r="238" spans="1:8" s="74" customFormat="1" ht="20.25" customHeight="1">
      <c r="A238" s="499" t="s">
        <v>152</v>
      </c>
      <c r="B238" s="89" t="s">
        <v>0</v>
      </c>
      <c r="C238" s="432" t="s">
        <v>175</v>
      </c>
      <c r="D238" s="432" t="s">
        <v>146</v>
      </c>
      <c r="E238" s="229"/>
      <c r="F238" s="228"/>
      <c r="G238" s="83"/>
      <c r="H238" s="577">
        <f>H239</f>
        <v>0</v>
      </c>
    </row>
    <row r="239" spans="1:8" s="74" customFormat="1" ht="20.25" customHeight="1">
      <c r="A239" s="103" t="s">
        <v>263</v>
      </c>
      <c r="B239" s="89" t="s">
        <v>0</v>
      </c>
      <c r="C239" s="432" t="s">
        <v>175</v>
      </c>
      <c r="D239" s="432" t="s">
        <v>146</v>
      </c>
      <c r="E239" s="658" t="s">
        <v>424</v>
      </c>
      <c r="F239" s="659"/>
      <c r="G239" s="62"/>
      <c r="H239" s="557">
        <f>H240</f>
        <v>0</v>
      </c>
    </row>
    <row r="240" spans="1:8" s="74" customFormat="1" ht="20.25" customHeight="1">
      <c r="A240" s="431" t="s">
        <v>166</v>
      </c>
      <c r="B240" s="79" t="s">
        <v>0</v>
      </c>
      <c r="C240" s="430" t="s">
        <v>175</v>
      </c>
      <c r="D240" s="430" t="s">
        <v>146</v>
      </c>
      <c r="E240" s="664" t="s">
        <v>423</v>
      </c>
      <c r="F240" s="665"/>
      <c r="G240" s="106"/>
      <c r="H240" s="563">
        <f>H241</f>
        <v>0</v>
      </c>
    </row>
    <row r="241" spans="1:9" s="74" customFormat="1" ht="20.25" customHeight="1">
      <c r="A241" s="389" t="s">
        <v>165</v>
      </c>
      <c r="B241" s="79" t="s">
        <v>0</v>
      </c>
      <c r="C241" s="430" t="s">
        <v>175</v>
      </c>
      <c r="D241" s="430" t="s">
        <v>146</v>
      </c>
      <c r="E241" s="664" t="s">
        <v>423</v>
      </c>
      <c r="F241" s="665"/>
      <c r="G241" s="106" t="s">
        <v>162</v>
      </c>
      <c r="H241" s="563">
        <v>0</v>
      </c>
      <c r="I241" s="626"/>
    </row>
    <row r="242" spans="1:32" s="93" customFormat="1" ht="19.5">
      <c r="A242" s="117" t="s">
        <v>180</v>
      </c>
      <c r="B242" s="65" t="s">
        <v>0</v>
      </c>
      <c r="C242" s="88">
        <v>10</v>
      </c>
      <c r="D242" s="87" t="s">
        <v>214</v>
      </c>
      <c r="E242" s="116"/>
      <c r="F242" s="115"/>
      <c r="G242" s="113"/>
      <c r="H242" s="557">
        <f>H243</f>
        <v>945000</v>
      </c>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row>
    <row r="243" spans="1:32" s="93" customFormat="1" ht="78" customHeight="1">
      <c r="A243" s="136" t="s">
        <v>554</v>
      </c>
      <c r="B243" s="89" t="s">
        <v>0</v>
      </c>
      <c r="C243" s="114">
        <v>10</v>
      </c>
      <c r="D243" s="114" t="s">
        <v>214</v>
      </c>
      <c r="E243" s="64" t="s">
        <v>179</v>
      </c>
      <c r="F243" s="63" t="s">
        <v>153</v>
      </c>
      <c r="G243" s="113"/>
      <c r="H243" s="557">
        <f>H244</f>
        <v>945000</v>
      </c>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row>
    <row r="244" spans="1:32" s="46" customFormat="1" ht="98.25" customHeight="1">
      <c r="A244" s="112" t="s">
        <v>571</v>
      </c>
      <c r="B244" s="79" t="s">
        <v>0</v>
      </c>
      <c r="C244" s="111" t="s">
        <v>175</v>
      </c>
      <c r="D244" s="110" t="s">
        <v>214</v>
      </c>
      <c r="E244" s="61" t="s">
        <v>177</v>
      </c>
      <c r="F244" s="60" t="s">
        <v>153</v>
      </c>
      <c r="G244" s="62"/>
      <c r="H244" s="563">
        <f>H245</f>
        <v>945000</v>
      </c>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row>
    <row r="245" spans="1:32" s="46" customFormat="1" ht="18.75">
      <c r="A245" s="109" t="s">
        <v>494</v>
      </c>
      <c r="B245" s="79" t="s">
        <v>0</v>
      </c>
      <c r="C245" s="108" t="s">
        <v>175</v>
      </c>
      <c r="D245" s="107" t="s">
        <v>214</v>
      </c>
      <c r="E245" s="61" t="s">
        <v>459</v>
      </c>
      <c r="F245" s="60" t="s">
        <v>464</v>
      </c>
      <c r="G245" s="62"/>
      <c r="H245" s="563">
        <f>H246</f>
        <v>945000</v>
      </c>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row>
    <row r="246" spans="1:32" s="46" customFormat="1" ht="18.75">
      <c r="A246" s="80" t="s">
        <v>165</v>
      </c>
      <c r="B246" s="79" t="s">
        <v>0</v>
      </c>
      <c r="C246" s="108" t="s">
        <v>175</v>
      </c>
      <c r="D246" s="107" t="s">
        <v>214</v>
      </c>
      <c r="E246" s="61" t="s">
        <v>459</v>
      </c>
      <c r="F246" s="60" t="s">
        <v>464</v>
      </c>
      <c r="G246" s="106" t="s">
        <v>162</v>
      </c>
      <c r="H246" s="563">
        <v>945000</v>
      </c>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row>
    <row r="247" spans="1:32" s="46" customFormat="1" ht="18.75">
      <c r="A247" s="103" t="s">
        <v>173</v>
      </c>
      <c r="B247" s="65" t="s">
        <v>0</v>
      </c>
      <c r="C247" s="102">
        <v>11</v>
      </c>
      <c r="D247" s="100"/>
      <c r="E247" s="105"/>
      <c r="F247" s="104"/>
      <c r="G247" s="251"/>
      <c r="H247" s="577">
        <f>+H248</f>
        <v>58557</v>
      </c>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row>
    <row r="248" spans="1:32" s="46" customFormat="1" ht="18.75">
      <c r="A248" s="503" t="s">
        <v>493</v>
      </c>
      <c r="B248" s="241" t="s">
        <v>0</v>
      </c>
      <c r="C248" s="102">
        <v>11</v>
      </c>
      <c r="D248" s="100" t="s">
        <v>146</v>
      </c>
      <c r="E248" s="99"/>
      <c r="F248" s="98"/>
      <c r="G248" s="251"/>
      <c r="H248" s="577">
        <f>+H249</f>
        <v>58557</v>
      </c>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row>
    <row r="249" spans="1:32" s="249" customFormat="1" ht="63" customHeight="1">
      <c r="A249" s="101" t="s">
        <v>557</v>
      </c>
      <c r="B249" s="65" t="s">
        <v>0</v>
      </c>
      <c r="C249" s="65" t="s">
        <v>170</v>
      </c>
      <c r="D249" s="100" t="s">
        <v>146</v>
      </c>
      <c r="E249" s="99" t="s">
        <v>172</v>
      </c>
      <c r="F249" s="98" t="s">
        <v>153</v>
      </c>
      <c r="G249" s="251"/>
      <c r="H249" s="577">
        <f>+H250</f>
        <v>58557</v>
      </c>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row>
    <row r="250" spans="1:32" s="46" customFormat="1" ht="60.75" customHeight="1">
      <c r="A250" s="80" t="s">
        <v>450</v>
      </c>
      <c r="B250" s="51" t="s">
        <v>0</v>
      </c>
      <c r="C250" s="51" t="s">
        <v>170</v>
      </c>
      <c r="D250" s="58" t="s">
        <v>146</v>
      </c>
      <c r="E250" s="73" t="s">
        <v>460</v>
      </c>
      <c r="F250" s="72" t="s">
        <v>169</v>
      </c>
      <c r="G250" s="248"/>
      <c r="H250" s="562">
        <f>+H251+H254</f>
        <v>58557</v>
      </c>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row>
    <row r="251" spans="1:32" s="46" customFormat="1" ht="61.5" customHeight="1">
      <c r="A251" s="470" t="s">
        <v>461</v>
      </c>
      <c r="B251" s="51" t="s">
        <v>0</v>
      </c>
      <c r="C251" s="269" t="s">
        <v>170</v>
      </c>
      <c r="D251" s="465" t="s">
        <v>146</v>
      </c>
      <c r="E251" s="468" t="s">
        <v>460</v>
      </c>
      <c r="F251" s="469" t="s">
        <v>462</v>
      </c>
      <c r="G251" s="57"/>
      <c r="H251" s="562">
        <f>H252</f>
        <v>58557</v>
      </c>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row>
    <row r="252" spans="1:32" s="46" customFormat="1" ht="24.75" customHeight="1">
      <c r="A252" s="488" t="s">
        <v>353</v>
      </c>
      <c r="B252" s="51" t="s">
        <v>0</v>
      </c>
      <c r="C252" s="51" t="s">
        <v>170</v>
      </c>
      <c r="D252" s="58" t="s">
        <v>146</v>
      </c>
      <c r="E252" s="73" t="s">
        <v>460</v>
      </c>
      <c r="F252" s="72" t="s">
        <v>169</v>
      </c>
      <c r="G252" s="57" t="s">
        <v>143</v>
      </c>
      <c r="H252" s="467">
        <v>58557</v>
      </c>
      <c r="I252" s="74"/>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row>
    <row r="253" spans="1:32" s="46" customFormat="1" ht="8.25" customHeight="1">
      <c r="A253" s="80"/>
      <c r="B253" s="51"/>
      <c r="C253" s="51"/>
      <c r="D253" s="58"/>
      <c r="E253" s="73"/>
      <c r="F253" s="72"/>
      <c r="G253" s="57"/>
      <c r="H253" s="395"/>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row>
    <row r="254" spans="1:32" s="46" customFormat="1" ht="56.25" hidden="1">
      <c r="A254" s="80" t="s">
        <v>342</v>
      </c>
      <c r="B254" s="51" t="s">
        <v>0</v>
      </c>
      <c r="C254" s="51" t="s">
        <v>170</v>
      </c>
      <c r="D254" s="58" t="s">
        <v>203</v>
      </c>
      <c r="E254" s="73" t="s">
        <v>341</v>
      </c>
      <c r="F254" s="72" t="s">
        <v>340</v>
      </c>
      <c r="G254" s="57"/>
      <c r="H254" s="5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row>
    <row r="255" spans="1:32" s="46" customFormat="1" ht="18.75" hidden="1">
      <c r="A255" s="247" t="s">
        <v>157</v>
      </c>
      <c r="B255" s="54" t="s">
        <v>0</v>
      </c>
      <c r="C255" s="245" t="s">
        <v>170</v>
      </c>
      <c r="D255" s="245" t="s">
        <v>203</v>
      </c>
      <c r="E255" s="73" t="s">
        <v>341</v>
      </c>
      <c r="F255" s="72" t="s">
        <v>340</v>
      </c>
      <c r="G255" s="244" t="s">
        <v>143</v>
      </c>
      <c r="H255" s="244"/>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row>
    <row r="256" spans="1:32" s="46" customFormat="1" ht="18.75" hidden="1">
      <c r="A256" s="246" t="s">
        <v>335</v>
      </c>
      <c r="B256" s="54" t="s">
        <v>0</v>
      </c>
      <c r="C256" s="54" t="s">
        <v>262</v>
      </c>
      <c r="D256" s="245"/>
      <c r="E256" s="698"/>
      <c r="F256" s="699"/>
      <c r="G256" s="54"/>
      <c r="H256" s="54"/>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row>
    <row r="257" spans="1:32" s="46" customFormat="1" ht="18.75" hidden="1">
      <c r="A257" s="246" t="s">
        <v>335</v>
      </c>
      <c r="B257" s="54" t="s">
        <v>0</v>
      </c>
      <c r="C257" s="54" t="s">
        <v>262</v>
      </c>
      <c r="D257" s="245" t="s">
        <v>146</v>
      </c>
      <c r="E257" s="698"/>
      <c r="F257" s="699"/>
      <c r="G257" s="54"/>
      <c r="H257" s="54"/>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row>
    <row r="258" spans="1:32" s="46" customFormat="1" ht="75" hidden="1">
      <c r="A258" s="101" t="s">
        <v>339</v>
      </c>
      <c r="B258" s="54" t="s">
        <v>0</v>
      </c>
      <c r="C258" s="54" t="s">
        <v>262</v>
      </c>
      <c r="D258" s="245" t="s">
        <v>146</v>
      </c>
      <c r="E258" s="698" t="s">
        <v>338</v>
      </c>
      <c r="F258" s="699"/>
      <c r="G258" s="54"/>
      <c r="H258" s="54"/>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row>
    <row r="259" spans="1:32" s="46" customFormat="1" ht="93.75" hidden="1">
      <c r="A259" s="96" t="s">
        <v>337</v>
      </c>
      <c r="B259" s="54" t="s">
        <v>0</v>
      </c>
      <c r="C259" s="54" t="s">
        <v>262</v>
      </c>
      <c r="D259" s="245" t="s">
        <v>146</v>
      </c>
      <c r="E259" s="698" t="s">
        <v>336</v>
      </c>
      <c r="F259" s="699"/>
      <c r="G259" s="54"/>
      <c r="H259" s="54"/>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row>
    <row r="260" spans="1:32" s="46" customFormat="1" ht="18.75" hidden="1">
      <c r="A260" s="246" t="s">
        <v>335</v>
      </c>
      <c r="B260" s="54" t="s">
        <v>0</v>
      </c>
      <c r="C260" s="54" t="s">
        <v>262</v>
      </c>
      <c r="D260" s="245" t="s">
        <v>146</v>
      </c>
      <c r="E260" s="698" t="s">
        <v>333</v>
      </c>
      <c r="F260" s="699"/>
      <c r="G260" s="54"/>
      <c r="H260" s="54"/>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row>
    <row r="261" spans="1:32" s="46" customFormat="1" ht="18.75" hidden="1">
      <c r="A261" s="246" t="s">
        <v>334</v>
      </c>
      <c r="B261" s="54" t="s">
        <v>0</v>
      </c>
      <c r="C261" s="54" t="s">
        <v>262</v>
      </c>
      <c r="D261" s="245" t="s">
        <v>146</v>
      </c>
      <c r="E261" s="698" t="s">
        <v>333</v>
      </c>
      <c r="F261" s="699"/>
      <c r="G261" s="54" t="s">
        <v>332</v>
      </c>
      <c r="H261" s="54"/>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row>
    <row r="262" spans="1:32" s="46" customFormat="1" ht="18.75" hidden="1">
      <c r="A262" s="246"/>
      <c r="B262" s="54"/>
      <c r="C262" s="54"/>
      <c r="D262" s="245"/>
      <c r="E262" s="698"/>
      <c r="F262" s="699"/>
      <c r="G262" s="54"/>
      <c r="H262" s="54"/>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row>
    <row r="263" spans="1:32" s="46" customFormat="1" ht="18.75">
      <c r="A263" s="45"/>
      <c r="B263" s="44"/>
      <c r="C263" s="44"/>
      <c r="D263" s="50"/>
      <c r="E263" s="49"/>
      <c r="F263" s="48"/>
      <c r="G263" s="44"/>
      <c r="H263" s="44"/>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row>
    <row r="264" spans="1:32" s="46" customFormat="1" ht="18.75">
      <c r="A264" s="45"/>
      <c r="B264" s="44"/>
      <c r="C264" s="44"/>
      <c r="D264" s="50"/>
      <c r="E264" s="49"/>
      <c r="F264" s="48"/>
      <c r="G264" s="44"/>
      <c r="H264" s="44"/>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row>
    <row r="265" spans="1:32" s="46" customFormat="1" ht="18.75">
      <c r="A265" s="45"/>
      <c r="B265" s="44"/>
      <c r="C265" s="44"/>
      <c r="D265" s="50"/>
      <c r="E265" s="49"/>
      <c r="F265" s="48"/>
      <c r="G265" s="44"/>
      <c r="H265" s="44"/>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row>
    <row r="266" spans="1:32" s="46" customFormat="1" ht="18.75">
      <c r="A266" s="45"/>
      <c r="B266" s="44"/>
      <c r="C266" s="44"/>
      <c r="D266" s="50"/>
      <c r="E266" s="49"/>
      <c r="F266" s="48"/>
      <c r="G266" s="44"/>
      <c r="H266" s="44"/>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row>
    <row r="267" spans="1:32" s="46" customFormat="1" ht="18.75">
      <c r="A267" s="45"/>
      <c r="B267" s="44"/>
      <c r="C267" s="44"/>
      <c r="D267" s="50"/>
      <c r="E267" s="49"/>
      <c r="F267" s="48"/>
      <c r="G267" s="44"/>
      <c r="H267" s="44"/>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row>
    <row r="268" spans="1:32" s="46" customFormat="1" ht="18.75">
      <c r="A268" s="45"/>
      <c r="B268" s="44"/>
      <c r="C268" s="44"/>
      <c r="D268" s="50"/>
      <c r="E268" s="49"/>
      <c r="F268" s="48"/>
      <c r="G268" s="44"/>
      <c r="H268" s="44"/>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row>
    <row r="269" spans="1:32" s="46" customFormat="1" ht="18.75">
      <c r="A269" s="45"/>
      <c r="B269" s="44"/>
      <c r="C269" s="44"/>
      <c r="D269" s="50"/>
      <c r="E269" s="49"/>
      <c r="F269" s="48"/>
      <c r="G269" s="44"/>
      <c r="H269" s="44"/>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row>
    <row r="270" spans="1:32" s="46" customFormat="1" ht="18.75">
      <c r="A270" s="45"/>
      <c r="B270" s="44"/>
      <c r="C270" s="44"/>
      <c r="D270" s="50"/>
      <c r="E270" s="49"/>
      <c r="F270" s="48"/>
      <c r="G270" s="44"/>
      <c r="H270" s="44"/>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row>
    <row r="271" spans="1:32" s="46" customFormat="1" ht="18.75">
      <c r="A271" s="45"/>
      <c r="B271" s="44"/>
      <c r="C271" s="44"/>
      <c r="D271" s="50"/>
      <c r="E271" s="49"/>
      <c r="F271" s="48"/>
      <c r="G271" s="44"/>
      <c r="H271" s="44"/>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row>
    <row r="272" spans="1:32" s="46" customFormat="1" ht="18.75">
      <c r="A272" s="45"/>
      <c r="B272" s="44"/>
      <c r="C272" s="44"/>
      <c r="D272" s="50"/>
      <c r="E272" s="49"/>
      <c r="F272" s="48"/>
      <c r="G272" s="44"/>
      <c r="H272" s="44"/>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row>
    <row r="273" spans="1:32" s="46" customFormat="1" ht="18.75">
      <c r="A273" s="45"/>
      <c r="B273" s="44"/>
      <c r="C273" s="44"/>
      <c r="D273" s="50"/>
      <c r="E273" s="49"/>
      <c r="F273" s="48"/>
      <c r="G273" s="44"/>
      <c r="H273" s="44"/>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row>
    <row r="274" spans="1:32" s="46" customFormat="1" ht="18.75">
      <c r="A274" s="45"/>
      <c r="B274" s="44"/>
      <c r="C274" s="44"/>
      <c r="D274" s="50"/>
      <c r="E274" s="49"/>
      <c r="F274" s="48"/>
      <c r="G274" s="44"/>
      <c r="H274" s="44"/>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row>
    <row r="275" spans="1:32" s="46" customFormat="1" ht="18.75">
      <c r="A275" s="45"/>
      <c r="B275" s="44"/>
      <c r="C275" s="44"/>
      <c r="D275" s="50"/>
      <c r="E275" s="49"/>
      <c r="F275" s="48"/>
      <c r="G275" s="44"/>
      <c r="H275" s="44"/>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row>
    <row r="276" spans="1:32" s="46" customFormat="1" ht="18.75">
      <c r="A276" s="45"/>
      <c r="B276" s="44"/>
      <c r="C276" s="44"/>
      <c r="D276" s="50"/>
      <c r="E276" s="49"/>
      <c r="F276" s="48"/>
      <c r="G276" s="44"/>
      <c r="H276" s="44"/>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row>
    <row r="277" spans="1:32" s="46" customFormat="1" ht="18.75">
      <c r="A277" s="45"/>
      <c r="B277" s="44"/>
      <c r="C277" s="44"/>
      <c r="D277" s="50"/>
      <c r="E277" s="49"/>
      <c r="F277" s="48"/>
      <c r="G277" s="44"/>
      <c r="H277" s="44"/>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row>
    <row r="278" spans="1:32" s="46" customFormat="1" ht="18.75">
      <c r="A278" s="45"/>
      <c r="B278" s="44"/>
      <c r="C278" s="44"/>
      <c r="D278" s="50"/>
      <c r="E278" s="49"/>
      <c r="F278" s="48"/>
      <c r="G278" s="44"/>
      <c r="H278" s="44"/>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row>
    <row r="279" spans="1:32" s="46" customFormat="1" ht="18.75">
      <c r="A279" s="45"/>
      <c r="B279" s="44"/>
      <c r="C279" s="44"/>
      <c r="D279" s="50"/>
      <c r="E279" s="49"/>
      <c r="F279" s="48"/>
      <c r="G279" s="44"/>
      <c r="H279" s="44"/>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row>
    <row r="280" spans="1:32" s="46" customFormat="1" ht="18.75">
      <c r="A280" s="45"/>
      <c r="B280" s="44"/>
      <c r="C280" s="44"/>
      <c r="D280" s="50"/>
      <c r="E280" s="49"/>
      <c r="F280" s="48"/>
      <c r="G280" s="44"/>
      <c r="H280" s="44"/>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row>
    <row r="281" spans="1:32" s="46" customFormat="1" ht="18.75">
      <c r="A281" s="45"/>
      <c r="B281" s="44"/>
      <c r="C281" s="44"/>
      <c r="D281" s="50"/>
      <c r="E281" s="49"/>
      <c r="F281" s="48"/>
      <c r="G281" s="44"/>
      <c r="H281" s="44"/>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row>
    <row r="282" spans="1:32" s="46" customFormat="1" ht="18.75">
      <c r="A282" s="45"/>
      <c r="B282" s="44"/>
      <c r="C282" s="44"/>
      <c r="D282" s="50"/>
      <c r="E282" s="49"/>
      <c r="F282" s="48"/>
      <c r="G282" s="44"/>
      <c r="H282" s="44"/>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row>
    <row r="283" spans="1:32" s="46" customFormat="1" ht="18.75">
      <c r="A283" s="45"/>
      <c r="B283" s="44"/>
      <c r="C283" s="44"/>
      <c r="D283" s="50"/>
      <c r="E283" s="49"/>
      <c r="F283" s="48"/>
      <c r="G283" s="44"/>
      <c r="H283" s="44"/>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row>
    <row r="284" spans="1:32" s="46" customFormat="1" ht="18.75">
      <c r="A284" s="45"/>
      <c r="B284" s="44"/>
      <c r="C284" s="44"/>
      <c r="D284" s="50"/>
      <c r="E284" s="49"/>
      <c r="F284" s="48"/>
      <c r="G284" s="44"/>
      <c r="H284" s="44"/>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row>
    <row r="285" spans="1:32" s="46" customFormat="1" ht="18.75">
      <c r="A285" s="45"/>
      <c r="B285" s="44"/>
      <c r="C285" s="44"/>
      <c r="D285" s="50"/>
      <c r="E285" s="49"/>
      <c r="F285" s="48"/>
      <c r="G285" s="44"/>
      <c r="H285" s="44"/>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row>
    <row r="286" spans="1:32" s="46" customFormat="1" ht="18.75">
      <c r="A286" s="45"/>
      <c r="B286" s="44"/>
      <c r="C286" s="44"/>
      <c r="D286" s="50"/>
      <c r="E286" s="49"/>
      <c r="F286" s="48"/>
      <c r="G286" s="44"/>
      <c r="H286" s="44"/>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row>
    <row r="287" spans="1:32" s="46" customFormat="1" ht="18.75">
      <c r="A287" s="45"/>
      <c r="B287" s="44"/>
      <c r="C287" s="44"/>
      <c r="D287" s="50"/>
      <c r="E287" s="49"/>
      <c r="F287" s="48"/>
      <c r="G287" s="44"/>
      <c r="H287" s="44"/>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row>
    <row r="288" spans="1:32" s="46" customFormat="1" ht="18.75">
      <c r="A288" s="45"/>
      <c r="B288" s="44"/>
      <c r="C288" s="44"/>
      <c r="D288" s="50"/>
      <c r="E288" s="49"/>
      <c r="F288" s="48"/>
      <c r="G288" s="44"/>
      <c r="H288" s="44"/>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row>
    <row r="289" spans="1:32" s="46" customFormat="1" ht="18.75">
      <c r="A289" s="45"/>
      <c r="B289" s="44"/>
      <c r="C289" s="44"/>
      <c r="D289" s="50"/>
      <c r="E289" s="49"/>
      <c r="F289" s="48"/>
      <c r="G289" s="44"/>
      <c r="H289" s="44"/>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row>
    <row r="290" spans="1:32" s="46" customFormat="1" ht="18.75">
      <c r="A290" s="45"/>
      <c r="B290" s="44"/>
      <c r="C290" s="44"/>
      <c r="D290" s="50"/>
      <c r="E290" s="49"/>
      <c r="F290" s="48"/>
      <c r="G290" s="44"/>
      <c r="H290" s="44"/>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row>
  </sheetData>
  <sheetProtection/>
  <mergeCells count="102">
    <mergeCell ref="E55:F55"/>
    <mergeCell ref="E107:F107"/>
    <mergeCell ref="E120:F120"/>
    <mergeCell ref="E121:F121"/>
    <mergeCell ref="E122:F122"/>
    <mergeCell ref="E110:F110"/>
    <mergeCell ref="E70:F70"/>
    <mergeCell ref="E75:F75"/>
    <mergeCell ref="E101:F101"/>
    <mergeCell ref="E102:F102"/>
    <mergeCell ref="E155:F155"/>
    <mergeCell ref="E143:F143"/>
    <mergeCell ref="E134:F134"/>
    <mergeCell ref="E109:F109"/>
    <mergeCell ref="E115:F115"/>
    <mergeCell ref="E241:F241"/>
    <mergeCell ref="E138:F138"/>
    <mergeCell ref="E139:F139"/>
    <mergeCell ref="E156:F156"/>
    <mergeCell ref="E240:F240"/>
    <mergeCell ref="E239:F239"/>
    <mergeCell ref="E160:F160"/>
    <mergeCell ref="E161:F161"/>
    <mergeCell ref="E144:F144"/>
    <mergeCell ref="E154:F154"/>
    <mergeCell ref="E100:F100"/>
    <mergeCell ref="E137:F137"/>
    <mergeCell ref="E136:F136"/>
    <mergeCell ref="E108:F108"/>
    <mergeCell ref="E127:F127"/>
    <mergeCell ref="E132:F132"/>
    <mergeCell ref="E118:F118"/>
    <mergeCell ref="E119:F119"/>
    <mergeCell ref="E123:F123"/>
    <mergeCell ref="E124:F124"/>
    <mergeCell ref="E262:F262"/>
    <mergeCell ref="E260:F260"/>
    <mergeCell ref="E261:F261"/>
    <mergeCell ref="E256:F256"/>
    <mergeCell ref="E257:F257"/>
    <mergeCell ref="E258:F258"/>
    <mergeCell ref="E259:F259"/>
    <mergeCell ref="A1:H1"/>
    <mergeCell ref="A2:H2"/>
    <mergeCell ref="A3:H3"/>
    <mergeCell ref="A4:H4"/>
    <mergeCell ref="A5:H5"/>
    <mergeCell ref="A6:H6"/>
    <mergeCell ref="E157:F157"/>
    <mergeCell ref="E166:F166"/>
    <mergeCell ref="E167:F167"/>
    <mergeCell ref="E168:F168"/>
    <mergeCell ref="E159:F159"/>
    <mergeCell ref="E162:F162"/>
    <mergeCell ref="E163:F163"/>
    <mergeCell ref="E164:F164"/>
    <mergeCell ref="E165:F165"/>
    <mergeCell ref="E158:F158"/>
    <mergeCell ref="E69:F69"/>
    <mergeCell ref="E96:F96"/>
    <mergeCell ref="E97:F97"/>
    <mergeCell ref="E98:F98"/>
    <mergeCell ref="E92:F92"/>
    <mergeCell ref="E93:F93"/>
    <mergeCell ref="E94:F94"/>
    <mergeCell ref="E95:F95"/>
    <mergeCell ref="E90:F90"/>
    <mergeCell ref="E112:F112"/>
    <mergeCell ref="E113:F113"/>
    <mergeCell ref="E114:F114"/>
    <mergeCell ref="E103:F103"/>
    <mergeCell ref="E91:F91"/>
    <mergeCell ref="E99:F99"/>
    <mergeCell ref="E104:F104"/>
    <mergeCell ref="E57:F57"/>
    <mergeCell ref="E133:F133"/>
    <mergeCell ref="E135:F135"/>
    <mergeCell ref="E141:F141"/>
    <mergeCell ref="E142:F142"/>
    <mergeCell ref="E71:F71"/>
    <mergeCell ref="E72:F72"/>
    <mergeCell ref="E73:F73"/>
    <mergeCell ref="E74:F74"/>
    <mergeCell ref="E89:F89"/>
    <mergeCell ref="C7:I7"/>
    <mergeCell ref="E16:F16"/>
    <mergeCell ref="E17:F17"/>
    <mergeCell ref="E18:F18"/>
    <mergeCell ref="E19:F19"/>
    <mergeCell ref="E23:F23"/>
    <mergeCell ref="E21:F21"/>
    <mergeCell ref="E22:F22"/>
    <mergeCell ref="E68:F68"/>
    <mergeCell ref="E66:F66"/>
    <mergeCell ref="E67:F67"/>
    <mergeCell ref="A8:G8"/>
    <mergeCell ref="A9:H9"/>
    <mergeCell ref="E58:F58"/>
    <mergeCell ref="E59:F59"/>
    <mergeCell ref="E60:F60"/>
    <mergeCell ref="E24:F24"/>
    <mergeCell ref="E25:F25"/>
  </mergeCells>
  <printOptions/>
  <pageMargins left="0.7086614173228347" right="0.1968503937007874" top="0.3937007874015748" bottom="0.31496062992125984" header="0.31496062992125984" footer="0.2362204724409449"/>
  <pageSetup blackAndWhite="1" fitToHeight="6" fitToWidth="1"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dimension ref="A1:M123"/>
  <sheetViews>
    <sheetView zoomScalePageLayoutView="0" workbookViewId="0" topLeftCell="A61">
      <selection activeCell="L102" sqref="L102"/>
    </sheetView>
  </sheetViews>
  <sheetFormatPr defaultColWidth="9.140625" defaultRowHeight="15"/>
  <cols>
    <col min="1" max="1" width="55.421875" style="283" customWidth="1"/>
    <col min="2" max="2" width="7.421875" style="283" customWidth="1"/>
    <col min="3" max="3" width="12.7109375" style="283" customWidth="1"/>
    <col min="4" max="4" width="8.00390625" style="283" customWidth="1"/>
    <col min="5" max="5" width="18.00390625" style="283" customWidth="1"/>
    <col min="6" max="6" width="8.57421875" style="282" hidden="1" customWidth="1"/>
    <col min="7" max="7" width="9.140625" style="282" hidden="1" customWidth="1"/>
    <col min="8" max="8" width="18.00390625" style="282" hidden="1" customWidth="1"/>
    <col min="9" max="9" width="10.140625" style="282" customWidth="1"/>
    <col min="10" max="10" width="11.28125" style="282" customWidth="1"/>
    <col min="11" max="13" width="9.140625" style="282" customWidth="1"/>
    <col min="14" max="14" width="10.28125" style="282" bestFit="1" customWidth="1"/>
    <col min="15" max="16384" width="9.140625" style="282" customWidth="1"/>
  </cols>
  <sheetData>
    <row r="1" spans="2:8" ht="14.25" customHeight="1">
      <c r="B1" s="702" t="s">
        <v>548</v>
      </c>
      <c r="C1" s="702"/>
      <c r="D1" s="702"/>
      <c r="E1" s="702"/>
      <c r="F1" s="702"/>
      <c r="G1" s="702"/>
      <c r="H1" s="702"/>
    </row>
    <row r="2" spans="1:8" ht="15.75" customHeight="1">
      <c r="A2" s="703" t="s">
        <v>549</v>
      </c>
      <c r="B2" s="703"/>
      <c r="C2" s="703"/>
      <c r="D2" s="703"/>
      <c r="E2" s="703"/>
      <c r="F2" s="703"/>
      <c r="G2" s="703"/>
      <c r="H2" s="703"/>
    </row>
    <row r="3" spans="1:8" ht="15" customHeight="1">
      <c r="A3" s="703" t="s">
        <v>620</v>
      </c>
      <c r="B3" s="703"/>
      <c r="C3" s="703"/>
      <c r="D3" s="703"/>
      <c r="E3" s="703"/>
      <c r="F3" s="703"/>
      <c r="G3" s="703"/>
      <c r="H3" s="703"/>
    </row>
    <row r="4" spans="1:8" ht="16.5" customHeight="1">
      <c r="A4" s="704" t="s">
        <v>618</v>
      </c>
      <c r="B4" s="704"/>
      <c r="C4" s="704"/>
      <c r="D4" s="704"/>
      <c r="E4" s="704"/>
      <c r="F4" s="704"/>
      <c r="G4" s="704"/>
      <c r="H4" s="704"/>
    </row>
    <row r="5" spans="1:8" ht="17.25" customHeight="1">
      <c r="A5" s="704" t="s">
        <v>3</v>
      </c>
      <c r="B5" s="704"/>
      <c r="C5" s="704"/>
      <c r="D5" s="704"/>
      <c r="E5" s="704"/>
      <c r="F5" s="704"/>
      <c r="G5" s="704"/>
      <c r="H5" s="704"/>
    </row>
    <row r="6" spans="2:8" ht="18.75" customHeight="1">
      <c r="B6" s="704" t="s">
        <v>574</v>
      </c>
      <c r="C6" s="704"/>
      <c r="D6" s="704"/>
      <c r="E6" s="704"/>
      <c r="F6" s="704"/>
      <c r="G6" s="704"/>
      <c r="H6" s="704"/>
    </row>
    <row r="7" spans="2:8" ht="15" customHeight="1">
      <c r="B7" s="653" t="s">
        <v>694</v>
      </c>
      <c r="C7" s="653"/>
      <c r="D7" s="653"/>
      <c r="E7" s="653"/>
      <c r="F7" s="653"/>
      <c r="G7" s="653"/>
      <c r="H7" s="653"/>
    </row>
    <row r="8" spans="1:12" s="380" customFormat="1" ht="51" customHeight="1">
      <c r="A8" s="716" t="s">
        <v>578</v>
      </c>
      <c r="B8" s="716"/>
      <c r="C8" s="716"/>
      <c r="D8" s="716"/>
      <c r="E8" s="716"/>
      <c r="F8" s="716"/>
      <c r="G8" s="716"/>
      <c r="L8" s="544"/>
    </row>
    <row r="9" spans="1:7" s="380" customFormat="1" ht="14.25" customHeight="1">
      <c r="A9" s="493"/>
      <c r="B9" s="493"/>
      <c r="C9" s="493"/>
      <c r="D9" s="493"/>
      <c r="E9" s="497" t="s">
        <v>633</v>
      </c>
      <c r="F9" s="493"/>
      <c r="G9" s="493"/>
    </row>
    <row r="10" spans="1:7" s="378" customFormat="1" ht="36.75" customHeight="1">
      <c r="A10" s="379" t="s">
        <v>327</v>
      </c>
      <c r="B10" s="707"/>
      <c r="C10" s="708"/>
      <c r="D10" s="317"/>
      <c r="E10" s="538">
        <f>E11+E23+E26+E57+E62+E66+E73+E80+E85+E90+E97+E49+E53+E45+E103+E108+E113+E116+E119+E55+E121+E54+E96</f>
        <v>24502910.08</v>
      </c>
      <c r="F10" s="340" t="e">
        <f>#REF!+F11+F23+#REF!+F26+F57+F62+F66+F73+F80+F85+F90+F97+F49+F53+F45+F103+F108+F113+#REF!+F116</f>
        <v>#REF!</v>
      </c>
      <c r="G10" s="340" t="e">
        <f>#REF!+G11+G23+#REF!+G26+G57+G62+G66+G73+G80+G85+G90+G97+G49+G53+G45+G103+G108+G113+#REF!+G116</f>
        <v>#REF!</v>
      </c>
    </row>
    <row r="11" spans="1:7" s="287" customFormat="1" ht="89.25" customHeight="1">
      <c r="A11" s="335" t="s">
        <v>563</v>
      </c>
      <c r="B11" s="348" t="s">
        <v>392</v>
      </c>
      <c r="C11" s="333" t="s">
        <v>356</v>
      </c>
      <c r="D11" s="324"/>
      <c r="E11" s="518">
        <f>E12</f>
        <v>268357</v>
      </c>
      <c r="F11" s="369">
        <f>F12</f>
        <v>330</v>
      </c>
      <c r="G11" s="369">
        <f>G12</f>
        <v>330</v>
      </c>
    </row>
    <row r="12" spans="1:7" s="287" customFormat="1" ht="35.25" customHeight="1">
      <c r="A12" s="299" t="s">
        <v>391</v>
      </c>
      <c r="B12" s="372" t="s">
        <v>392</v>
      </c>
      <c r="C12" s="375" t="s">
        <v>356</v>
      </c>
      <c r="D12" s="324"/>
      <c r="E12" s="519">
        <f>E21+E13+E15+E18+E20</f>
        <v>268357</v>
      </c>
      <c r="F12" s="376">
        <f>F21+F13+F15</f>
        <v>330</v>
      </c>
      <c r="G12" s="376">
        <f>G21+G13+G15</f>
        <v>330</v>
      </c>
    </row>
    <row r="13" spans="1:7" s="287" customFormat="1" ht="37.5" customHeight="1" hidden="1">
      <c r="A13" s="299" t="s">
        <v>216</v>
      </c>
      <c r="B13" s="373" t="s">
        <v>392</v>
      </c>
      <c r="C13" s="371" t="s">
        <v>390</v>
      </c>
      <c r="D13" s="324"/>
      <c r="E13" s="519">
        <f>E14</f>
        <v>0</v>
      </c>
      <c r="F13" s="376">
        <v>30</v>
      </c>
      <c r="G13" s="376">
        <v>30</v>
      </c>
    </row>
    <row r="14" spans="1:7" s="287" customFormat="1" ht="33" customHeight="1" hidden="1">
      <c r="A14" s="491" t="s">
        <v>353</v>
      </c>
      <c r="B14" s="373" t="s">
        <v>392</v>
      </c>
      <c r="C14" s="371" t="s">
        <v>390</v>
      </c>
      <c r="D14" s="324" t="s">
        <v>143</v>
      </c>
      <c r="E14" s="519">
        <v>0</v>
      </c>
      <c r="F14" s="376">
        <v>30</v>
      </c>
      <c r="G14" s="376">
        <v>30</v>
      </c>
    </row>
    <row r="15" spans="1:7" s="287" customFormat="1" ht="16.5" customHeight="1">
      <c r="A15" s="440" t="s">
        <v>408</v>
      </c>
      <c r="B15" s="373" t="s">
        <v>392</v>
      </c>
      <c r="C15" s="371" t="s">
        <v>432</v>
      </c>
      <c r="D15" s="324"/>
      <c r="E15" s="519">
        <f>E16</f>
        <v>20000</v>
      </c>
      <c r="F15" s="376">
        <v>100</v>
      </c>
      <c r="G15" s="376">
        <v>100</v>
      </c>
    </row>
    <row r="16" spans="1:7" s="287" customFormat="1" ht="33" customHeight="1">
      <c r="A16" s="491" t="s">
        <v>353</v>
      </c>
      <c r="B16" s="373" t="s">
        <v>392</v>
      </c>
      <c r="C16" s="371" t="s">
        <v>432</v>
      </c>
      <c r="D16" s="324" t="s">
        <v>143</v>
      </c>
      <c r="E16" s="519">
        <v>20000</v>
      </c>
      <c r="F16" s="376">
        <v>100</v>
      </c>
      <c r="G16" s="376">
        <v>100</v>
      </c>
    </row>
    <row r="17" spans="1:7" s="287" customFormat="1" ht="60.75" customHeight="1">
      <c r="A17" s="553" t="s">
        <v>596</v>
      </c>
      <c r="B17" s="705" t="s">
        <v>581</v>
      </c>
      <c r="C17" s="706"/>
      <c r="D17" s="324"/>
      <c r="E17" s="519">
        <f>E18</f>
        <v>63647</v>
      </c>
      <c r="F17" s="376"/>
      <c r="G17" s="376"/>
    </row>
    <row r="18" spans="1:7" s="287" customFormat="1" ht="33" customHeight="1">
      <c r="A18" s="491" t="s">
        <v>353</v>
      </c>
      <c r="B18" s="705" t="s">
        <v>581</v>
      </c>
      <c r="C18" s="706"/>
      <c r="D18" s="324" t="s">
        <v>143</v>
      </c>
      <c r="E18" s="519">
        <v>63647</v>
      </c>
      <c r="F18" s="376"/>
      <c r="G18" s="376"/>
    </row>
    <row r="19" spans="1:7" s="287" customFormat="1" ht="47.25" customHeight="1">
      <c r="A19" s="553" t="s">
        <v>595</v>
      </c>
      <c r="B19" s="705" t="s">
        <v>582</v>
      </c>
      <c r="C19" s="706"/>
      <c r="D19" s="324"/>
      <c r="E19" s="519">
        <f>E20</f>
        <v>148510</v>
      </c>
      <c r="F19" s="376"/>
      <c r="G19" s="376"/>
    </row>
    <row r="20" spans="1:7" s="287" customFormat="1" ht="33" customHeight="1">
      <c r="A20" s="491" t="s">
        <v>353</v>
      </c>
      <c r="B20" s="705" t="s">
        <v>582</v>
      </c>
      <c r="C20" s="706"/>
      <c r="D20" s="324" t="s">
        <v>143</v>
      </c>
      <c r="E20" s="519">
        <v>148510</v>
      </c>
      <c r="F20" s="376"/>
      <c r="G20" s="376"/>
    </row>
    <row r="21" spans="1:7" s="287" customFormat="1" ht="33.75" customHeight="1">
      <c r="A21" s="299" t="s">
        <v>433</v>
      </c>
      <c r="B21" s="373" t="s">
        <v>392</v>
      </c>
      <c r="C21" s="371" t="s">
        <v>389</v>
      </c>
      <c r="D21" s="324"/>
      <c r="E21" s="519">
        <f>E22</f>
        <v>36200</v>
      </c>
      <c r="F21" s="326">
        <v>200</v>
      </c>
      <c r="G21" s="326">
        <v>200</v>
      </c>
    </row>
    <row r="22" spans="1:7" s="287" customFormat="1" ht="32.25" customHeight="1">
      <c r="A22" s="491" t="s">
        <v>353</v>
      </c>
      <c r="B22" s="373" t="s">
        <v>392</v>
      </c>
      <c r="C22" s="371" t="s">
        <v>389</v>
      </c>
      <c r="D22" s="324" t="s">
        <v>143</v>
      </c>
      <c r="E22" s="519">
        <v>36200</v>
      </c>
      <c r="F22" s="288" t="s">
        <v>427</v>
      </c>
      <c r="G22" s="288" t="s">
        <v>427</v>
      </c>
    </row>
    <row r="23" spans="1:7" s="287" customFormat="1" ht="95.25" customHeight="1">
      <c r="A23" s="335" t="s">
        <v>552</v>
      </c>
      <c r="B23" s="348" t="s">
        <v>388</v>
      </c>
      <c r="C23" s="333" t="s">
        <v>356</v>
      </c>
      <c r="D23" s="347"/>
      <c r="E23" s="518">
        <f>E24</f>
        <v>244297</v>
      </c>
      <c r="F23" s="331" t="e">
        <f>#REF!</f>
        <v>#REF!</v>
      </c>
      <c r="G23" s="331" t="e">
        <f>#REF!</f>
        <v>#REF!</v>
      </c>
    </row>
    <row r="24" spans="1:7" s="287" customFormat="1" ht="18.75" customHeight="1">
      <c r="A24" s="374" t="s">
        <v>229</v>
      </c>
      <c r="B24" s="712" t="s">
        <v>533</v>
      </c>
      <c r="C24" s="711"/>
      <c r="D24" s="347"/>
      <c r="E24" s="519">
        <f>E25</f>
        <v>244297</v>
      </c>
      <c r="F24" s="326" t="str">
        <f>F25</f>
        <v>350</v>
      </c>
      <c r="G24" s="326" t="str">
        <f>G25</f>
        <v>350</v>
      </c>
    </row>
    <row r="25" spans="1:7" s="287" customFormat="1" ht="29.25" customHeight="1">
      <c r="A25" s="328" t="s">
        <v>157</v>
      </c>
      <c r="B25" s="712" t="s">
        <v>533</v>
      </c>
      <c r="C25" s="711"/>
      <c r="D25" s="346" t="s">
        <v>143</v>
      </c>
      <c r="E25" s="520">
        <v>244297</v>
      </c>
      <c r="F25" s="349" t="s">
        <v>439</v>
      </c>
      <c r="G25" s="349" t="s">
        <v>439</v>
      </c>
    </row>
    <row r="26" spans="1:7" s="306" customFormat="1" ht="96" customHeight="1">
      <c r="A26" s="471" t="s">
        <v>565</v>
      </c>
      <c r="B26" s="481" t="s">
        <v>387</v>
      </c>
      <c r="C26" s="322" t="s">
        <v>356</v>
      </c>
      <c r="D26" s="370"/>
      <c r="E26" s="518">
        <f>E27+E41</f>
        <v>7393434.08</v>
      </c>
      <c r="F26" s="369" t="e">
        <f>F27+F41</f>
        <v>#REF!</v>
      </c>
      <c r="G26" s="369" t="e">
        <f>G27+G41</f>
        <v>#REF!</v>
      </c>
    </row>
    <row r="27" spans="1:7" s="306" customFormat="1" ht="90.75" customHeight="1">
      <c r="A27" s="357" t="s">
        <v>566</v>
      </c>
      <c r="B27" s="361" t="s">
        <v>384</v>
      </c>
      <c r="C27" s="360" t="s">
        <v>356</v>
      </c>
      <c r="D27" s="368"/>
      <c r="E27" s="599">
        <f>E28+E32+E34+E36+E38+E39+E44+E30</f>
        <v>7393434.08</v>
      </c>
      <c r="F27" s="363" t="e">
        <f>F28+F32+F34+F36+F38+F39+#REF!+F44</f>
        <v>#REF!</v>
      </c>
      <c r="G27" s="363" t="e">
        <f>G28+G32+G34+G36+G38+G39+#REF!+G44</f>
        <v>#REF!</v>
      </c>
    </row>
    <row r="28" spans="1:7" s="306" customFormat="1" ht="15">
      <c r="A28" s="366" t="s">
        <v>199</v>
      </c>
      <c r="B28" s="361" t="s">
        <v>384</v>
      </c>
      <c r="C28" s="360" t="s">
        <v>534</v>
      </c>
      <c r="D28" s="368"/>
      <c r="E28" s="599">
        <f>E29</f>
        <v>3884631.4</v>
      </c>
      <c r="F28" s="363">
        <f>F29</f>
        <v>4818.304</v>
      </c>
      <c r="G28" s="363">
        <f>G29</f>
        <v>4818.304</v>
      </c>
    </row>
    <row r="29" spans="1:7" s="306" customFormat="1" ht="34.5" customHeight="1">
      <c r="A29" s="491" t="s">
        <v>353</v>
      </c>
      <c r="B29" s="361" t="s">
        <v>384</v>
      </c>
      <c r="C29" s="360" t="s">
        <v>534</v>
      </c>
      <c r="D29" s="308" t="s">
        <v>143</v>
      </c>
      <c r="E29" s="634">
        <v>3884631.4</v>
      </c>
      <c r="F29" s="367">
        <v>4818.304</v>
      </c>
      <c r="G29" s="367">
        <v>4818.304</v>
      </c>
    </row>
    <row r="30" spans="1:7" s="306" customFormat="1" ht="24" customHeight="1">
      <c r="A30" s="366" t="s">
        <v>199</v>
      </c>
      <c r="B30" s="719" t="s">
        <v>513</v>
      </c>
      <c r="C30" s="720"/>
      <c r="D30" s="308"/>
      <c r="E30" s="600">
        <f>E31</f>
        <v>1922527</v>
      </c>
      <c r="F30" s="367"/>
      <c r="G30" s="367"/>
    </row>
    <row r="31" spans="1:7" s="306" customFormat="1" ht="34.5" customHeight="1">
      <c r="A31" s="491" t="s">
        <v>353</v>
      </c>
      <c r="B31" s="719" t="s">
        <v>513</v>
      </c>
      <c r="C31" s="720"/>
      <c r="D31" s="308" t="s">
        <v>143</v>
      </c>
      <c r="E31" s="600">
        <v>1922527</v>
      </c>
      <c r="F31" s="367"/>
      <c r="G31" s="367"/>
    </row>
    <row r="32" spans="1:7" s="306" customFormat="1" ht="15">
      <c r="A32" s="366" t="s">
        <v>198</v>
      </c>
      <c r="B32" s="342" t="s">
        <v>384</v>
      </c>
      <c r="C32" s="341" t="s">
        <v>386</v>
      </c>
      <c r="D32" s="308"/>
      <c r="E32" s="599" t="str">
        <f>E33</f>
        <v>200000,00</v>
      </c>
      <c r="F32" s="365">
        <v>99</v>
      </c>
      <c r="G32" s="365">
        <v>99</v>
      </c>
    </row>
    <row r="33" spans="1:7" s="306" customFormat="1" ht="33.75" customHeight="1">
      <c r="A33" s="491" t="s">
        <v>353</v>
      </c>
      <c r="B33" s="361" t="s">
        <v>384</v>
      </c>
      <c r="C33" s="341" t="s">
        <v>386</v>
      </c>
      <c r="D33" s="308" t="s">
        <v>143</v>
      </c>
      <c r="E33" s="600" t="s">
        <v>635</v>
      </c>
      <c r="F33" s="307" t="s">
        <v>440</v>
      </c>
      <c r="G33" s="307" t="s">
        <v>440</v>
      </c>
    </row>
    <row r="34" spans="1:7" s="306" customFormat="1" ht="30">
      <c r="A34" s="645" t="s">
        <v>385</v>
      </c>
      <c r="B34" s="646" t="s">
        <v>384</v>
      </c>
      <c r="C34" s="647" t="s">
        <v>690</v>
      </c>
      <c r="D34" s="308"/>
      <c r="E34" s="599">
        <f>E35</f>
        <v>0</v>
      </c>
      <c r="F34" s="365">
        <v>50.6</v>
      </c>
      <c r="G34" s="365">
        <v>50.6</v>
      </c>
    </row>
    <row r="35" spans="1:7" s="306" customFormat="1" ht="30">
      <c r="A35" s="491" t="s">
        <v>353</v>
      </c>
      <c r="B35" s="361" t="s">
        <v>380</v>
      </c>
      <c r="C35" s="360" t="s">
        <v>690</v>
      </c>
      <c r="D35" s="308" t="s">
        <v>143</v>
      </c>
      <c r="E35" s="600">
        <v>0</v>
      </c>
      <c r="F35" s="307" t="s">
        <v>434</v>
      </c>
      <c r="G35" s="307" t="s">
        <v>434</v>
      </c>
    </row>
    <row r="36" spans="1:7" s="306" customFormat="1" ht="30">
      <c r="A36" s="364" t="s">
        <v>194</v>
      </c>
      <c r="B36" s="361" t="s">
        <v>384</v>
      </c>
      <c r="C36" s="360" t="s">
        <v>383</v>
      </c>
      <c r="D36" s="308"/>
      <c r="E36" s="599">
        <f>E37</f>
        <v>360432.72</v>
      </c>
      <c r="F36" s="363">
        <v>15</v>
      </c>
      <c r="G36" s="363">
        <v>15</v>
      </c>
    </row>
    <row r="37" spans="1:7" s="306" customFormat="1" ht="42" customHeight="1">
      <c r="A37" s="491" t="s">
        <v>353</v>
      </c>
      <c r="B37" s="361" t="s">
        <v>384</v>
      </c>
      <c r="C37" s="360" t="s">
        <v>383</v>
      </c>
      <c r="D37" s="308" t="s">
        <v>143</v>
      </c>
      <c r="E37" s="600">
        <v>360432.72</v>
      </c>
      <c r="F37" s="441" t="s">
        <v>441</v>
      </c>
      <c r="G37" s="441" t="s">
        <v>441</v>
      </c>
    </row>
    <row r="38" spans="1:7" s="306" customFormat="1" ht="30">
      <c r="A38" s="362" t="s">
        <v>350</v>
      </c>
      <c r="B38" s="361" t="s">
        <v>384</v>
      </c>
      <c r="C38" s="360" t="s">
        <v>382</v>
      </c>
      <c r="D38" s="358" t="s">
        <v>143</v>
      </c>
      <c r="E38" s="449">
        <v>23127.76</v>
      </c>
      <c r="F38" s="329">
        <v>40</v>
      </c>
      <c r="G38" s="329">
        <v>40</v>
      </c>
    </row>
    <row r="39" spans="1:7" s="306" customFormat="1" ht="33.75" customHeight="1">
      <c r="A39" s="292" t="s">
        <v>381</v>
      </c>
      <c r="B39" s="342" t="s">
        <v>384</v>
      </c>
      <c r="C39" s="341" t="s">
        <v>379</v>
      </c>
      <c r="D39" s="358"/>
      <c r="E39" s="449">
        <f>E40</f>
        <v>57715.2</v>
      </c>
      <c r="F39" s="356" t="s">
        <v>442</v>
      </c>
      <c r="G39" s="356" t="s">
        <v>442</v>
      </c>
    </row>
    <row r="40" spans="1:7" s="306" customFormat="1" ht="32.25" customHeight="1">
      <c r="A40" s="491" t="s">
        <v>353</v>
      </c>
      <c r="B40" s="342" t="s">
        <v>384</v>
      </c>
      <c r="C40" s="341" t="s">
        <v>379</v>
      </c>
      <c r="D40" s="358" t="s">
        <v>143</v>
      </c>
      <c r="E40" s="449">
        <v>57715.2</v>
      </c>
      <c r="F40" s="356" t="s">
        <v>442</v>
      </c>
      <c r="G40" s="356" t="s">
        <v>442</v>
      </c>
    </row>
    <row r="41" spans="1:7" s="300" customFormat="1" ht="138" customHeight="1" hidden="1">
      <c r="A41" s="442" t="s">
        <v>178</v>
      </c>
      <c r="B41" s="443" t="s">
        <v>378</v>
      </c>
      <c r="C41" s="444" t="s">
        <v>356</v>
      </c>
      <c r="D41" s="445"/>
      <c r="E41" s="601">
        <f>E42+E47</f>
        <v>0</v>
      </c>
      <c r="F41" s="301">
        <f>F42+F47</f>
        <v>0</v>
      </c>
      <c r="G41" s="301">
        <f>G42+G47</f>
        <v>0</v>
      </c>
    </row>
    <row r="42" spans="1:7" s="300" customFormat="1" ht="30" customHeight="1" hidden="1">
      <c r="A42" s="359" t="s">
        <v>176</v>
      </c>
      <c r="B42" s="336" t="s">
        <v>378</v>
      </c>
      <c r="C42" s="293" t="s">
        <v>376</v>
      </c>
      <c r="D42" s="317"/>
      <c r="E42" s="449" t="str">
        <f>E43</f>
        <v>0</v>
      </c>
      <c r="F42" s="329" t="str">
        <f>F43</f>
        <v>0</v>
      </c>
      <c r="G42" s="329" t="str">
        <f>G43</f>
        <v>0</v>
      </c>
    </row>
    <row r="43" spans="1:7" s="300" customFormat="1" ht="21" customHeight="1" hidden="1">
      <c r="A43" s="296" t="s">
        <v>165</v>
      </c>
      <c r="B43" s="336" t="s">
        <v>377</v>
      </c>
      <c r="C43" s="293" t="s">
        <v>376</v>
      </c>
      <c r="D43" s="446" t="s">
        <v>162</v>
      </c>
      <c r="E43" s="602" t="s">
        <v>314</v>
      </c>
      <c r="F43" s="447" t="s">
        <v>314</v>
      </c>
      <c r="G43" s="447" t="s">
        <v>314</v>
      </c>
    </row>
    <row r="44" spans="1:7" s="300" customFormat="1" ht="33.75" customHeight="1">
      <c r="A44" s="292" t="s">
        <v>435</v>
      </c>
      <c r="B44" s="705" t="s">
        <v>465</v>
      </c>
      <c r="C44" s="706"/>
      <c r="D44" s="358" t="s">
        <v>162</v>
      </c>
      <c r="E44" s="449">
        <v>945000</v>
      </c>
      <c r="F44" s="356" t="s">
        <v>443</v>
      </c>
      <c r="G44" s="356" t="s">
        <v>443</v>
      </c>
    </row>
    <row r="45" spans="1:7" s="300" customFormat="1" ht="105.75" customHeight="1" hidden="1">
      <c r="A45" s="473" t="s">
        <v>463</v>
      </c>
      <c r="B45" s="705" t="s">
        <v>398</v>
      </c>
      <c r="C45" s="706"/>
      <c r="D45" s="338" t="s">
        <v>143</v>
      </c>
      <c r="E45" s="538" t="s">
        <v>314</v>
      </c>
      <c r="F45" s="381" t="s">
        <v>347</v>
      </c>
      <c r="G45" s="381" t="s">
        <v>347</v>
      </c>
    </row>
    <row r="46" spans="1:7" s="300" customFormat="1" ht="33" customHeight="1" hidden="1">
      <c r="A46" s="357" t="s">
        <v>348</v>
      </c>
      <c r="B46" s="705" t="s">
        <v>399</v>
      </c>
      <c r="C46" s="706"/>
      <c r="D46" s="338" t="s">
        <v>207</v>
      </c>
      <c r="E46" s="449" t="s">
        <v>314</v>
      </c>
      <c r="F46" s="356" t="s">
        <v>347</v>
      </c>
      <c r="G46" s="356" t="s">
        <v>347</v>
      </c>
    </row>
    <row r="47" spans="1:7" s="300" customFormat="1" ht="28.5" hidden="1">
      <c r="A47" s="355" t="s">
        <v>204</v>
      </c>
      <c r="B47" s="707" t="s">
        <v>375</v>
      </c>
      <c r="C47" s="708"/>
      <c r="D47" s="318"/>
      <c r="E47" s="538">
        <v>0</v>
      </c>
      <c r="F47" s="340">
        <v>0</v>
      </c>
      <c r="G47" s="340">
        <v>0</v>
      </c>
    </row>
    <row r="48" spans="1:7" s="300" customFormat="1" ht="23.25" customHeight="1" hidden="1">
      <c r="A48" s="354" t="s">
        <v>157</v>
      </c>
      <c r="B48" s="353" t="s">
        <v>202</v>
      </c>
      <c r="C48" s="352" t="s">
        <v>201</v>
      </c>
      <c r="D48" s="318" t="s">
        <v>143</v>
      </c>
      <c r="E48" s="538">
        <v>0</v>
      </c>
      <c r="F48" s="340">
        <v>0</v>
      </c>
      <c r="G48" s="340">
        <v>0</v>
      </c>
    </row>
    <row r="49" spans="1:7" s="300" customFormat="1" ht="28.5">
      <c r="A49" s="286" t="s">
        <v>265</v>
      </c>
      <c r="B49" s="323" t="s">
        <v>268</v>
      </c>
      <c r="C49" s="322" t="s">
        <v>356</v>
      </c>
      <c r="D49" s="347"/>
      <c r="E49" s="518">
        <f>E50+E51+E52</f>
        <v>3077341.96</v>
      </c>
      <c r="F49" s="350" t="s">
        <v>444</v>
      </c>
      <c r="G49" s="350" t="s">
        <v>444</v>
      </c>
    </row>
    <row r="50" spans="1:7" s="300" customFormat="1" ht="19.5" customHeight="1">
      <c r="A50" s="292" t="s">
        <v>374</v>
      </c>
      <c r="B50" s="323" t="s">
        <v>268</v>
      </c>
      <c r="C50" s="322" t="s">
        <v>371</v>
      </c>
      <c r="D50" s="346" t="s">
        <v>149</v>
      </c>
      <c r="E50" s="519">
        <v>2282383</v>
      </c>
      <c r="F50" s="288" t="s">
        <v>393</v>
      </c>
      <c r="G50" s="288" t="s">
        <v>393</v>
      </c>
    </row>
    <row r="51" spans="1:7" s="300" customFormat="1" ht="22.5" customHeight="1">
      <c r="A51" s="292" t="s">
        <v>373</v>
      </c>
      <c r="B51" s="323" t="s">
        <v>268</v>
      </c>
      <c r="C51" s="322" t="s">
        <v>371</v>
      </c>
      <c r="D51" s="346" t="s">
        <v>143</v>
      </c>
      <c r="E51" s="519">
        <v>790960.96</v>
      </c>
      <c r="F51" s="288" t="s">
        <v>445</v>
      </c>
      <c r="G51" s="288" t="s">
        <v>445</v>
      </c>
    </row>
    <row r="52" spans="1:7" s="300" customFormat="1" ht="18.75" customHeight="1">
      <c r="A52" s="292" t="s">
        <v>372</v>
      </c>
      <c r="B52" s="323" t="s">
        <v>268</v>
      </c>
      <c r="C52" s="322" t="s">
        <v>371</v>
      </c>
      <c r="D52" s="346" t="s">
        <v>183</v>
      </c>
      <c r="E52" s="519">
        <v>3998</v>
      </c>
      <c r="F52" s="377" t="s">
        <v>446</v>
      </c>
      <c r="G52" s="377" t="s">
        <v>446</v>
      </c>
    </row>
    <row r="53" spans="1:7" s="300" customFormat="1" ht="28.5">
      <c r="A53" s="351" t="s">
        <v>370</v>
      </c>
      <c r="B53" s="323" t="s">
        <v>268</v>
      </c>
      <c r="C53" s="322" t="s">
        <v>369</v>
      </c>
      <c r="D53" s="347" t="s">
        <v>143</v>
      </c>
      <c r="E53" s="518" t="s">
        <v>636</v>
      </c>
      <c r="F53" s="350" t="s">
        <v>436</v>
      </c>
      <c r="G53" s="350" t="s">
        <v>436</v>
      </c>
    </row>
    <row r="54" spans="1:7" s="300" customFormat="1" ht="62.25" customHeight="1">
      <c r="A54" s="536" t="s">
        <v>520</v>
      </c>
      <c r="B54" s="717" t="s">
        <v>535</v>
      </c>
      <c r="C54" s="718"/>
      <c r="D54" s="347" t="s">
        <v>298</v>
      </c>
      <c r="E54" s="518" t="s">
        <v>637</v>
      </c>
      <c r="F54" s="350"/>
      <c r="G54" s="350"/>
    </row>
    <row r="55" spans="1:7" s="300" customFormat="1" ht="45" customHeight="1">
      <c r="A55" s="487" t="s">
        <v>480</v>
      </c>
      <c r="B55" s="323" t="s">
        <v>359</v>
      </c>
      <c r="C55" s="322" t="s">
        <v>485</v>
      </c>
      <c r="D55" s="347" t="s">
        <v>298</v>
      </c>
      <c r="E55" s="518" t="s">
        <v>638</v>
      </c>
      <c r="F55" s="350"/>
      <c r="G55" s="350"/>
    </row>
    <row r="56" spans="1:7" s="300" customFormat="1" ht="45" customHeight="1">
      <c r="A56" s="617" t="s">
        <v>295</v>
      </c>
      <c r="B56" s="717" t="s">
        <v>686</v>
      </c>
      <c r="C56" s="718"/>
      <c r="D56" s="347" t="s">
        <v>183</v>
      </c>
      <c r="E56" s="518">
        <v>68780</v>
      </c>
      <c r="F56" s="350"/>
      <c r="G56" s="350"/>
    </row>
    <row r="57" spans="1:7" s="343" customFormat="1" ht="72.75" customHeight="1">
      <c r="A57" s="335" t="s">
        <v>557</v>
      </c>
      <c r="B57" s="323" t="s">
        <v>368</v>
      </c>
      <c r="C57" s="322" t="s">
        <v>363</v>
      </c>
      <c r="D57" s="347"/>
      <c r="E57" s="518">
        <f>E60+E58</f>
        <v>58557</v>
      </c>
      <c r="F57" s="331" t="e">
        <f>#REF!+#REF!</f>
        <v>#REF!</v>
      </c>
      <c r="G57" s="331" t="e">
        <f>#REF!+#REF!</f>
        <v>#REF!</v>
      </c>
    </row>
    <row r="58" spans="1:7" s="343" customFormat="1" ht="17.25" customHeight="1">
      <c r="A58" s="292" t="s">
        <v>185</v>
      </c>
      <c r="B58" s="712" t="s">
        <v>591</v>
      </c>
      <c r="C58" s="711"/>
      <c r="D58" s="346"/>
      <c r="E58" s="519">
        <f>+E59</f>
        <v>0</v>
      </c>
      <c r="F58" s="326" t="str">
        <f>+F59</f>
        <v>0,00</v>
      </c>
      <c r="G58" s="326" t="str">
        <f>+G59</f>
        <v>0,00</v>
      </c>
    </row>
    <row r="59" spans="1:7" s="306" customFormat="1" ht="30" customHeight="1">
      <c r="A59" s="491" t="s">
        <v>353</v>
      </c>
      <c r="B59" s="710" t="s">
        <v>591</v>
      </c>
      <c r="C59" s="711"/>
      <c r="D59" s="346" t="s">
        <v>143</v>
      </c>
      <c r="E59" s="520">
        <v>0</v>
      </c>
      <c r="F59" s="349" t="s">
        <v>430</v>
      </c>
      <c r="G59" s="349" t="s">
        <v>430</v>
      </c>
    </row>
    <row r="60" spans="1:7" s="306" customFormat="1" ht="64.5" customHeight="1">
      <c r="A60" s="292" t="s">
        <v>171</v>
      </c>
      <c r="B60" s="712" t="s">
        <v>592</v>
      </c>
      <c r="C60" s="713"/>
      <c r="D60" s="346"/>
      <c r="E60" s="519">
        <f>+E61</f>
        <v>58557</v>
      </c>
      <c r="F60" s="326" t="str">
        <f>+F61</f>
        <v>300,00</v>
      </c>
      <c r="G60" s="326" t="str">
        <f>+G61</f>
        <v>300,00</v>
      </c>
    </row>
    <row r="61" spans="1:7" s="306" customFormat="1" ht="30" customHeight="1">
      <c r="A61" s="491" t="s">
        <v>353</v>
      </c>
      <c r="B61" s="710" t="s">
        <v>592</v>
      </c>
      <c r="C61" s="711"/>
      <c r="D61" s="346" t="s">
        <v>143</v>
      </c>
      <c r="E61" s="520">
        <v>58557</v>
      </c>
      <c r="F61" s="349" t="s">
        <v>431</v>
      </c>
      <c r="G61" s="349" t="s">
        <v>431</v>
      </c>
    </row>
    <row r="62" spans="1:7" s="343" customFormat="1" ht="71.25" customHeight="1">
      <c r="A62" s="335" t="s">
        <v>568</v>
      </c>
      <c r="B62" s="348" t="s">
        <v>367</v>
      </c>
      <c r="C62" s="333" t="s">
        <v>356</v>
      </c>
      <c r="D62" s="347"/>
      <c r="E62" s="538">
        <f>E63</f>
        <v>37206</v>
      </c>
      <c r="F62" s="316" t="e">
        <f>+#REF!</f>
        <v>#REF!</v>
      </c>
      <c r="G62" s="316" t="e">
        <f>+#REF!</f>
        <v>#REF!</v>
      </c>
    </row>
    <row r="63" spans="1:7" s="343" customFormat="1" ht="30.75" customHeight="1">
      <c r="A63" s="311" t="s">
        <v>282</v>
      </c>
      <c r="B63" s="719" t="s">
        <v>593</v>
      </c>
      <c r="C63" s="720"/>
      <c r="D63" s="345"/>
      <c r="E63" s="603">
        <f>E64+E65</f>
        <v>37206</v>
      </c>
      <c r="F63" s="344" t="e">
        <f>+#REF!+F64</f>
        <v>#REF!</v>
      </c>
      <c r="G63" s="344" t="e">
        <f>+#REF!+G64</f>
        <v>#REF!</v>
      </c>
    </row>
    <row r="64" spans="1:7" s="343" customFormat="1" ht="69.75" customHeight="1" hidden="1">
      <c r="A64" s="448" t="s">
        <v>181</v>
      </c>
      <c r="B64" s="719" t="s">
        <v>593</v>
      </c>
      <c r="C64" s="720"/>
      <c r="D64" s="324" t="s">
        <v>149</v>
      </c>
      <c r="E64" s="603">
        <v>0</v>
      </c>
      <c r="F64" s="344">
        <v>20</v>
      </c>
      <c r="G64" s="344">
        <v>20</v>
      </c>
    </row>
    <row r="65" spans="1:7" s="343" customFormat="1" ht="35.25" customHeight="1">
      <c r="A65" s="491" t="s">
        <v>353</v>
      </c>
      <c r="B65" s="719" t="s">
        <v>594</v>
      </c>
      <c r="C65" s="720"/>
      <c r="D65" s="324" t="s">
        <v>143</v>
      </c>
      <c r="E65" s="603">
        <v>37206</v>
      </c>
      <c r="F65" s="344"/>
      <c r="G65" s="344"/>
    </row>
    <row r="66" spans="1:7" s="287" customFormat="1" ht="85.5" customHeight="1">
      <c r="A66" s="472" t="s">
        <v>561</v>
      </c>
      <c r="B66" s="334" t="s">
        <v>400</v>
      </c>
      <c r="C66" s="333" t="s">
        <v>356</v>
      </c>
      <c r="D66" s="338"/>
      <c r="E66" s="538">
        <f>E70+E72+E68</f>
        <v>2027799.83</v>
      </c>
      <c r="F66" s="340" t="e">
        <f>#REF!+F70+#REF!+F72</f>
        <v>#REF!</v>
      </c>
      <c r="G66" s="340" t="e">
        <f>#REF!+G70+#REF!+G72</f>
        <v>#REF!</v>
      </c>
    </row>
    <row r="67" spans="1:7" s="287" customFormat="1" ht="33.75" customHeight="1">
      <c r="A67" s="327" t="s">
        <v>240</v>
      </c>
      <c r="B67" s="325" t="s">
        <v>400</v>
      </c>
      <c r="C67" s="298" t="s">
        <v>366</v>
      </c>
      <c r="D67" s="338"/>
      <c r="E67" s="449">
        <f>E68</f>
        <v>1200000</v>
      </c>
      <c r="F67" s="340"/>
      <c r="G67" s="340"/>
    </row>
    <row r="68" spans="1:9" s="287" customFormat="1" ht="38.25" customHeight="1">
      <c r="A68" s="491" t="s">
        <v>353</v>
      </c>
      <c r="B68" s="325" t="s">
        <v>400</v>
      </c>
      <c r="C68" s="298" t="s">
        <v>366</v>
      </c>
      <c r="D68" s="338" t="s">
        <v>143</v>
      </c>
      <c r="E68" s="449">
        <v>1200000</v>
      </c>
      <c r="F68" s="340"/>
      <c r="G68" s="340"/>
      <c r="I68" s="629"/>
    </row>
    <row r="69" spans="1:9" s="287" customFormat="1" ht="27.75" customHeight="1">
      <c r="A69" s="618" t="s">
        <v>665</v>
      </c>
      <c r="B69" s="619" t="s">
        <v>400</v>
      </c>
      <c r="C69" s="620" t="s">
        <v>668</v>
      </c>
      <c r="D69" s="621"/>
      <c r="E69" s="628">
        <f>E70</f>
        <v>9000</v>
      </c>
      <c r="F69" s="449" t="str">
        <f>F70</f>
        <v>1000</v>
      </c>
      <c r="G69" s="449" t="str">
        <f>G70</f>
        <v>1000</v>
      </c>
      <c r="I69" s="629"/>
    </row>
    <row r="70" spans="1:9" s="287" customFormat="1" ht="34.5" customHeight="1">
      <c r="A70" s="622" t="s">
        <v>157</v>
      </c>
      <c r="B70" s="619" t="s">
        <v>400</v>
      </c>
      <c r="C70" s="620" t="s">
        <v>668</v>
      </c>
      <c r="D70" s="621" t="s">
        <v>143</v>
      </c>
      <c r="E70" s="623">
        <v>9000</v>
      </c>
      <c r="F70" s="450" t="s">
        <v>447</v>
      </c>
      <c r="G70" s="450" t="s">
        <v>447</v>
      </c>
      <c r="I70" s="629"/>
    </row>
    <row r="71" spans="1:7" s="287" customFormat="1" ht="30" customHeight="1">
      <c r="A71" s="339" t="s">
        <v>232</v>
      </c>
      <c r="B71" s="325" t="s">
        <v>400</v>
      </c>
      <c r="C71" s="298" t="s">
        <v>365</v>
      </c>
      <c r="D71" s="338"/>
      <c r="E71" s="449">
        <f>E72</f>
        <v>818799.83</v>
      </c>
      <c r="F71" s="329">
        <f>F72</f>
        <v>850</v>
      </c>
      <c r="G71" s="329">
        <f>G72</f>
        <v>850</v>
      </c>
    </row>
    <row r="72" spans="1:7" s="287" customFormat="1" ht="33.75" customHeight="1">
      <c r="A72" s="491" t="s">
        <v>353</v>
      </c>
      <c r="B72" s="325" t="s">
        <v>400</v>
      </c>
      <c r="C72" s="298" t="s">
        <v>365</v>
      </c>
      <c r="D72" s="338" t="s">
        <v>143</v>
      </c>
      <c r="E72" s="449">
        <v>818799.83</v>
      </c>
      <c r="F72" s="329">
        <v>850</v>
      </c>
      <c r="G72" s="329">
        <v>850</v>
      </c>
    </row>
    <row r="73" spans="1:7" s="300" customFormat="1" ht="78.75">
      <c r="A73" s="474" t="s">
        <v>666</v>
      </c>
      <c r="B73" s="709" t="s">
        <v>629</v>
      </c>
      <c r="C73" s="708"/>
      <c r="D73" s="337"/>
      <c r="E73" s="538">
        <f>E79+E74+E76</f>
        <v>502600</v>
      </c>
      <c r="F73" s="316" t="str">
        <f>F79</f>
        <v>150</v>
      </c>
      <c r="G73" s="316" t="str">
        <f>G79</f>
        <v>150</v>
      </c>
    </row>
    <row r="74" spans="1:7" s="300" customFormat="1" ht="75">
      <c r="A74" s="612" t="s">
        <v>671</v>
      </c>
      <c r="B74" s="709" t="s">
        <v>672</v>
      </c>
      <c r="C74" s="708"/>
      <c r="D74" s="337"/>
      <c r="E74" s="538">
        <f>E75</f>
        <v>470844</v>
      </c>
      <c r="F74" s="316"/>
      <c r="G74" s="316"/>
    </row>
    <row r="75" spans="1:7" s="300" customFormat="1" ht="15">
      <c r="A75" s="292" t="s">
        <v>165</v>
      </c>
      <c r="B75" s="709" t="s">
        <v>672</v>
      </c>
      <c r="C75" s="708"/>
      <c r="D75" s="337" t="s">
        <v>162</v>
      </c>
      <c r="E75" s="538">
        <v>470844</v>
      </c>
      <c r="F75" s="316"/>
      <c r="G75" s="316"/>
    </row>
    <row r="76" spans="1:7" s="300" customFormat="1" ht="60">
      <c r="A76" s="613" t="s">
        <v>674</v>
      </c>
      <c r="B76" s="709" t="s">
        <v>673</v>
      </c>
      <c r="C76" s="708"/>
      <c r="D76" s="337"/>
      <c r="E76" s="538">
        <f>E77</f>
        <v>4756</v>
      </c>
      <c r="F76" s="316"/>
      <c r="G76" s="316"/>
    </row>
    <row r="77" spans="1:7" s="300" customFormat="1" ht="15">
      <c r="A77" s="292" t="s">
        <v>165</v>
      </c>
      <c r="B77" s="709" t="s">
        <v>673</v>
      </c>
      <c r="C77" s="708"/>
      <c r="D77" s="337" t="s">
        <v>162</v>
      </c>
      <c r="E77" s="538">
        <v>4756</v>
      </c>
      <c r="F77" s="316"/>
      <c r="G77" s="316"/>
    </row>
    <row r="78" spans="1:7" s="287" customFormat="1" ht="36.75" customHeight="1">
      <c r="A78" s="299" t="s">
        <v>251</v>
      </c>
      <c r="B78" s="705" t="s">
        <v>667</v>
      </c>
      <c r="C78" s="706"/>
      <c r="D78" s="324"/>
      <c r="E78" s="449">
        <f>E79</f>
        <v>27000</v>
      </c>
      <c r="F78" s="329" t="str">
        <f>F79</f>
        <v>150</v>
      </c>
      <c r="G78" s="329" t="str">
        <f>G79</f>
        <v>150</v>
      </c>
    </row>
    <row r="79" spans="1:7" s="287" customFormat="1" ht="21.75" customHeight="1">
      <c r="A79" s="292" t="s">
        <v>165</v>
      </c>
      <c r="B79" s="705" t="s">
        <v>667</v>
      </c>
      <c r="C79" s="706"/>
      <c r="D79" s="324" t="s">
        <v>162</v>
      </c>
      <c r="E79" s="519">
        <v>27000</v>
      </c>
      <c r="F79" s="288" t="s">
        <v>349</v>
      </c>
      <c r="G79" s="288" t="s">
        <v>349</v>
      </c>
    </row>
    <row r="80" spans="1:7" s="330" customFormat="1" ht="90.75" customHeight="1">
      <c r="A80" s="335" t="s">
        <v>569</v>
      </c>
      <c r="B80" s="334" t="s">
        <v>364</v>
      </c>
      <c r="C80" s="333" t="s">
        <v>363</v>
      </c>
      <c r="D80" s="332"/>
      <c r="E80" s="518">
        <f>E81+E83</f>
        <v>129300</v>
      </c>
      <c r="F80" s="331" t="e">
        <f>#REF!+#REF!</f>
        <v>#REF!</v>
      </c>
      <c r="G80" s="331" t="e">
        <f>#REF!+#REF!</f>
        <v>#REF!</v>
      </c>
    </row>
    <row r="81" spans="1:7" s="287" customFormat="1" ht="49.5" customHeight="1">
      <c r="A81" s="451" t="s">
        <v>428</v>
      </c>
      <c r="B81" s="705" t="s">
        <v>536</v>
      </c>
      <c r="C81" s="706"/>
      <c r="D81" s="324"/>
      <c r="E81" s="449">
        <f>E82</f>
        <v>61100</v>
      </c>
      <c r="F81" s="329">
        <v>30</v>
      </c>
      <c r="G81" s="329">
        <v>30</v>
      </c>
    </row>
    <row r="82" spans="1:7" s="287" customFormat="1" ht="35.25" customHeight="1">
      <c r="A82" s="491" t="s">
        <v>353</v>
      </c>
      <c r="B82" s="705" t="s">
        <v>536</v>
      </c>
      <c r="C82" s="706"/>
      <c r="D82" s="324" t="s">
        <v>143</v>
      </c>
      <c r="E82" s="519">
        <v>61100</v>
      </c>
      <c r="F82" s="288" t="s">
        <v>420</v>
      </c>
      <c r="G82" s="288" t="s">
        <v>420</v>
      </c>
    </row>
    <row r="83" spans="1:7" s="287" customFormat="1" ht="48" customHeight="1">
      <c r="A83" s="327" t="s">
        <v>255</v>
      </c>
      <c r="B83" s="725" t="s">
        <v>456</v>
      </c>
      <c r="C83" s="726"/>
      <c r="D83" s="324"/>
      <c r="E83" s="519">
        <f>E84</f>
        <v>68200</v>
      </c>
      <c r="F83" s="326">
        <v>170</v>
      </c>
      <c r="G83" s="326">
        <v>170</v>
      </c>
    </row>
    <row r="84" spans="1:7" s="287" customFormat="1" ht="33.75" customHeight="1">
      <c r="A84" s="491" t="s">
        <v>353</v>
      </c>
      <c r="B84" s="705" t="s">
        <v>456</v>
      </c>
      <c r="C84" s="706"/>
      <c r="D84" s="324" t="s">
        <v>143</v>
      </c>
      <c r="E84" s="519">
        <v>68200</v>
      </c>
      <c r="F84" s="288" t="s">
        <v>448</v>
      </c>
      <c r="G84" s="288" t="s">
        <v>448</v>
      </c>
    </row>
    <row r="85" spans="1:7" s="321" customFormat="1" ht="32.25" customHeight="1">
      <c r="A85" s="315" t="s">
        <v>323</v>
      </c>
      <c r="B85" s="323" t="s">
        <v>362</v>
      </c>
      <c r="C85" s="322" t="s">
        <v>356</v>
      </c>
      <c r="D85" s="312"/>
      <c r="E85" s="604">
        <f aca="true" t="shared" si="0" ref="E85:G87">+E86</f>
        <v>746952.21</v>
      </c>
      <c r="F85" s="383">
        <f t="shared" si="0"/>
        <v>585.9</v>
      </c>
      <c r="G85" s="383">
        <f t="shared" si="0"/>
        <v>585.9</v>
      </c>
    </row>
    <row r="86" spans="1:7" s="306" customFormat="1" ht="15.75" customHeight="1">
      <c r="A86" s="311" t="s">
        <v>321</v>
      </c>
      <c r="B86" s="310" t="s">
        <v>361</v>
      </c>
      <c r="C86" s="309" t="s">
        <v>356</v>
      </c>
      <c r="D86" s="308"/>
      <c r="E86" s="605">
        <f t="shared" si="0"/>
        <v>746952.21</v>
      </c>
      <c r="F86" s="382">
        <f t="shared" si="0"/>
        <v>585.9</v>
      </c>
      <c r="G86" s="382">
        <f t="shared" si="0"/>
        <v>585.9</v>
      </c>
    </row>
    <row r="87" spans="1:7" s="306" customFormat="1" ht="33" customHeight="1">
      <c r="A87" s="311" t="s">
        <v>305</v>
      </c>
      <c r="B87" s="310" t="s">
        <v>361</v>
      </c>
      <c r="C87" s="309" t="s">
        <v>358</v>
      </c>
      <c r="D87" s="308"/>
      <c r="E87" s="605">
        <f t="shared" si="0"/>
        <v>746952.21</v>
      </c>
      <c r="F87" s="382">
        <f t="shared" si="0"/>
        <v>585.9</v>
      </c>
      <c r="G87" s="382">
        <f t="shared" si="0"/>
        <v>585.9</v>
      </c>
    </row>
    <row r="88" spans="1:7" s="306" customFormat="1" ht="67.5" customHeight="1">
      <c r="A88" s="299" t="s">
        <v>181</v>
      </c>
      <c r="B88" s="310" t="s">
        <v>361</v>
      </c>
      <c r="C88" s="309" t="s">
        <v>358</v>
      </c>
      <c r="D88" s="308" t="s">
        <v>149</v>
      </c>
      <c r="E88" s="600">
        <v>746952.21</v>
      </c>
      <c r="F88" s="367">
        <v>585.9</v>
      </c>
      <c r="G88" s="367">
        <v>585.9</v>
      </c>
    </row>
    <row r="89" spans="1:7" s="306" customFormat="1" ht="63.75" customHeight="1">
      <c r="A89" s="320" t="s">
        <v>319</v>
      </c>
      <c r="B89" s="319"/>
      <c r="C89" s="318"/>
      <c r="D89" s="317"/>
      <c r="E89" s="538">
        <f aca="true" t="shared" si="1" ref="E89:G91">+E90</f>
        <v>2809561.9200000004</v>
      </c>
      <c r="F89" s="340">
        <f t="shared" si="1"/>
        <v>2651.7</v>
      </c>
      <c r="G89" s="340">
        <f t="shared" si="1"/>
        <v>2651.7</v>
      </c>
    </row>
    <row r="90" spans="1:7" s="306" customFormat="1" ht="28.5">
      <c r="A90" s="315" t="s">
        <v>318</v>
      </c>
      <c r="B90" s="314" t="s">
        <v>360</v>
      </c>
      <c r="C90" s="313" t="s">
        <v>356</v>
      </c>
      <c r="D90" s="312"/>
      <c r="E90" s="604">
        <f t="shared" si="1"/>
        <v>2809561.9200000004</v>
      </c>
      <c r="F90" s="383">
        <f t="shared" si="1"/>
        <v>2651.7</v>
      </c>
      <c r="G90" s="383">
        <f t="shared" si="1"/>
        <v>2651.7</v>
      </c>
    </row>
    <row r="91" spans="1:7" s="306" customFormat="1" ht="30">
      <c r="A91" s="311" t="s">
        <v>316</v>
      </c>
      <c r="B91" s="310" t="s">
        <v>359</v>
      </c>
      <c r="C91" s="309" t="s">
        <v>356</v>
      </c>
      <c r="D91" s="308"/>
      <c r="E91" s="605">
        <f t="shared" si="1"/>
        <v>2809561.9200000004</v>
      </c>
      <c r="F91" s="382">
        <f t="shared" si="1"/>
        <v>2651.7</v>
      </c>
      <c r="G91" s="382">
        <f t="shared" si="1"/>
        <v>2651.7</v>
      </c>
    </row>
    <row r="92" spans="1:7" s="306" customFormat="1" ht="30">
      <c r="A92" s="311" t="s">
        <v>305</v>
      </c>
      <c r="B92" s="310" t="s">
        <v>359</v>
      </c>
      <c r="C92" s="309" t="s">
        <v>358</v>
      </c>
      <c r="D92" s="308"/>
      <c r="E92" s="605">
        <f>E93+E94+E95</f>
        <v>2809561.9200000004</v>
      </c>
      <c r="F92" s="382">
        <f>F93+F94+F95</f>
        <v>2651.7</v>
      </c>
      <c r="G92" s="382">
        <f>G93+G94+G95</f>
        <v>2651.7</v>
      </c>
    </row>
    <row r="93" spans="1:7" s="306" customFormat="1" ht="62.25" customHeight="1">
      <c r="A93" s="299" t="s">
        <v>181</v>
      </c>
      <c r="B93" s="310" t="s">
        <v>359</v>
      </c>
      <c r="C93" s="309" t="s">
        <v>358</v>
      </c>
      <c r="D93" s="308" t="s">
        <v>149</v>
      </c>
      <c r="E93" s="600">
        <v>2491833.72</v>
      </c>
      <c r="F93" s="307" t="s">
        <v>429</v>
      </c>
      <c r="G93" s="307" t="s">
        <v>429</v>
      </c>
    </row>
    <row r="94" spans="1:7" s="306" customFormat="1" ht="28.5" customHeight="1">
      <c r="A94" s="292" t="s">
        <v>157</v>
      </c>
      <c r="B94" s="310" t="s">
        <v>359</v>
      </c>
      <c r="C94" s="309" t="s">
        <v>358</v>
      </c>
      <c r="D94" s="308" t="s">
        <v>143</v>
      </c>
      <c r="E94" s="600">
        <v>317728.2</v>
      </c>
      <c r="F94" s="307" t="s">
        <v>437</v>
      </c>
      <c r="G94" s="307" t="s">
        <v>437</v>
      </c>
    </row>
    <row r="95" spans="1:7" s="306" customFormat="1" ht="24" customHeight="1" hidden="1">
      <c r="A95" s="292" t="s">
        <v>184</v>
      </c>
      <c r="B95" s="310" t="s">
        <v>359</v>
      </c>
      <c r="C95" s="309" t="s">
        <v>358</v>
      </c>
      <c r="D95" s="308" t="s">
        <v>183</v>
      </c>
      <c r="E95" s="600" t="s">
        <v>314</v>
      </c>
      <c r="F95" s="307" t="s">
        <v>314</v>
      </c>
      <c r="G95" s="307" t="s">
        <v>314</v>
      </c>
    </row>
    <row r="96" spans="1:7" s="306" customFormat="1" ht="24" customHeight="1">
      <c r="A96" s="633" t="s">
        <v>295</v>
      </c>
      <c r="B96" s="719" t="s">
        <v>689</v>
      </c>
      <c r="C96" s="720"/>
      <c r="D96" s="630" t="s">
        <v>685</v>
      </c>
      <c r="E96" s="631">
        <v>68780</v>
      </c>
      <c r="F96" s="632"/>
      <c r="G96" s="632"/>
    </row>
    <row r="97" spans="1:7" s="300" customFormat="1" ht="34.5" customHeight="1">
      <c r="A97" s="305" t="s">
        <v>280</v>
      </c>
      <c r="B97" s="304" t="s">
        <v>357</v>
      </c>
      <c r="C97" s="303" t="s">
        <v>356</v>
      </c>
      <c r="D97" s="302"/>
      <c r="E97" s="601">
        <f>+E98</f>
        <v>3895797.6799999997</v>
      </c>
      <c r="F97" s="301">
        <f>+F98</f>
        <v>2500</v>
      </c>
      <c r="G97" s="301">
        <f>+G98</f>
        <v>2500</v>
      </c>
    </row>
    <row r="98" spans="1:7" s="287" customFormat="1" ht="22.5" customHeight="1">
      <c r="A98" s="299" t="s">
        <v>278</v>
      </c>
      <c r="B98" s="291" t="s">
        <v>355</v>
      </c>
      <c r="C98" s="298" t="s">
        <v>356</v>
      </c>
      <c r="D98" s="297"/>
      <c r="E98" s="449">
        <f>E99</f>
        <v>3895797.6799999997</v>
      </c>
      <c r="F98" s="294">
        <f>F99</f>
        <v>2500</v>
      </c>
      <c r="G98" s="294">
        <f>G99</f>
        <v>2500</v>
      </c>
    </row>
    <row r="99" spans="1:7" s="287" customFormat="1" ht="30">
      <c r="A99" s="292" t="s">
        <v>277</v>
      </c>
      <c r="B99" s="291" t="s">
        <v>355</v>
      </c>
      <c r="C99" s="298" t="s">
        <v>354</v>
      </c>
      <c r="D99" s="295"/>
      <c r="E99" s="449">
        <f>E100+E102+E101</f>
        <v>3895797.6799999997</v>
      </c>
      <c r="F99" s="294">
        <f>F100+F102</f>
        <v>2500</v>
      </c>
      <c r="G99" s="294">
        <f>G100+G102</f>
        <v>2500</v>
      </c>
    </row>
    <row r="100" spans="1:7" s="287" customFormat="1" ht="33.75" customHeight="1">
      <c r="A100" s="491" t="s">
        <v>353</v>
      </c>
      <c r="B100" s="291" t="s">
        <v>355</v>
      </c>
      <c r="C100" s="293" t="s">
        <v>354</v>
      </c>
      <c r="D100" s="289" t="s">
        <v>143</v>
      </c>
      <c r="E100" s="519">
        <v>228973.4</v>
      </c>
      <c r="F100" s="288" t="s">
        <v>332</v>
      </c>
      <c r="G100" s="288" t="s">
        <v>332</v>
      </c>
    </row>
    <row r="101" spans="1:7" s="287" customFormat="1" ht="0.75" customHeight="1" hidden="1">
      <c r="A101" s="292" t="s">
        <v>165</v>
      </c>
      <c r="B101" s="291" t="s">
        <v>355</v>
      </c>
      <c r="C101" s="293" t="s">
        <v>354</v>
      </c>
      <c r="D101" s="295" t="s">
        <v>162</v>
      </c>
      <c r="E101" s="519">
        <v>0</v>
      </c>
      <c r="F101" s="288"/>
      <c r="G101" s="288"/>
    </row>
    <row r="102" spans="1:12" s="287" customFormat="1" ht="21.75" customHeight="1">
      <c r="A102" s="292" t="s">
        <v>184</v>
      </c>
      <c r="B102" s="291" t="s">
        <v>355</v>
      </c>
      <c r="C102" s="290" t="s">
        <v>354</v>
      </c>
      <c r="D102" s="289" t="s">
        <v>183</v>
      </c>
      <c r="E102" s="614">
        <v>3666824.28</v>
      </c>
      <c r="F102" s="288" t="s">
        <v>394</v>
      </c>
      <c r="G102" s="288" t="s">
        <v>394</v>
      </c>
      <c r="L102" s="629"/>
    </row>
    <row r="103" spans="1:7" ht="57.75">
      <c r="A103" s="384" t="s">
        <v>653</v>
      </c>
      <c r="B103" s="721" t="s">
        <v>438</v>
      </c>
      <c r="C103" s="722"/>
      <c r="D103" s="285"/>
      <c r="E103" s="454">
        <f>E104+E106</f>
        <v>2832110.4</v>
      </c>
      <c r="F103" s="452" t="e">
        <f>#REF!+#REF!+#REF!+#REF!</f>
        <v>#REF!</v>
      </c>
      <c r="G103" s="452" t="e">
        <f>#REF!+#REF!+#REF!+#REF!</f>
        <v>#REF!</v>
      </c>
    </row>
    <row r="104" spans="1:7" ht="33" customHeight="1">
      <c r="A104" s="486" t="s">
        <v>418</v>
      </c>
      <c r="B104" s="714" t="s">
        <v>486</v>
      </c>
      <c r="C104" s="715"/>
      <c r="D104" s="284"/>
      <c r="E104" s="606">
        <f>E105</f>
        <v>1492093</v>
      </c>
      <c r="F104" s="452"/>
      <c r="G104" s="452"/>
    </row>
    <row r="105" spans="1:7" ht="33" customHeight="1">
      <c r="A105" s="292" t="s">
        <v>157</v>
      </c>
      <c r="B105" s="714" t="s">
        <v>486</v>
      </c>
      <c r="C105" s="715"/>
      <c r="D105" s="453">
        <v>200</v>
      </c>
      <c r="E105" s="606">
        <v>1492093</v>
      </c>
      <c r="F105" s="452"/>
      <c r="G105" s="452"/>
    </row>
    <row r="106" spans="1:7" ht="33" customHeight="1">
      <c r="A106" s="486" t="s">
        <v>418</v>
      </c>
      <c r="B106" s="714" t="s">
        <v>579</v>
      </c>
      <c r="C106" s="715"/>
      <c r="D106" s="453"/>
      <c r="E106" s="606">
        <f>E107</f>
        <v>1340017.4</v>
      </c>
      <c r="F106" s="452"/>
      <c r="G106" s="452"/>
    </row>
    <row r="107" spans="1:7" ht="33" customHeight="1">
      <c r="A107" s="491" t="s">
        <v>353</v>
      </c>
      <c r="B107" s="714" t="s">
        <v>579</v>
      </c>
      <c r="C107" s="715"/>
      <c r="D107" s="453">
        <v>200</v>
      </c>
      <c r="E107" s="606">
        <v>1340017.4</v>
      </c>
      <c r="F107" s="452"/>
      <c r="G107" s="452"/>
    </row>
    <row r="108" spans="1:7" ht="88.5" customHeight="1">
      <c r="A108" s="473" t="s">
        <v>585</v>
      </c>
      <c r="B108" s="721" t="s">
        <v>584</v>
      </c>
      <c r="C108" s="722"/>
      <c r="D108" s="285"/>
      <c r="E108" s="454">
        <f>+E111+E109</f>
        <v>54000</v>
      </c>
      <c r="F108" s="454" t="e">
        <f>#REF!+#REF!+#REF!+F111</f>
        <v>#REF!</v>
      </c>
      <c r="G108" s="454" t="e">
        <f>#REF!+#REF!+#REF!+G111</f>
        <v>#REF!</v>
      </c>
    </row>
    <row r="109" spans="1:7" ht="31.5" customHeight="1">
      <c r="A109" s="556" t="s">
        <v>409</v>
      </c>
      <c r="B109" s="721" t="s">
        <v>584</v>
      </c>
      <c r="C109" s="722"/>
      <c r="D109" s="285"/>
      <c r="E109" s="454">
        <f>E110</f>
        <v>0</v>
      </c>
      <c r="F109" s="454"/>
      <c r="G109" s="454"/>
    </row>
    <row r="110" spans="1:7" ht="42" customHeight="1">
      <c r="A110" s="491" t="s">
        <v>353</v>
      </c>
      <c r="B110" s="721" t="s">
        <v>678</v>
      </c>
      <c r="C110" s="722"/>
      <c r="D110" s="456">
        <v>200</v>
      </c>
      <c r="E110" s="454">
        <v>0</v>
      </c>
      <c r="F110" s="454"/>
      <c r="G110" s="454"/>
    </row>
    <row r="111" spans="1:13" ht="29.25" customHeight="1">
      <c r="A111" s="364" t="s">
        <v>194</v>
      </c>
      <c r="B111" s="714" t="s">
        <v>401</v>
      </c>
      <c r="C111" s="715"/>
      <c r="D111" s="453"/>
      <c r="E111" s="455">
        <f>E112</f>
        <v>54000</v>
      </c>
      <c r="F111" s="455">
        <v>3800</v>
      </c>
      <c r="G111" s="455">
        <v>3800</v>
      </c>
      <c r="M111" s="611"/>
    </row>
    <row r="112" spans="1:7" ht="31.5" customHeight="1">
      <c r="A112" s="491" t="s">
        <v>353</v>
      </c>
      <c r="B112" s="714" t="s">
        <v>401</v>
      </c>
      <c r="C112" s="715"/>
      <c r="D112" s="453">
        <v>200</v>
      </c>
      <c r="E112" s="455">
        <v>54000</v>
      </c>
      <c r="F112" s="455"/>
      <c r="G112" s="455"/>
    </row>
    <row r="113" spans="1:7" ht="15">
      <c r="A113" s="285" t="s">
        <v>402</v>
      </c>
      <c r="B113" s="721" t="s">
        <v>403</v>
      </c>
      <c r="C113" s="722"/>
      <c r="D113" s="456"/>
      <c r="E113" s="454">
        <f>E114+E115</f>
        <v>160000</v>
      </c>
      <c r="F113" s="454">
        <v>50</v>
      </c>
      <c r="G113" s="454">
        <v>50</v>
      </c>
    </row>
    <row r="114" spans="1:7" ht="15.75">
      <c r="A114" s="423" t="s">
        <v>287</v>
      </c>
      <c r="B114" s="714" t="s">
        <v>403</v>
      </c>
      <c r="C114" s="715"/>
      <c r="D114" s="453">
        <v>800</v>
      </c>
      <c r="E114" s="455">
        <v>130000</v>
      </c>
      <c r="F114" s="455">
        <v>50</v>
      </c>
      <c r="G114" s="455">
        <v>50</v>
      </c>
    </row>
    <row r="115" spans="1:7" ht="15.75">
      <c r="A115" s="615" t="s">
        <v>680</v>
      </c>
      <c r="B115" s="714" t="s">
        <v>403</v>
      </c>
      <c r="C115" s="715"/>
      <c r="D115" s="453">
        <v>300</v>
      </c>
      <c r="E115" s="455">
        <v>30000</v>
      </c>
      <c r="F115" s="455"/>
      <c r="G115" s="455"/>
    </row>
    <row r="116" spans="1:7" ht="28.5">
      <c r="A116" s="335" t="s">
        <v>263</v>
      </c>
      <c r="B116" s="723" t="s">
        <v>424</v>
      </c>
      <c r="C116" s="724"/>
      <c r="D116" s="457"/>
      <c r="E116" s="454">
        <f>E117</f>
        <v>0</v>
      </c>
      <c r="F116" s="454">
        <v>15</v>
      </c>
      <c r="G116" s="454">
        <v>15</v>
      </c>
    </row>
    <row r="117" spans="1:7" ht="30">
      <c r="A117" s="458" t="s">
        <v>166</v>
      </c>
      <c r="B117" s="727" t="s">
        <v>624</v>
      </c>
      <c r="C117" s="728"/>
      <c r="D117" s="459"/>
      <c r="E117" s="455">
        <f>E118</f>
        <v>0</v>
      </c>
      <c r="F117" s="455">
        <v>15</v>
      </c>
      <c r="G117" s="455">
        <v>15</v>
      </c>
    </row>
    <row r="118" spans="1:7" ht="15">
      <c r="A118" s="460" t="s">
        <v>165</v>
      </c>
      <c r="B118" s="727" t="s">
        <v>624</v>
      </c>
      <c r="C118" s="728"/>
      <c r="D118" s="537">
        <v>300</v>
      </c>
      <c r="E118" s="455">
        <v>0</v>
      </c>
      <c r="F118" s="455">
        <v>15</v>
      </c>
      <c r="G118" s="455">
        <v>15</v>
      </c>
    </row>
    <row r="119" spans="1:5" ht="28.5">
      <c r="A119" s="335" t="s">
        <v>263</v>
      </c>
      <c r="B119" s="723" t="s">
        <v>424</v>
      </c>
      <c r="C119" s="724"/>
      <c r="D119" s="477"/>
      <c r="E119" s="480">
        <f>E120</f>
        <v>0</v>
      </c>
    </row>
    <row r="120" spans="1:5" ht="20.25" customHeight="1">
      <c r="A120" s="440" t="s">
        <v>467</v>
      </c>
      <c r="B120" s="727" t="s">
        <v>625</v>
      </c>
      <c r="C120" s="728"/>
      <c r="D120" s="478" t="s">
        <v>143</v>
      </c>
      <c r="E120" s="479">
        <v>0</v>
      </c>
    </row>
    <row r="121" spans="1:5" ht="71.25">
      <c r="A121" s="529" t="s">
        <v>572</v>
      </c>
      <c r="B121" s="707" t="s">
        <v>622</v>
      </c>
      <c r="C121" s="708"/>
      <c r="D121" s="478"/>
      <c r="E121" s="531">
        <f>E122</f>
        <v>0</v>
      </c>
    </row>
    <row r="122" spans="1:5" ht="64.5" customHeight="1">
      <c r="A122" s="292" t="s">
        <v>623</v>
      </c>
      <c r="B122" s="705" t="s">
        <v>507</v>
      </c>
      <c r="C122" s="706"/>
      <c r="D122" s="478"/>
      <c r="E122" s="532">
        <f>E123</f>
        <v>0</v>
      </c>
    </row>
    <row r="123" spans="1:5" ht="25.5" customHeight="1">
      <c r="A123" s="292" t="s">
        <v>165</v>
      </c>
      <c r="B123" s="705" t="s">
        <v>507</v>
      </c>
      <c r="C123" s="706"/>
      <c r="D123" s="478" t="s">
        <v>162</v>
      </c>
      <c r="E123" s="479">
        <v>0</v>
      </c>
    </row>
  </sheetData>
  <sheetProtection/>
  <mergeCells count="63">
    <mergeCell ref="B123:C123"/>
    <mergeCell ref="B111:C111"/>
    <mergeCell ref="B116:C116"/>
    <mergeCell ref="B117:C117"/>
    <mergeCell ref="B118:C118"/>
    <mergeCell ref="B113:C113"/>
    <mergeCell ref="B122:C122"/>
    <mergeCell ref="B120:C120"/>
    <mergeCell ref="B115:C115"/>
    <mergeCell ref="B44:C44"/>
    <mergeCell ref="B74:C74"/>
    <mergeCell ref="B63:C63"/>
    <mergeCell ref="B109:C109"/>
    <mergeCell ref="B83:C83"/>
    <mergeCell ref="B110:C110"/>
    <mergeCell ref="B82:C82"/>
    <mergeCell ref="B75:C75"/>
    <mergeCell ref="B106:C106"/>
    <mergeCell ref="B108:C108"/>
    <mergeCell ref="B25:C25"/>
    <mergeCell ref="B73:C73"/>
    <mergeCell ref="B84:C84"/>
    <mergeCell ref="B121:C121"/>
    <mergeCell ref="B114:C114"/>
    <mergeCell ref="B112:C112"/>
    <mergeCell ref="B119:C119"/>
    <mergeCell ref="B30:C30"/>
    <mergeCell ref="B45:C45"/>
    <mergeCell ref="B31:C31"/>
    <mergeCell ref="B105:C105"/>
    <mergeCell ref="B64:C64"/>
    <mergeCell ref="B56:C56"/>
    <mergeCell ref="B65:C65"/>
    <mergeCell ref="B61:C61"/>
    <mergeCell ref="B76:C76"/>
    <mergeCell ref="B103:C103"/>
    <mergeCell ref="B96:C96"/>
    <mergeCell ref="B107:C107"/>
    <mergeCell ref="B24:C24"/>
    <mergeCell ref="A8:G8"/>
    <mergeCell ref="B17:C17"/>
    <mergeCell ref="B10:C10"/>
    <mergeCell ref="B18:C18"/>
    <mergeCell ref="B19:C19"/>
    <mergeCell ref="B104:C104"/>
    <mergeCell ref="B54:C54"/>
    <mergeCell ref="B58:C58"/>
    <mergeCell ref="B20:C20"/>
    <mergeCell ref="B81:C81"/>
    <mergeCell ref="B78:C78"/>
    <mergeCell ref="B79:C79"/>
    <mergeCell ref="B47:C47"/>
    <mergeCell ref="B7:H7"/>
    <mergeCell ref="B77:C77"/>
    <mergeCell ref="B59:C59"/>
    <mergeCell ref="B60:C60"/>
    <mergeCell ref="B46:C46"/>
    <mergeCell ref="B1:H1"/>
    <mergeCell ref="A2:H2"/>
    <mergeCell ref="A3:H3"/>
    <mergeCell ref="A4:H4"/>
    <mergeCell ref="A5:H5"/>
    <mergeCell ref="B6:H6"/>
  </mergeCells>
  <printOptions/>
  <pageMargins left="0.3937007874015748" right="0.3937007874015748" top="0.3937007874015748" bottom="0.3937007874015748"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buhgalter</cp:lastModifiedBy>
  <cp:lastPrinted>2023-12-27T08:37:31Z</cp:lastPrinted>
  <dcterms:created xsi:type="dcterms:W3CDTF">2014-10-25T07:35:49Z</dcterms:created>
  <dcterms:modified xsi:type="dcterms:W3CDTF">2023-12-29T06:55:20Z</dcterms:modified>
  <cp:category/>
  <cp:version/>
  <cp:contentType/>
  <cp:contentStatus/>
</cp:coreProperties>
</file>